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35" yWindow="1155" windowWidth="18975" windowHeight="7260" firstSheet="15" activeTab="25"/>
  </bookViews>
  <sheets>
    <sheet name="yield" sheetId="4" r:id="rId1"/>
    <sheet name="testwt" sheetId="5" r:id="rId2"/>
    <sheet name="heading" sheetId="6" r:id="rId3"/>
    <sheet name="height" sheetId="7" r:id="rId4"/>
    <sheet name="lodging" sheetId="8" r:id="rId5"/>
    <sheet name="winter" sheetId="9" r:id="rId6"/>
    <sheet name="leafrust1" sheetId="10" r:id="rId7"/>
    <sheet name="leafrust2" sheetId="11" r:id="rId8"/>
    <sheet name="leafrust3" sheetId="12" r:id="rId9"/>
    <sheet name="stemrust1" sheetId="13" r:id="rId10"/>
    <sheet name="stemrust2" sheetId="14" r:id="rId11"/>
    <sheet name="striperust1" sheetId="15" r:id="rId12"/>
    <sheet name="striperust2" sheetId="16" r:id="rId13"/>
    <sheet name="striperust3" sheetId="17" r:id="rId14"/>
    <sheet name="striperust4" sheetId="18" r:id="rId15"/>
    <sheet name="septoria1" sheetId="19" r:id="rId16"/>
    <sheet name="septoria2" sheetId="20" r:id="rId17"/>
    <sheet name="fhb" sheetId="21" r:id="rId18"/>
    <sheet name="pm" sheetId="22" r:id="rId19"/>
    <sheet name="bydv" sheetId="23" r:id="rId20"/>
    <sheet name="blight" sheetId="24" r:id="rId21"/>
    <sheet name="hf" sheetId="25" r:id="rId22"/>
    <sheet name="pheno" sheetId="26" r:id="rId23"/>
    <sheet name="ast" sheetId="27" r:id="rId24"/>
    <sheet name="herbicide" sheetId="28" r:id="rId25"/>
    <sheet name="mbq" sheetId="29" r:id="rId26"/>
  </sheets>
  <definedNames>
    <definedName name="_xlnm.Print_Area" localSheetId="0">yield!$A$1:$BB$42</definedName>
    <definedName name="_xlnm.Print_Titles" localSheetId="0">yield!$A:$B</definedName>
  </definedNames>
  <calcPr calcId="145621"/>
</workbook>
</file>

<file path=xl/calcChain.xml><?xml version="1.0" encoding="utf-8"?>
<calcChain xmlns="http://schemas.openxmlformats.org/spreadsheetml/2006/main">
  <c r="E163" i="29" l="1"/>
  <c r="E162" i="29"/>
  <c r="E161" i="29"/>
  <c r="E160" i="29"/>
  <c r="E159" i="29"/>
  <c r="E158" i="29"/>
  <c r="E157" i="29"/>
  <c r="E156" i="29"/>
  <c r="E155" i="29"/>
  <c r="E154" i="29"/>
  <c r="E153" i="29"/>
  <c r="E152" i="29"/>
  <c r="E151" i="29"/>
  <c r="E150" i="29"/>
  <c r="E149" i="29"/>
  <c r="E148" i="29"/>
  <c r="E147" i="29"/>
  <c r="E146" i="29"/>
  <c r="E145" i="29"/>
  <c r="E144" i="29"/>
  <c r="E143" i="29"/>
  <c r="E142" i="29"/>
  <c r="E141" i="29"/>
  <c r="E140" i="29"/>
  <c r="E139" i="29"/>
  <c r="E138" i="29"/>
  <c r="E137" i="29"/>
  <c r="E136" i="29"/>
  <c r="E135" i="29"/>
  <c r="E134" i="29"/>
  <c r="E133" i="29"/>
  <c r="E132" i="29"/>
  <c r="E131" i="29"/>
  <c r="H80" i="29"/>
  <c r="G80" i="29"/>
  <c r="F80" i="29"/>
  <c r="E80" i="29"/>
  <c r="D80" i="29"/>
  <c r="I79" i="29"/>
  <c r="H79" i="29"/>
  <c r="G79" i="29"/>
  <c r="F79" i="29"/>
  <c r="E79" i="29"/>
  <c r="I78" i="29"/>
  <c r="H78" i="29"/>
  <c r="G78" i="29"/>
  <c r="F78" i="29"/>
  <c r="K77" i="29"/>
  <c r="I77" i="29"/>
  <c r="H77" i="29"/>
  <c r="G77" i="29"/>
  <c r="E77" i="29"/>
  <c r="K76" i="29"/>
  <c r="I76" i="29"/>
  <c r="H76" i="29"/>
  <c r="F76" i="29"/>
  <c r="K75" i="29"/>
  <c r="J75" i="29"/>
  <c r="I75" i="29"/>
  <c r="G75" i="29"/>
  <c r="K74" i="29"/>
  <c r="J74" i="29"/>
  <c r="H74" i="29"/>
  <c r="K73" i="29"/>
  <c r="I73" i="29"/>
  <c r="O71" i="29"/>
  <c r="N71" i="29"/>
  <c r="M71" i="29"/>
  <c r="K71" i="29"/>
  <c r="E71" i="29"/>
  <c r="D71" i="29"/>
  <c r="O70" i="29"/>
  <c r="N70" i="29"/>
  <c r="F70" i="29"/>
  <c r="E70" i="29"/>
  <c r="D70" i="29"/>
  <c r="O69" i="29"/>
  <c r="G69" i="29"/>
  <c r="F69" i="29"/>
  <c r="E69" i="29"/>
  <c r="D69" i="29"/>
  <c r="H68" i="29"/>
  <c r="G68" i="29"/>
  <c r="F68" i="29"/>
  <c r="E68" i="29"/>
  <c r="D68" i="29"/>
  <c r="I67" i="29"/>
  <c r="H67" i="29"/>
  <c r="G67" i="29"/>
  <c r="F67" i="29"/>
  <c r="E67" i="29"/>
  <c r="I66" i="29"/>
  <c r="H66" i="29"/>
  <c r="G66" i="29"/>
  <c r="F66" i="29"/>
  <c r="D66" i="29"/>
  <c r="K65" i="29"/>
  <c r="I65" i="29"/>
  <c r="H65" i="29"/>
  <c r="G65" i="29"/>
  <c r="E65" i="29"/>
  <c r="K64" i="29"/>
  <c r="J64" i="29"/>
  <c r="I64" i="29"/>
  <c r="H64" i="29"/>
  <c r="F64" i="29"/>
  <c r="K63" i="29"/>
  <c r="J63" i="29"/>
  <c r="I63" i="29"/>
  <c r="G63" i="29"/>
  <c r="K62" i="29"/>
  <c r="J62" i="29"/>
  <c r="H62" i="29"/>
  <c r="K61" i="29"/>
  <c r="I61" i="29"/>
  <c r="O59" i="29"/>
  <c r="N59" i="29"/>
  <c r="M59" i="29"/>
  <c r="K59" i="29"/>
  <c r="E59" i="29"/>
  <c r="D59" i="29"/>
  <c r="O58" i="29"/>
  <c r="N58" i="29"/>
  <c r="F58" i="29"/>
  <c r="E58" i="29"/>
  <c r="D58" i="29"/>
  <c r="O57" i="29"/>
  <c r="G57" i="29"/>
  <c r="F57" i="29"/>
  <c r="E57" i="29"/>
  <c r="D57" i="29"/>
  <c r="H56" i="29"/>
  <c r="G56" i="29"/>
  <c r="F56" i="29"/>
  <c r="E56" i="29"/>
  <c r="D56" i="29"/>
  <c r="I55" i="29"/>
  <c r="H55" i="29"/>
  <c r="G55" i="29"/>
  <c r="F55" i="29"/>
  <c r="E55" i="29"/>
  <c r="I54" i="29"/>
  <c r="H54" i="29"/>
  <c r="G54" i="29"/>
  <c r="F54" i="29"/>
  <c r="D54" i="29"/>
  <c r="K53" i="29"/>
  <c r="I53" i="29"/>
  <c r="H53" i="29"/>
  <c r="G53" i="29"/>
  <c r="E53" i="29"/>
  <c r="K52" i="29"/>
  <c r="J52" i="29"/>
  <c r="I52" i="29"/>
  <c r="H52" i="29"/>
  <c r="F52" i="29"/>
  <c r="K51" i="29"/>
  <c r="J51" i="29"/>
  <c r="I51" i="29"/>
  <c r="G51" i="29"/>
  <c r="K50" i="29"/>
  <c r="J50" i="29"/>
  <c r="H50" i="29"/>
  <c r="K49" i="29"/>
  <c r="I49" i="29"/>
  <c r="O43" i="29"/>
  <c r="O78" i="29" s="1"/>
  <c r="N43" i="29"/>
  <c r="N79" i="29" s="1"/>
  <c r="M43" i="29"/>
  <c r="M80" i="29" s="1"/>
  <c r="L43" i="29"/>
  <c r="L69" i="29" s="1"/>
  <c r="K43" i="29"/>
  <c r="K70" i="29" s="1"/>
  <c r="J43" i="29"/>
  <c r="J71" i="29" s="1"/>
  <c r="I43" i="29"/>
  <c r="I72" i="29" s="1"/>
  <c r="H43" i="29"/>
  <c r="H73" i="29" s="1"/>
  <c r="G43" i="29"/>
  <c r="G74" i="29" s="1"/>
  <c r="F43" i="29"/>
  <c r="F75" i="29" s="1"/>
  <c r="E43" i="29"/>
  <c r="E76" i="29" s="1"/>
  <c r="D43" i="29"/>
  <c r="D77" i="29" s="1"/>
  <c r="O42" i="29"/>
  <c r="N42" i="29"/>
  <c r="M42" i="29"/>
  <c r="L42" i="29"/>
  <c r="K42" i="29"/>
  <c r="J42" i="29"/>
  <c r="I42" i="29"/>
  <c r="H42" i="29"/>
  <c r="G42" i="29"/>
  <c r="F42" i="29"/>
  <c r="E42" i="29"/>
  <c r="D42" i="29"/>
  <c r="P77" i="29" l="1"/>
  <c r="P58" i="29"/>
  <c r="M48" i="29"/>
  <c r="N48" i="29"/>
  <c r="M61" i="29"/>
  <c r="J48" i="29"/>
  <c r="O55" i="29"/>
  <c r="N56" i="29"/>
  <c r="M57" i="29"/>
  <c r="L58" i="29"/>
  <c r="J60" i="29"/>
  <c r="O67" i="29"/>
  <c r="N68" i="29"/>
  <c r="M69" i="29"/>
  <c r="L70" i="29"/>
  <c r="J72" i="29"/>
  <c r="D78" i="29"/>
  <c r="O79" i="29"/>
  <c r="N80" i="29"/>
  <c r="K48" i="29"/>
  <c r="J49" i="29"/>
  <c r="I50" i="29"/>
  <c r="H51" i="29"/>
  <c r="G52" i="29"/>
  <c r="F53" i="29"/>
  <c r="E54" i="29"/>
  <c r="D55" i="29"/>
  <c r="O56" i="29"/>
  <c r="N57" i="29"/>
  <c r="M58" i="29"/>
  <c r="L59" i="29"/>
  <c r="K60" i="29"/>
  <c r="J61" i="29"/>
  <c r="I62" i="29"/>
  <c r="H63" i="29"/>
  <c r="G64" i="29"/>
  <c r="F65" i="29"/>
  <c r="E66" i="29"/>
  <c r="D67" i="29"/>
  <c r="O68" i="29"/>
  <c r="N69" i="29"/>
  <c r="M70" i="29"/>
  <c r="L71" i="29"/>
  <c r="K72" i="29"/>
  <c r="J73" i="29"/>
  <c r="I74" i="29"/>
  <c r="H75" i="29"/>
  <c r="G76" i="29"/>
  <c r="F77" i="29"/>
  <c r="E78" i="29"/>
  <c r="D79" i="29"/>
  <c r="O80" i="29"/>
  <c r="L48" i="29"/>
  <c r="L60" i="29"/>
  <c r="M72" i="29"/>
  <c r="L73" i="29"/>
  <c r="L50" i="29"/>
  <c r="N72" i="29"/>
  <c r="D48" i="29"/>
  <c r="P48" i="29" s="1"/>
  <c r="N50" i="29"/>
  <c r="D60" i="29"/>
  <c r="M63" i="29"/>
  <c r="D72" i="29"/>
  <c r="L76" i="29"/>
  <c r="E48" i="29"/>
  <c r="D49" i="29"/>
  <c r="O50" i="29"/>
  <c r="N51" i="29"/>
  <c r="M52" i="29"/>
  <c r="L53" i="29"/>
  <c r="K54" i="29"/>
  <c r="J55" i="29"/>
  <c r="I56" i="29"/>
  <c r="P56" i="29" s="1"/>
  <c r="H57" i="29"/>
  <c r="G58" i="29"/>
  <c r="F59" i="29"/>
  <c r="P59" i="29" s="1"/>
  <c r="E60" i="29"/>
  <c r="D61" i="29"/>
  <c r="O62" i="29"/>
  <c r="N63" i="29"/>
  <c r="M64" i="29"/>
  <c r="L65" i="29"/>
  <c r="K66" i="29"/>
  <c r="J67" i="29"/>
  <c r="I68" i="29"/>
  <c r="P68" i="29" s="1"/>
  <c r="H69" i="29"/>
  <c r="G70" i="29"/>
  <c r="F71" i="29"/>
  <c r="E72" i="29"/>
  <c r="D73" i="29"/>
  <c r="O74" i="29"/>
  <c r="N75" i="29"/>
  <c r="M76" i="29"/>
  <c r="L77" i="29"/>
  <c r="K78" i="29"/>
  <c r="J79" i="29"/>
  <c r="I80" i="29"/>
  <c r="P80" i="29" s="1"/>
  <c r="L72" i="29"/>
  <c r="L49" i="29"/>
  <c r="M60" i="29"/>
  <c r="J76" i="29"/>
  <c r="N49" i="29"/>
  <c r="J53" i="29"/>
  <c r="O60" i="29"/>
  <c r="J65" i="29"/>
  <c r="M74" i="29"/>
  <c r="O49" i="29"/>
  <c r="J54" i="29"/>
  <c r="P54" i="29" s="1"/>
  <c r="O73" i="29"/>
  <c r="J78" i="29"/>
  <c r="F48" i="29"/>
  <c r="E49" i="29"/>
  <c r="D50" i="29"/>
  <c r="O51" i="29"/>
  <c r="N52" i="29"/>
  <c r="M53" i="29"/>
  <c r="L54" i="29"/>
  <c r="K55" i="29"/>
  <c r="J56" i="29"/>
  <c r="I57" i="29"/>
  <c r="P57" i="29" s="1"/>
  <c r="H58" i="29"/>
  <c r="G59" i="29"/>
  <c r="F60" i="29"/>
  <c r="E61" i="29"/>
  <c r="D62" i="29"/>
  <c r="O63" i="29"/>
  <c r="N64" i="29"/>
  <c r="M65" i="29"/>
  <c r="L66" i="29"/>
  <c r="K67" i="29"/>
  <c r="J68" i="29"/>
  <c r="I69" i="29"/>
  <c r="P69" i="29" s="1"/>
  <c r="H70" i="29"/>
  <c r="G71" i="29"/>
  <c r="F72" i="29"/>
  <c r="E73" i="29"/>
  <c r="D74" i="29"/>
  <c r="O75" i="29"/>
  <c r="N76" i="29"/>
  <c r="M77" i="29"/>
  <c r="L78" i="29"/>
  <c r="K79" i="29"/>
  <c r="J80" i="29"/>
  <c r="M49" i="29"/>
  <c r="N60" i="29"/>
  <c r="M73" i="29"/>
  <c r="M62" i="29"/>
  <c r="N73" i="29"/>
  <c r="M51" i="29"/>
  <c r="L64" i="29"/>
  <c r="N74" i="29"/>
  <c r="G48" i="29"/>
  <c r="F49" i="29"/>
  <c r="E50" i="29"/>
  <c r="D51" i="29"/>
  <c r="P51" i="29" s="1"/>
  <c r="O52" i="29"/>
  <c r="N53" i="29"/>
  <c r="M54" i="29"/>
  <c r="L55" i="29"/>
  <c r="K56" i="29"/>
  <c r="J57" i="29"/>
  <c r="I58" i="29"/>
  <c r="H59" i="29"/>
  <c r="G60" i="29"/>
  <c r="F61" i="29"/>
  <c r="E62" i="29"/>
  <c r="D63" i="29"/>
  <c r="P63" i="29" s="1"/>
  <c r="O64" i="29"/>
  <c r="N65" i="29"/>
  <c r="M66" i="29"/>
  <c r="L67" i="29"/>
  <c r="K68" i="29"/>
  <c r="J69" i="29"/>
  <c r="I70" i="29"/>
  <c r="H71" i="29"/>
  <c r="G72" i="29"/>
  <c r="F73" i="29"/>
  <c r="E74" i="29"/>
  <c r="D75" i="29"/>
  <c r="P75" i="29" s="1"/>
  <c r="O76" i="29"/>
  <c r="N77" i="29"/>
  <c r="M78" i="29"/>
  <c r="L79" i="29"/>
  <c r="K80" i="29"/>
  <c r="L74" i="29"/>
  <c r="O48" i="29"/>
  <c r="M50" i="29"/>
  <c r="L63" i="29"/>
  <c r="O61" i="29"/>
  <c r="J66" i="29"/>
  <c r="P66" i="29" s="1"/>
  <c r="H48" i="29"/>
  <c r="G49" i="29"/>
  <c r="F50" i="29"/>
  <c r="E51" i="29"/>
  <c r="D52" i="29"/>
  <c r="O53" i="29"/>
  <c r="N54" i="29"/>
  <c r="M55" i="29"/>
  <c r="L56" i="29"/>
  <c r="K57" i="29"/>
  <c r="J58" i="29"/>
  <c r="I59" i="29"/>
  <c r="H60" i="29"/>
  <c r="G61" i="29"/>
  <c r="F62" i="29"/>
  <c r="E63" i="29"/>
  <c r="D64" i="29"/>
  <c r="O65" i="29"/>
  <c r="N66" i="29"/>
  <c r="M67" i="29"/>
  <c r="L68" i="29"/>
  <c r="K69" i="29"/>
  <c r="J70" i="29"/>
  <c r="P70" i="29" s="1"/>
  <c r="I71" i="29"/>
  <c r="P71" i="29" s="1"/>
  <c r="H72" i="29"/>
  <c r="G73" i="29"/>
  <c r="F74" i="29"/>
  <c r="E75" i="29"/>
  <c r="D76" i="29"/>
  <c r="O77" i="29"/>
  <c r="N78" i="29"/>
  <c r="M79" i="29"/>
  <c r="L80" i="29"/>
  <c r="L61" i="29"/>
  <c r="L62" i="29"/>
  <c r="L51" i="29"/>
  <c r="N61" i="29"/>
  <c r="O72" i="29"/>
  <c r="L75" i="29"/>
  <c r="J77" i="29"/>
  <c r="L52" i="29"/>
  <c r="N62" i="29"/>
  <c r="M75" i="29"/>
  <c r="I48" i="29"/>
  <c r="H49" i="29"/>
  <c r="G50" i="29"/>
  <c r="F51" i="29"/>
  <c r="E52" i="29"/>
  <c r="D53" i="29"/>
  <c r="P53" i="29" s="1"/>
  <c r="O54" i="29"/>
  <c r="N55" i="29"/>
  <c r="M56" i="29"/>
  <c r="L57" i="29"/>
  <c r="K58" i="29"/>
  <c r="J59" i="29"/>
  <c r="I60" i="29"/>
  <c r="H61" i="29"/>
  <c r="G62" i="29"/>
  <c r="F63" i="29"/>
  <c r="E64" i="29"/>
  <c r="D65" i="29"/>
  <c r="P65" i="29" s="1"/>
  <c r="O66" i="29"/>
  <c r="N67" i="29"/>
  <c r="M68" i="29"/>
  <c r="P60" i="29" l="1"/>
  <c r="P73" i="29"/>
  <c r="P61" i="29"/>
  <c r="P49" i="29"/>
  <c r="P74" i="29"/>
  <c r="P62" i="29"/>
  <c r="P50" i="29"/>
  <c r="P78" i="29"/>
  <c r="P76" i="29"/>
  <c r="P64" i="29"/>
  <c r="P52" i="29"/>
  <c r="P72" i="29"/>
  <c r="P79" i="29"/>
  <c r="P67" i="29"/>
  <c r="P55" i="29"/>
  <c r="D40" i="28" l="1"/>
  <c r="C40" i="28"/>
  <c r="G40" i="26" l="1"/>
  <c r="F40" i="26"/>
  <c r="E40" i="26"/>
  <c r="D40" i="26"/>
  <c r="C40" i="26"/>
  <c r="D40" i="24" l="1"/>
  <c r="C40" i="24"/>
  <c r="D39" i="23" l="1"/>
  <c r="C39" i="23"/>
  <c r="I39" i="22" l="1"/>
  <c r="H39" i="22"/>
  <c r="G39" i="22"/>
  <c r="F39" i="22"/>
  <c r="E39" i="22"/>
  <c r="D39" i="22"/>
  <c r="C39" i="22"/>
  <c r="N40" i="21" l="1"/>
  <c r="M40" i="21"/>
  <c r="L40" i="21"/>
  <c r="K40" i="21"/>
  <c r="J40" i="21"/>
  <c r="I40" i="21"/>
  <c r="H40" i="21"/>
  <c r="G40" i="21"/>
  <c r="F40" i="21"/>
  <c r="E40" i="21"/>
  <c r="D40" i="21"/>
  <c r="C40" i="21"/>
  <c r="J47" i="20" l="1"/>
  <c r="I47" i="20"/>
  <c r="J46" i="20"/>
  <c r="I46" i="20"/>
  <c r="J45" i="20"/>
  <c r="I45" i="20"/>
  <c r="J44" i="20"/>
  <c r="I44" i="20"/>
  <c r="J43" i="20"/>
  <c r="I43" i="20"/>
  <c r="J42" i="20"/>
  <c r="I42" i="20"/>
  <c r="J41" i="20"/>
  <c r="I41" i="20"/>
  <c r="J40" i="20"/>
  <c r="I40" i="20"/>
  <c r="J39" i="20"/>
  <c r="I39" i="20"/>
  <c r="J38" i="20"/>
  <c r="I38" i="20"/>
  <c r="J37" i="20"/>
  <c r="I37" i="20"/>
  <c r="J36" i="20"/>
  <c r="I36" i="20"/>
  <c r="J35" i="20"/>
  <c r="I35" i="20"/>
  <c r="J34" i="20"/>
  <c r="I34" i="20"/>
  <c r="J33" i="20"/>
  <c r="I33" i="20"/>
  <c r="J32" i="20"/>
  <c r="I32" i="20"/>
  <c r="J31" i="20"/>
  <c r="I31" i="20"/>
  <c r="J30" i="20"/>
  <c r="I30" i="20"/>
  <c r="J29" i="20"/>
  <c r="I29" i="20"/>
  <c r="J28" i="20"/>
  <c r="I28" i="20"/>
  <c r="J27" i="20"/>
  <c r="I27" i="20"/>
  <c r="J26" i="20"/>
  <c r="I26" i="20"/>
  <c r="J25" i="20"/>
  <c r="I25" i="20"/>
  <c r="J24" i="20"/>
  <c r="I24" i="20"/>
  <c r="J23" i="20"/>
  <c r="I23" i="20"/>
  <c r="J22" i="20"/>
  <c r="I22" i="20"/>
  <c r="J21" i="20"/>
  <c r="I21" i="20"/>
  <c r="J20" i="20"/>
  <c r="I20" i="20"/>
  <c r="J19" i="20"/>
  <c r="I19" i="20"/>
  <c r="J18" i="20"/>
  <c r="I18" i="20"/>
  <c r="J17" i="20"/>
  <c r="I17" i="20"/>
  <c r="J16" i="20"/>
  <c r="I16" i="20"/>
  <c r="J15" i="20"/>
  <c r="I15" i="20"/>
  <c r="J14" i="20"/>
  <c r="I14" i="20"/>
  <c r="J13" i="20"/>
  <c r="I13" i="20"/>
  <c r="J12" i="20"/>
  <c r="I12" i="20"/>
  <c r="J11" i="20"/>
  <c r="I11" i="20"/>
  <c r="J10" i="20"/>
  <c r="I10" i="20"/>
  <c r="J9" i="20"/>
  <c r="I9" i="20"/>
  <c r="J8" i="20"/>
  <c r="I8" i="20"/>
  <c r="J7" i="20"/>
  <c r="I7" i="20"/>
  <c r="G41" i="19" l="1"/>
  <c r="F41" i="19"/>
  <c r="E41" i="19"/>
  <c r="D41" i="19"/>
  <c r="C41" i="19"/>
  <c r="J44" i="18" l="1"/>
  <c r="I44" i="18"/>
  <c r="H44" i="18"/>
  <c r="G44" i="18"/>
  <c r="F44" i="18"/>
  <c r="E44" i="18"/>
  <c r="D44" i="18"/>
  <c r="C44" i="18"/>
  <c r="J40" i="18"/>
  <c r="I40" i="18"/>
  <c r="H40" i="18"/>
  <c r="G40" i="18"/>
  <c r="F40" i="18"/>
  <c r="E40" i="18"/>
  <c r="D40" i="18"/>
  <c r="C40" i="18"/>
  <c r="J39" i="18"/>
  <c r="I39" i="18"/>
  <c r="H39" i="18"/>
  <c r="G39" i="18"/>
  <c r="F39" i="18"/>
  <c r="E39" i="18"/>
  <c r="D39" i="18"/>
  <c r="C39" i="18"/>
  <c r="J39" i="15" l="1"/>
  <c r="I39" i="15"/>
  <c r="H39" i="15"/>
  <c r="G39" i="15"/>
  <c r="C39" i="13" l="1"/>
  <c r="J39" i="10" l="1"/>
  <c r="I39" i="10"/>
  <c r="H39" i="10"/>
  <c r="G39" i="10"/>
  <c r="F39" i="10"/>
  <c r="E39" i="10"/>
  <c r="D39" i="10"/>
  <c r="C39" i="10"/>
  <c r="F40" i="9" l="1"/>
  <c r="E40" i="9"/>
  <c r="D40" i="9"/>
  <c r="C40" i="9"/>
  <c r="J39" i="8" l="1"/>
  <c r="I39" i="8"/>
  <c r="H39" i="8"/>
  <c r="G39" i="8"/>
  <c r="F39" i="8"/>
  <c r="E39" i="8"/>
  <c r="D39" i="8"/>
  <c r="C39" i="8"/>
  <c r="R38" i="7" l="1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U22" i="7"/>
  <c r="U21" i="7"/>
  <c r="U20" i="7"/>
  <c r="U19" i="7"/>
  <c r="U18" i="7"/>
  <c r="U17" i="7"/>
  <c r="U16" i="7"/>
  <c r="U15" i="7"/>
  <c r="U14" i="7"/>
  <c r="U13" i="7"/>
  <c r="U12" i="7"/>
  <c r="U11" i="7"/>
  <c r="U10" i="7"/>
  <c r="U9" i="7"/>
  <c r="U8" i="7"/>
  <c r="U7" i="7"/>
  <c r="U6" i="7"/>
  <c r="U5" i="7"/>
  <c r="U4" i="7"/>
  <c r="V38" i="6" l="1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W36" i="6"/>
  <c r="W35" i="6"/>
  <c r="W34" i="6"/>
  <c r="W33" i="6"/>
  <c r="W32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W6" i="6"/>
  <c r="W5" i="6"/>
  <c r="W4" i="6"/>
  <c r="Y38" i="5" l="1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6" i="5"/>
  <c r="Z5" i="5"/>
  <c r="Z4" i="5"/>
  <c r="BA36" i="4" l="1"/>
  <c r="BA35" i="4"/>
  <c r="BA34" i="4"/>
  <c r="BA33" i="4"/>
  <c r="BA32" i="4"/>
  <c r="BA31" i="4"/>
  <c r="BA30" i="4"/>
  <c r="BA29" i="4"/>
  <c r="BA28" i="4"/>
  <c r="BA27" i="4"/>
  <c r="BA26" i="4"/>
  <c r="BA25" i="4"/>
  <c r="BA24" i="4"/>
  <c r="BA23" i="4"/>
  <c r="BA22" i="4"/>
  <c r="BA21" i="4"/>
  <c r="BA20" i="4"/>
  <c r="BA19" i="4"/>
  <c r="BA18" i="4"/>
  <c r="BA17" i="4"/>
  <c r="BA16" i="4"/>
  <c r="BA15" i="4"/>
  <c r="BA14" i="4"/>
  <c r="BA13" i="4"/>
  <c r="BA12" i="4"/>
  <c r="BA11" i="4"/>
  <c r="BA10" i="4"/>
  <c r="BA9" i="4"/>
  <c r="BA8" i="4"/>
  <c r="BA7" i="4"/>
  <c r="BA6" i="4"/>
  <c r="BA5" i="4"/>
  <c r="BA4" i="4"/>
  <c r="AX36" i="4"/>
  <c r="AX35" i="4"/>
  <c r="AX34" i="4"/>
  <c r="AX33" i="4"/>
  <c r="AX32" i="4"/>
  <c r="AX31" i="4"/>
  <c r="AX30" i="4"/>
  <c r="AX29" i="4"/>
  <c r="AX28" i="4"/>
  <c r="AX27" i="4"/>
  <c r="AX26" i="4"/>
  <c r="AX25" i="4"/>
  <c r="AX24" i="4"/>
  <c r="AX23" i="4"/>
  <c r="AX22" i="4"/>
  <c r="AX21" i="4"/>
  <c r="AX20" i="4"/>
  <c r="AX19" i="4"/>
  <c r="AX18" i="4"/>
  <c r="AX17" i="4"/>
  <c r="AX16" i="4"/>
  <c r="AX15" i="4"/>
  <c r="AX14" i="4"/>
  <c r="AX13" i="4"/>
  <c r="AX12" i="4"/>
  <c r="AX11" i="4"/>
  <c r="AX10" i="4"/>
  <c r="AX9" i="4"/>
  <c r="AX8" i="4"/>
  <c r="AX7" i="4"/>
  <c r="AX6" i="4"/>
  <c r="AX5" i="4"/>
  <c r="AX4" i="4"/>
  <c r="AU36" i="4"/>
  <c r="AU35" i="4"/>
  <c r="AU34" i="4"/>
  <c r="AU33" i="4"/>
  <c r="AU32" i="4"/>
  <c r="AU31" i="4"/>
  <c r="AU30" i="4"/>
  <c r="AU29" i="4"/>
  <c r="AU28" i="4"/>
  <c r="AU27" i="4"/>
  <c r="AU26" i="4"/>
  <c r="AU25" i="4"/>
  <c r="AU24" i="4"/>
  <c r="AU23" i="4"/>
  <c r="AU22" i="4"/>
  <c r="AU21" i="4"/>
  <c r="AU20" i="4"/>
  <c r="AU19" i="4"/>
  <c r="AU18" i="4"/>
  <c r="AU17" i="4"/>
  <c r="AU16" i="4"/>
  <c r="AU15" i="4"/>
  <c r="AU14" i="4"/>
  <c r="AU13" i="4"/>
  <c r="AU12" i="4"/>
  <c r="AU11" i="4"/>
  <c r="AU10" i="4"/>
  <c r="AU9" i="4"/>
  <c r="AU8" i="4"/>
  <c r="AU7" i="4"/>
  <c r="AU6" i="4"/>
  <c r="AU5" i="4"/>
  <c r="AU4" i="4"/>
  <c r="AR36" i="4"/>
  <c r="AR35" i="4"/>
  <c r="AR34" i="4"/>
  <c r="AR33" i="4"/>
  <c r="AR32" i="4"/>
  <c r="AR31" i="4"/>
  <c r="AR30" i="4"/>
  <c r="AR29" i="4"/>
  <c r="AR28" i="4"/>
  <c r="AR27" i="4"/>
  <c r="AR26" i="4"/>
  <c r="AR25" i="4"/>
  <c r="AR24" i="4"/>
  <c r="AR23" i="4"/>
  <c r="AR22" i="4"/>
  <c r="AR21" i="4"/>
  <c r="AR20" i="4"/>
  <c r="AR19" i="4"/>
  <c r="AR18" i="4"/>
  <c r="AR17" i="4"/>
  <c r="AR16" i="4"/>
  <c r="AR15" i="4"/>
  <c r="AR14" i="4"/>
  <c r="AR13" i="4"/>
  <c r="AR12" i="4"/>
  <c r="AR11" i="4"/>
  <c r="AR10" i="4"/>
  <c r="AR9" i="4"/>
  <c r="AR8" i="4"/>
  <c r="AR7" i="4"/>
  <c r="AR6" i="4"/>
  <c r="AR5" i="4"/>
  <c r="AR4" i="4"/>
  <c r="AP36" i="4"/>
  <c r="AP35" i="4"/>
  <c r="AP34" i="4"/>
  <c r="AP33" i="4"/>
  <c r="AP32" i="4"/>
  <c r="AP31" i="4"/>
  <c r="AP30" i="4"/>
  <c r="AP29" i="4"/>
  <c r="AP28" i="4"/>
  <c r="AP27" i="4"/>
  <c r="AP26" i="4"/>
  <c r="AP25" i="4"/>
  <c r="AP24" i="4"/>
  <c r="AP23" i="4"/>
  <c r="AP22" i="4"/>
  <c r="AP21" i="4"/>
  <c r="AP20" i="4"/>
  <c r="AP19" i="4"/>
  <c r="AP18" i="4"/>
  <c r="AP17" i="4"/>
  <c r="AP16" i="4"/>
  <c r="AP15" i="4"/>
  <c r="AP14" i="4"/>
  <c r="AP13" i="4"/>
  <c r="AP12" i="4"/>
  <c r="AP11" i="4"/>
  <c r="AP10" i="4"/>
  <c r="AP9" i="4"/>
  <c r="AP8" i="4"/>
  <c r="AP7" i="4"/>
  <c r="AP6" i="4"/>
  <c r="AP5" i="4"/>
  <c r="AP4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4" i="4"/>
  <c r="AN23" i="4"/>
  <c r="AN22" i="4"/>
  <c r="AN21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AN6" i="4"/>
  <c r="AN5" i="4"/>
  <c r="AN4" i="4"/>
  <c r="AL36" i="4"/>
  <c r="AL35" i="4"/>
  <c r="AL34" i="4"/>
  <c r="AL33" i="4"/>
  <c r="AL32" i="4"/>
  <c r="AL31" i="4"/>
  <c r="AL30" i="4"/>
  <c r="AL29" i="4"/>
  <c r="AL28" i="4"/>
  <c r="AL27" i="4"/>
  <c r="AL26" i="4"/>
  <c r="AL25" i="4"/>
  <c r="AL24" i="4"/>
  <c r="AL23" i="4"/>
  <c r="AL22" i="4"/>
  <c r="AL21" i="4"/>
  <c r="AL20" i="4"/>
  <c r="AL19" i="4"/>
  <c r="AL18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5" i="4"/>
  <c r="AL4" i="4"/>
  <c r="AJ36" i="4"/>
  <c r="AJ35" i="4"/>
  <c r="AJ34" i="4"/>
  <c r="AJ33" i="4"/>
  <c r="AJ32" i="4"/>
  <c r="AJ31" i="4"/>
  <c r="AJ30" i="4"/>
  <c r="AJ29" i="4"/>
  <c r="AJ28" i="4"/>
  <c r="AJ27" i="4"/>
  <c r="AJ26" i="4"/>
  <c r="AJ24" i="4"/>
  <c r="AJ23" i="4"/>
  <c r="AJ22" i="4"/>
  <c r="AJ20" i="4"/>
  <c r="AJ19" i="4"/>
  <c r="AJ18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5" i="4"/>
  <c r="AJ4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5" i="4"/>
  <c r="AH4" i="4"/>
  <c r="AF36" i="4"/>
  <c r="AF35" i="4"/>
  <c r="AF34" i="4"/>
  <c r="AF33" i="4"/>
  <c r="AF32" i="4"/>
  <c r="AF31" i="4"/>
  <c r="AF30" i="4"/>
  <c r="AF29" i="4"/>
  <c r="AF26" i="4"/>
  <c r="AF24" i="4"/>
  <c r="AF23" i="4"/>
  <c r="AF22" i="4"/>
  <c r="AF21" i="4"/>
  <c r="AF20" i="4"/>
  <c r="AF19" i="4"/>
  <c r="AF18" i="4"/>
  <c r="AF17" i="4"/>
  <c r="AF16" i="4"/>
  <c r="AF15" i="4"/>
  <c r="AF14" i="4"/>
  <c r="AF13" i="4"/>
  <c r="AF12" i="4"/>
  <c r="AF11" i="4"/>
  <c r="AF9" i="4"/>
  <c r="AF8" i="4"/>
  <c r="AF7" i="4"/>
  <c r="AF6" i="4"/>
  <c r="AF5" i="4"/>
  <c r="AF4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3" i="4"/>
  <c r="AD22" i="4"/>
  <c r="AD21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5" i="4"/>
  <c r="AD4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5" i="4"/>
  <c r="AB4" i="4"/>
  <c r="Z36" i="4"/>
  <c r="Z35" i="4"/>
  <c r="Z34" i="4"/>
  <c r="Z33" i="4"/>
  <c r="Z32" i="4"/>
  <c r="Z31" i="4"/>
  <c r="Z30" i="4"/>
  <c r="Z29" i="4"/>
  <c r="Z28" i="4"/>
  <c r="Z27" i="4"/>
  <c r="Z26" i="4"/>
  <c r="Z25" i="4"/>
  <c r="Z24" i="4"/>
  <c r="Z23" i="4"/>
  <c r="Z22" i="4"/>
  <c r="Z21" i="4"/>
  <c r="Z20" i="4"/>
  <c r="Z19" i="4"/>
  <c r="Z18" i="4"/>
  <c r="Z17" i="4"/>
  <c r="Z16" i="4"/>
  <c r="Z15" i="4"/>
  <c r="Z14" i="4"/>
  <c r="Z13" i="4"/>
  <c r="Z12" i="4"/>
  <c r="Z11" i="4"/>
  <c r="Z10" i="4"/>
  <c r="Z9" i="4"/>
  <c r="Z8" i="4"/>
  <c r="Z7" i="4"/>
  <c r="Z6" i="4"/>
  <c r="Z5" i="4"/>
  <c r="Z4" i="4"/>
  <c r="X36" i="4"/>
  <c r="X35" i="4"/>
  <c r="X34" i="4"/>
  <c r="X33" i="4"/>
  <c r="X32" i="4"/>
  <c r="X31" i="4"/>
  <c r="X30" i="4"/>
  <c r="X29" i="4"/>
  <c r="X28" i="4"/>
  <c r="X27" i="4"/>
  <c r="X26" i="4"/>
  <c r="X25" i="4"/>
  <c r="X24" i="4"/>
  <c r="X23" i="4"/>
  <c r="X22" i="4"/>
  <c r="X21" i="4"/>
  <c r="X20" i="4"/>
  <c r="X19" i="4"/>
  <c r="X18" i="4"/>
  <c r="X17" i="4"/>
  <c r="X16" i="4"/>
  <c r="X15" i="4"/>
  <c r="X14" i="4"/>
  <c r="X13" i="4"/>
  <c r="X12" i="4"/>
  <c r="X11" i="4"/>
  <c r="X10" i="4"/>
  <c r="X9" i="4"/>
  <c r="X8" i="4"/>
  <c r="X7" i="4"/>
  <c r="X6" i="4"/>
  <c r="X5" i="4"/>
  <c r="X4" i="4"/>
  <c r="V36" i="4"/>
  <c r="V35" i="4"/>
  <c r="V34" i="4"/>
  <c r="V33" i="4"/>
  <c r="V32" i="4"/>
  <c r="V31" i="4"/>
  <c r="V30" i="4"/>
  <c r="V29" i="4"/>
  <c r="V28" i="4"/>
  <c r="V27" i="4"/>
  <c r="V26" i="4"/>
  <c r="V25" i="4"/>
  <c r="V24" i="4"/>
  <c r="V23" i="4"/>
  <c r="V22" i="4"/>
  <c r="V21" i="4"/>
  <c r="V20" i="4"/>
  <c r="V19" i="4"/>
  <c r="V18" i="4"/>
  <c r="V17" i="4"/>
  <c r="V16" i="4"/>
  <c r="V15" i="4"/>
  <c r="V14" i="4"/>
  <c r="V13" i="4"/>
  <c r="V12" i="4"/>
  <c r="V11" i="4"/>
  <c r="V10" i="4"/>
  <c r="V9" i="4"/>
  <c r="V8" i="4"/>
  <c r="V7" i="4"/>
  <c r="V6" i="4"/>
  <c r="V5" i="4"/>
  <c r="V4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R36" i="4"/>
  <c r="R35" i="4"/>
  <c r="R34" i="4"/>
  <c r="R33" i="4"/>
  <c r="R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R13" i="4"/>
  <c r="R12" i="4"/>
  <c r="R11" i="4"/>
  <c r="R10" i="4"/>
  <c r="R9" i="4"/>
  <c r="R8" i="4"/>
  <c r="R7" i="4"/>
  <c r="R6" i="4"/>
  <c r="R5" i="4"/>
  <c r="R4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2" i="4"/>
  <c r="L11" i="4"/>
  <c r="L10" i="4"/>
  <c r="L9" i="4"/>
  <c r="L8" i="4"/>
  <c r="L7" i="4"/>
  <c r="L6" i="4"/>
  <c r="L4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AZ38" i="4"/>
  <c r="AW38" i="4"/>
  <c r="AT38" i="4"/>
  <c r="AQ38" i="4"/>
  <c r="AO38" i="4"/>
  <c r="AM38" i="4"/>
  <c r="AK38" i="4"/>
  <c r="AI38" i="4"/>
  <c r="AG38" i="4"/>
  <c r="AE38" i="4"/>
  <c r="AC38" i="4"/>
  <c r="AA38" i="4"/>
  <c r="Y38" i="4"/>
  <c r="W38" i="4"/>
  <c r="U38" i="4"/>
  <c r="S38" i="4"/>
  <c r="Q38" i="4"/>
  <c r="O38" i="4"/>
  <c r="M38" i="4"/>
  <c r="K38" i="4"/>
  <c r="I38" i="4"/>
  <c r="G38" i="4"/>
  <c r="E38" i="4"/>
  <c r="C38" i="4" l="1"/>
</calcChain>
</file>

<file path=xl/sharedStrings.xml><?xml version="1.0" encoding="utf-8"?>
<sst xmlns="http://schemas.openxmlformats.org/spreadsheetml/2006/main" count="3615" uniqueCount="894">
  <si>
    <t>AGS 2000</t>
  </si>
  <si>
    <t>USG 3555</t>
  </si>
  <si>
    <t>Jamestown</t>
  </si>
  <si>
    <t>KWS013</t>
  </si>
  <si>
    <t>LA03200E-2</t>
  </si>
  <si>
    <t>LA05130D-P5</t>
  </si>
  <si>
    <t>MD04W249-11-7</t>
  </si>
  <si>
    <t>USG 3120</t>
  </si>
  <si>
    <t>NC09-20768</t>
  </si>
  <si>
    <t>NC09-20986</t>
  </si>
  <si>
    <t>NC09-22402</t>
  </si>
  <si>
    <t>NC8170-4-3</t>
  </si>
  <si>
    <t>VA10W-96</t>
  </si>
  <si>
    <t>VA11W-108</t>
  </si>
  <si>
    <t>VA11W-230</t>
  </si>
  <si>
    <t>VA11W-106</t>
  </si>
  <si>
    <t>TN1401</t>
  </si>
  <si>
    <t>KWS026</t>
  </si>
  <si>
    <t>KWS027</t>
  </si>
  <si>
    <t>OK11754WF</t>
  </si>
  <si>
    <t>TXE21</t>
  </si>
  <si>
    <t>MDC07026-12-30</t>
  </si>
  <si>
    <t>MD04W8-12-3</t>
  </si>
  <si>
    <t>GA03564-12E6</t>
  </si>
  <si>
    <t>GA071630-12LE9</t>
  </si>
  <si>
    <t>GA04434-12LE28</t>
  </si>
  <si>
    <t>GA04417-12E33</t>
  </si>
  <si>
    <t>AR04002-3</t>
  </si>
  <si>
    <t>AR04008-5</t>
  </si>
  <si>
    <t>LA05145D-21</t>
  </si>
  <si>
    <t>LA06027E-P7</t>
  </si>
  <si>
    <t>08850-2</t>
  </si>
  <si>
    <t>08577-4</t>
  </si>
  <si>
    <t>LOCATION MEANS</t>
  </si>
  <si>
    <t>LSD (.05)</t>
  </si>
  <si>
    <t>CV %</t>
  </si>
  <si>
    <t>Reps</t>
  </si>
  <si>
    <t>Harvest Plot Area (sq.ft.)</t>
  </si>
  <si>
    <t>Belle Mina</t>
  </si>
  <si>
    <t>AL</t>
  </si>
  <si>
    <t>Glass</t>
  </si>
  <si>
    <t>Quincy</t>
  </si>
  <si>
    <t>FL</t>
  </si>
  <si>
    <t>Babar</t>
  </si>
  <si>
    <t>Griffin</t>
  </si>
  <si>
    <t>GA</t>
  </si>
  <si>
    <t>Johnson</t>
  </si>
  <si>
    <t>Plains</t>
  </si>
  <si>
    <t>Champaign</t>
  </si>
  <si>
    <t>IL</t>
  </si>
  <si>
    <t>Murche</t>
  </si>
  <si>
    <t>Harrisburg</t>
  </si>
  <si>
    <t>Battle Ground</t>
  </si>
  <si>
    <t>IN</t>
  </si>
  <si>
    <t>Brown</t>
  </si>
  <si>
    <t>Obert</t>
  </si>
  <si>
    <t>Liberty</t>
  </si>
  <si>
    <t>Lafayette</t>
  </si>
  <si>
    <t>Lexington</t>
  </si>
  <si>
    <t>KY</t>
  </si>
  <si>
    <t>Van Sanford</t>
  </si>
  <si>
    <t>Baton Rouge</t>
  </si>
  <si>
    <t>LA</t>
  </si>
  <si>
    <t>Harrison</t>
  </si>
  <si>
    <t>Winnsboro</t>
  </si>
  <si>
    <t>Brooksville</t>
  </si>
  <si>
    <t>MS</t>
  </si>
  <si>
    <t>Burgess</t>
  </si>
  <si>
    <t>Queenstown</t>
  </si>
  <si>
    <t>MD</t>
  </si>
  <si>
    <t>Conway</t>
  </si>
  <si>
    <t>Kinston</t>
  </si>
  <si>
    <t>NC</t>
  </si>
  <si>
    <t>Murphy</t>
  </si>
  <si>
    <t>Raleigh</t>
  </si>
  <si>
    <t>Marshall</t>
  </si>
  <si>
    <t>Knoxville</t>
  </si>
  <si>
    <t>TN</t>
  </si>
  <si>
    <t>West</t>
  </si>
  <si>
    <t>Farmersville</t>
  </si>
  <si>
    <t>TX</t>
  </si>
  <si>
    <t>Sutton</t>
  </si>
  <si>
    <t>VA</t>
  </si>
  <si>
    <t>Griffey</t>
  </si>
  <si>
    <t>Blacksburg</t>
  </si>
  <si>
    <t>Warsaw</t>
  </si>
  <si>
    <t>ENTRY MEANS</t>
  </si>
  <si>
    <t>ALL LOCATIONS</t>
  </si>
  <si>
    <t>IN-REGION</t>
  </si>
  <si>
    <t>CV &lt;10%</t>
  </si>
  <si>
    <t>[a]</t>
  </si>
  <si>
    <t>[b]</t>
  </si>
  <si>
    <t>a</t>
  </si>
  <si>
    <t>ab</t>
  </si>
  <si>
    <t>b</t>
  </si>
  <si>
    <t>rank</t>
  </si>
  <si>
    <t>(.01) 3.1</t>
  </si>
  <si>
    <t>(.10)16.9</t>
  </si>
  <si>
    <t>0-9</t>
  </si>
  <si>
    <t>Laurel Springs</t>
  </si>
  <si>
    <t>winter kill</t>
  </si>
  <si>
    <t>winter stress</t>
  </si>
  <si>
    <t>GROWTH STAGE / DATE</t>
  </si>
  <si>
    <t>St. Paul MN</t>
  </si>
  <si>
    <t>Kolmer</t>
  </si>
  <si>
    <t>TNBGJ</t>
    <phoneticPr fontId="6" type="noConversion"/>
  </si>
  <si>
    <t>MCTNB</t>
    <phoneticPr fontId="6" type="noConversion"/>
  </si>
  <si>
    <t>MFPSB</t>
    <phoneticPr fontId="6" type="noConversion"/>
  </si>
  <si>
    <t>TBBGJ</t>
    <phoneticPr fontId="6" type="noConversion"/>
  </si>
  <si>
    <t>KFBJG</t>
    <phoneticPr fontId="6" type="noConversion"/>
  </si>
  <si>
    <t>MBDSD</t>
  </si>
  <si>
    <t>TFBJQ</t>
  </si>
  <si>
    <t>MHDSB</t>
  </si>
  <si>
    <t>TCRKG</t>
  </si>
  <si>
    <t>PBLQG</t>
  </si>
  <si>
    <t>Lr gene(s)</t>
  </si>
  <si>
    <t>11 US 238-2</t>
    <phoneticPr fontId="6" type="noConversion"/>
  </si>
  <si>
    <t>11 US 185-1</t>
    <phoneticPr fontId="6" type="noConversion"/>
  </si>
  <si>
    <t>06 MN 268</t>
    <phoneticPr fontId="6" type="noConversion"/>
  </si>
  <si>
    <t>11 US 124-3</t>
    <phoneticPr fontId="6" type="noConversion"/>
  </si>
  <si>
    <t>97 CAN 64-1</t>
    <phoneticPr fontId="6" type="noConversion"/>
  </si>
  <si>
    <t>11 US 129-2</t>
  </si>
  <si>
    <t>10 US 3-1</t>
  </si>
  <si>
    <t>03 OH  237</t>
  </si>
  <si>
    <t>07 OK 121A</t>
  </si>
  <si>
    <t>91 MI 432</t>
  </si>
  <si>
    <t>Lr10, Lr26, +</t>
  </si>
  <si>
    <t>;</t>
  </si>
  <si>
    <t>3+;</t>
  </si>
  <si>
    <t>3+</t>
  </si>
  <si>
    <t>32+;</t>
  </si>
  <si>
    <t>;23</t>
  </si>
  <si>
    <t>;1-</t>
  </si>
  <si>
    <t>Lr11, Lr26</t>
  </si>
  <si>
    <t>;2/3</t>
  </si>
  <si>
    <t>;2</t>
  </si>
  <si>
    <t>3*</t>
    <phoneticPr fontId="6" type="noConversion"/>
  </si>
  <si>
    <t>treated seed</t>
  </si>
  <si>
    <t>0;</t>
  </si>
  <si>
    <t>4*</t>
    <phoneticPr fontId="6" type="noConversion"/>
  </si>
  <si>
    <t>Lr26</t>
  </si>
  <si>
    <t>;22+</t>
  </si>
  <si>
    <t>;1</t>
  </si>
  <si>
    <t>;2 / 3+</t>
  </si>
  <si>
    <t xml:space="preserve">3 / ; </t>
  </si>
  <si>
    <t>;3+ (X)</t>
  </si>
  <si>
    <t>32+</t>
  </si>
  <si>
    <t>12+</t>
  </si>
  <si>
    <t>;12-</t>
  </si>
  <si>
    <t>Lr14a</t>
  </si>
  <si>
    <t>3+2+</t>
  </si>
  <si>
    <t>?</t>
  </si>
  <si>
    <t>;123</t>
  </si>
  <si>
    <t>---</t>
  </si>
  <si>
    <t>;12</t>
  </si>
  <si>
    <t>23;</t>
  </si>
  <si>
    <t>23-</t>
  </si>
  <si>
    <t>Lr1, Lr14a</t>
  </si>
  <si>
    <t>;2-</t>
  </si>
  <si>
    <t>12</t>
  </si>
  <si>
    <t>23</t>
  </si>
  <si>
    <t>Lr26, +</t>
  </si>
  <si>
    <t>;3</t>
  </si>
  <si>
    <t>3</t>
  </si>
  <si>
    <t>Lr18</t>
  </si>
  <si>
    <t>; 3 (X)</t>
  </si>
  <si>
    <t>0</t>
  </si>
  <si>
    <t>;2=</t>
  </si>
  <si>
    <t>;  3f</t>
  </si>
  <si>
    <t>0; ?</t>
  </si>
  <si>
    <t>;3/3+</t>
  </si>
  <si>
    <t>32;</t>
  </si>
  <si>
    <t>;3 (X)</t>
  </si>
  <si>
    <t>12 3 mix</t>
  </si>
  <si>
    <t>2+3;</t>
  </si>
  <si>
    <t>Lr39/41</t>
  </si>
  <si>
    <t>;  3</t>
  </si>
  <si>
    <t>+</t>
  </si>
  <si>
    <t>;12+</t>
  </si>
  <si>
    <t>; 3+</t>
  </si>
  <si>
    <t>;12=</t>
  </si>
  <si>
    <t>3+ / ;</t>
  </si>
  <si>
    <t>L2a, Lr24</t>
  </si>
  <si>
    <t>23+</t>
  </si>
  <si>
    <t>2+3</t>
  </si>
  <si>
    <t>22+</t>
  </si>
  <si>
    <t>; 3</t>
  </si>
  <si>
    <t>2+3+</t>
  </si>
  <si>
    <t>Lr1, +</t>
  </si>
  <si>
    <t>3;</t>
  </si>
  <si>
    <t>3+2+;</t>
  </si>
  <si>
    <t>Lr24</t>
  </si>
  <si>
    <t>; / 3</t>
  </si>
  <si>
    <t xml:space="preserve">3+ / ; </t>
  </si>
  <si>
    <t>; 2</t>
  </si>
  <si>
    <t>--- = no Lr seedling genes</t>
  </si>
  <si>
    <t>Isolate</t>
  </si>
  <si>
    <t>Virulence</t>
  </si>
  <si>
    <t>? = unable to postulate gene</t>
  </si>
  <si>
    <t>TNBGJ</t>
  </si>
  <si>
    <t>1,2a,2c,3,9,24,10,28,39/41</t>
  </si>
  <si>
    <t>+ = additional seedling resistance</t>
  </si>
  <si>
    <t>MCTNB</t>
  </si>
  <si>
    <t>1,3,26,3ka,11,17,30,B,14a</t>
  </si>
  <si>
    <t>MFPSB</t>
  </si>
  <si>
    <t>1,3,24,26,3ka,17,30,B,10,14a</t>
  </si>
  <si>
    <t>TBBGJ</t>
  </si>
  <si>
    <t>1,2a,2c,3,10,28,39/41</t>
  </si>
  <si>
    <t>KFBJG</t>
  </si>
  <si>
    <t>2a,2c,3,24,26,10,14a,28</t>
  </si>
  <si>
    <t>1,3,17,B,10,14a,39/41</t>
  </si>
  <si>
    <t>1,2a,2c,3,24,26,10,14a,21,28</t>
  </si>
  <si>
    <t>1,3,16,26,17,B,10,14a</t>
  </si>
  <si>
    <t>1,2a,2c,3,26,3ka,11,30,10,14a,18,28</t>
  </si>
  <si>
    <t>1,2c,3,3ka,B,10,28</t>
  </si>
  <si>
    <t>VT-LR</t>
  </si>
  <si>
    <t>TCRK+</t>
  </si>
  <si>
    <t>TNRJ</t>
  </si>
  <si>
    <t>MFQS</t>
  </si>
  <si>
    <t>0-3</t>
  </si>
  <si>
    <t xml:space="preserve"> </t>
  </si>
  <si>
    <t>23-;</t>
  </si>
  <si>
    <t>0;Tr3</t>
  </si>
  <si>
    <t>1;</t>
  </si>
  <si>
    <t>12;</t>
  </si>
  <si>
    <t>12-;</t>
  </si>
  <si>
    <t>2;</t>
  </si>
  <si>
    <t>3/0;</t>
  </si>
  <si>
    <t>;1=</t>
  </si>
  <si>
    <t>3-</t>
  </si>
  <si>
    <t>;1-Tr3</t>
  </si>
  <si>
    <t>0;/3</t>
  </si>
  <si>
    <t>21;</t>
  </si>
  <si>
    <t>3/1;</t>
  </si>
  <si>
    <t>TNRJJ</t>
  </si>
  <si>
    <t>Vir: Lr1, 2a, 2c, 3, 3ka, 9, 10, 11, 14a, 24, 30</t>
  </si>
  <si>
    <t>Vir: Lr1, 2a, 2c, 3, 3ka, 10, 11, 14a, 18, 26, 30</t>
  </si>
  <si>
    <t xml:space="preserve">Vir: Lr1, 3, 3ka, 10, 11, 14a, 24, 26, B  </t>
  </si>
  <si>
    <t>St. Paul, MN  Yue Jin</t>
  </si>
  <si>
    <t>13/14</t>
    <phoneticPr fontId="2" type="noConversion"/>
  </si>
  <si>
    <t>CDL</t>
  </si>
  <si>
    <t>06ND76C</t>
  </si>
  <si>
    <t>75ND717C</t>
  </si>
  <si>
    <t>59KS19</t>
  </si>
  <si>
    <t>77ND82A</t>
  </si>
  <si>
    <t>99KS76A-1</t>
  </si>
  <si>
    <t>74MN1409</t>
  </si>
  <si>
    <t>01MN84A-1-2</t>
  </si>
  <si>
    <t>12WA147-2</t>
    <phoneticPr fontId="2"/>
  </si>
  <si>
    <t>75WA165-2A</t>
  </si>
  <si>
    <t>04KEN156/04</t>
    <phoneticPr fontId="2"/>
  </si>
  <si>
    <t>06KEN19V3</t>
    <phoneticPr fontId="2"/>
  </si>
  <si>
    <t>07KEN24-4</t>
  </si>
  <si>
    <t>06YEM34-1</t>
  </si>
  <si>
    <t>10PAK05-1</t>
  </si>
  <si>
    <t>13ETH18-1</t>
    <phoneticPr fontId="2" type="noConversion"/>
  </si>
  <si>
    <t>Gene postulation</t>
    <phoneticPr fontId="2"/>
  </si>
  <si>
    <t>Field note buckthorn</t>
  </si>
  <si>
    <t>field note X13 field</t>
  </si>
  <si>
    <t>Field notes</t>
  </si>
  <si>
    <t xml:space="preserve"> repeat#</t>
  </si>
  <si>
    <t>13/14#</t>
    <phoneticPr fontId="2"/>
  </si>
  <si>
    <t>Nursery</t>
  </si>
  <si>
    <t>Line</t>
  </si>
  <si>
    <t>QFCSC</t>
    <phoneticPr fontId="2"/>
  </si>
  <si>
    <t>QTHJC</t>
    <phoneticPr fontId="2"/>
  </si>
  <si>
    <t>MCCFC</t>
    <phoneticPr fontId="2"/>
  </si>
  <si>
    <t>RCRSC</t>
    <phoneticPr fontId="2"/>
  </si>
  <si>
    <t>RKQQC</t>
    <phoneticPr fontId="2"/>
  </si>
  <si>
    <t>TPMKC</t>
    <phoneticPr fontId="2"/>
  </si>
  <si>
    <t>TTTTF</t>
    <phoneticPr fontId="2"/>
  </si>
  <si>
    <t>GFMNC</t>
    <phoneticPr fontId="2"/>
  </si>
  <si>
    <t>QCCSM</t>
  </si>
  <si>
    <t>TTKSK rep1</t>
    <phoneticPr fontId="2" type="noConversion"/>
  </si>
  <si>
    <t>TTKSK rep2</t>
    <phoneticPr fontId="2" type="noConversion"/>
  </si>
  <si>
    <t>TTKST</t>
    <phoneticPr fontId="2"/>
  </si>
  <si>
    <t>TTTSK</t>
  </si>
  <si>
    <t>TRTTF</t>
    <phoneticPr fontId="2"/>
  </si>
  <si>
    <t>RRTTF</t>
    <phoneticPr fontId="2"/>
  </si>
  <si>
    <t>TKTTF</t>
    <phoneticPr fontId="2" type="noConversion"/>
  </si>
  <si>
    <t>NOTES</t>
    <phoneticPr fontId="2"/>
  </si>
  <si>
    <t>Local ck 1</t>
  </si>
  <si>
    <t>McNair 701</t>
  </si>
  <si>
    <t>3+</t>
    <phoneticPr fontId="2" type="noConversion"/>
  </si>
  <si>
    <t>100S</t>
    <phoneticPr fontId="2" type="noConversion"/>
  </si>
  <si>
    <t>Local ck 2</t>
  </si>
  <si>
    <t>Red Chief</t>
  </si>
  <si>
    <t>2+/2+3</t>
    <phoneticPr fontId="2"/>
  </si>
  <si>
    <t>2+3</t>
    <phoneticPr fontId="2"/>
  </si>
  <si>
    <t>2+3</t>
    <phoneticPr fontId="2" type="noConversion"/>
  </si>
  <si>
    <t>3+</t>
    <phoneticPr fontId="2" type="noConversion"/>
  </si>
  <si>
    <t>80S</t>
    <phoneticPr fontId="2" type="noConversion"/>
  </si>
  <si>
    <t>90S</t>
    <phoneticPr fontId="2" type="noConversion"/>
  </si>
  <si>
    <t>USSR 1</t>
    <phoneticPr fontId="2"/>
  </si>
  <si>
    <t>2-</t>
    <phoneticPr fontId="2"/>
  </si>
  <si>
    <t>2-/1</t>
    <phoneticPr fontId="2"/>
  </si>
  <si>
    <t>2+3</t>
    <phoneticPr fontId="2"/>
  </si>
  <si>
    <t>3+/2+</t>
    <phoneticPr fontId="2" type="noConversion"/>
  </si>
  <si>
    <t>2+3</t>
    <phoneticPr fontId="2" type="noConversion"/>
  </si>
  <si>
    <t>2-</t>
    <phoneticPr fontId="2" type="noConversion"/>
  </si>
  <si>
    <t>2-/3</t>
    <phoneticPr fontId="2" type="noConversion"/>
  </si>
  <si>
    <t>10MR</t>
    <phoneticPr fontId="2" type="noConversion"/>
  </si>
  <si>
    <t>20MR</t>
    <phoneticPr fontId="2" type="noConversion"/>
  </si>
  <si>
    <t>USSR 2</t>
    <phoneticPr fontId="2"/>
  </si>
  <si>
    <t>0;</t>
    <phoneticPr fontId="2"/>
  </si>
  <si>
    <t>2=</t>
    <phoneticPr fontId="2"/>
  </si>
  <si>
    <t>2-</t>
    <phoneticPr fontId="2"/>
  </si>
  <si>
    <t>0;</t>
    <phoneticPr fontId="2" type="noConversion"/>
  </si>
  <si>
    <t>3+</t>
    <phoneticPr fontId="2" type="noConversion"/>
  </si>
  <si>
    <t>2-;</t>
    <phoneticPr fontId="2" type="noConversion"/>
  </si>
  <si>
    <t>2-</t>
    <phoneticPr fontId="2" type="noConversion"/>
  </si>
  <si>
    <t>USSR 3</t>
    <phoneticPr fontId="2"/>
  </si>
  <si>
    <t>0/3+</t>
    <phoneticPr fontId="2" type="noConversion"/>
  </si>
  <si>
    <t>;/3</t>
    <phoneticPr fontId="2" type="noConversion"/>
  </si>
  <si>
    <t>-</t>
    <phoneticPr fontId="2" type="noConversion"/>
  </si>
  <si>
    <t>60MS-S</t>
    <phoneticPr fontId="2" type="noConversion"/>
  </si>
  <si>
    <t>USSR 4</t>
    <phoneticPr fontId="2"/>
  </si>
  <si>
    <t>0/2</t>
    <phoneticPr fontId="2" type="noConversion"/>
  </si>
  <si>
    <t>2+</t>
    <phoneticPr fontId="2" type="noConversion"/>
  </si>
  <si>
    <t>;2-</t>
    <phoneticPr fontId="2" type="noConversion"/>
  </si>
  <si>
    <t>USSR 5</t>
    <phoneticPr fontId="2"/>
  </si>
  <si>
    <t>USSR 6</t>
  </si>
  <si>
    <t>USSR 7</t>
  </si>
  <si>
    <t>4/13;</t>
    <phoneticPr fontId="2"/>
  </si>
  <si>
    <t>4/;13</t>
    <phoneticPr fontId="2"/>
  </si>
  <si>
    <t>31;</t>
    <phoneticPr fontId="2"/>
  </si>
  <si>
    <t>31;/;1</t>
    <phoneticPr fontId="2"/>
  </si>
  <si>
    <t>4/31;</t>
    <phoneticPr fontId="2"/>
  </si>
  <si>
    <t>30MS-S</t>
    <phoneticPr fontId="2" type="noConversion"/>
  </si>
  <si>
    <t>10MR-MS</t>
    <phoneticPr fontId="2" type="noConversion"/>
  </si>
  <si>
    <t>USSR 8</t>
  </si>
  <si>
    <t>3+</t>
    <phoneticPr fontId="2"/>
  </si>
  <si>
    <t>5R/40S</t>
    <phoneticPr fontId="2" type="noConversion"/>
  </si>
  <si>
    <t>30MR</t>
    <phoneticPr fontId="2" type="noConversion"/>
  </si>
  <si>
    <t>low FHB</t>
  </si>
  <si>
    <t>USSR 9</t>
  </si>
  <si>
    <t>0;</t>
    <phoneticPr fontId="2"/>
  </si>
  <si>
    <t>;</t>
    <phoneticPr fontId="2"/>
  </si>
  <si>
    <t>0;</t>
    <phoneticPr fontId="2" type="noConversion"/>
  </si>
  <si>
    <t>3+</t>
    <phoneticPr fontId="2" type="noConversion"/>
  </si>
  <si>
    <t>Sr36</t>
    <phoneticPr fontId="2" type="noConversion"/>
  </si>
  <si>
    <t>20S</t>
    <phoneticPr fontId="2" type="noConversion"/>
  </si>
  <si>
    <t>30S</t>
    <phoneticPr fontId="2" type="noConversion"/>
  </si>
  <si>
    <t>USSR 10</t>
  </si>
  <si>
    <t>31;/1-;</t>
    <phoneticPr fontId="2"/>
  </si>
  <si>
    <t>31;/;1-</t>
    <phoneticPr fontId="2"/>
  </si>
  <si>
    <t>50S</t>
    <phoneticPr fontId="2" type="noConversion"/>
  </si>
  <si>
    <t>40S</t>
    <phoneticPr fontId="2" type="noConversion"/>
  </si>
  <si>
    <t>USSR 11</t>
  </si>
  <si>
    <t>2/4</t>
    <phoneticPr fontId="2"/>
  </si>
  <si>
    <t>2-/3</t>
    <phoneticPr fontId="2"/>
  </si>
  <si>
    <t>0</t>
    <phoneticPr fontId="2" type="noConversion"/>
  </si>
  <si>
    <t>2+/3</t>
    <phoneticPr fontId="2" type="noConversion"/>
  </si>
  <si>
    <t>2/3</t>
    <phoneticPr fontId="2" type="noConversion"/>
  </si>
  <si>
    <t>Sr36+</t>
    <phoneticPr fontId="2" type="noConversion"/>
  </si>
  <si>
    <t>10MS</t>
    <phoneticPr fontId="2" type="noConversion"/>
  </si>
  <si>
    <t>USSR 12</t>
  </si>
  <si>
    <t>-</t>
    <phoneticPr fontId="2"/>
  </si>
  <si>
    <t>31;</t>
    <phoneticPr fontId="2"/>
  </si>
  <si>
    <t>3/2</t>
    <phoneticPr fontId="2"/>
  </si>
  <si>
    <t>3+ LIF</t>
    <phoneticPr fontId="2" type="noConversion"/>
  </si>
  <si>
    <t>70S</t>
    <phoneticPr fontId="2" type="noConversion"/>
  </si>
  <si>
    <t>USSR 13</t>
  </si>
  <si>
    <t>;1/31;</t>
    <phoneticPr fontId="2"/>
  </si>
  <si>
    <t>30MS</t>
    <phoneticPr fontId="2" type="noConversion"/>
  </si>
  <si>
    <t>USSR 14</t>
  </si>
  <si>
    <t>3+</t>
    <phoneticPr fontId="2"/>
  </si>
  <si>
    <t>USSR 15</t>
  </si>
  <si>
    <t>31;/4</t>
    <phoneticPr fontId="2"/>
  </si>
  <si>
    <t>10S</t>
    <phoneticPr fontId="2" type="noConversion"/>
  </si>
  <si>
    <t>USSR 16</t>
  </si>
  <si>
    <t>USSR 17</t>
  </si>
  <si>
    <t>;1/4</t>
    <phoneticPr fontId="2"/>
  </si>
  <si>
    <t>4/2</t>
    <phoneticPr fontId="2"/>
  </si>
  <si>
    <t>4/1;</t>
    <phoneticPr fontId="2"/>
  </si>
  <si>
    <t>0/4/;</t>
    <phoneticPr fontId="2"/>
  </si>
  <si>
    <t>0/3</t>
    <phoneticPr fontId="2" type="noConversion"/>
  </si>
  <si>
    <t>;1/31</t>
    <phoneticPr fontId="2" type="noConversion"/>
  </si>
  <si>
    <t>50MS-S</t>
    <phoneticPr fontId="2" type="noConversion"/>
  </si>
  <si>
    <t>USSR 18</t>
  </si>
  <si>
    <t>USSR 19</t>
  </si>
  <si>
    <t>USSR 20</t>
  </si>
  <si>
    <t>13;</t>
    <phoneticPr fontId="2"/>
  </si>
  <si>
    <t>;1-</t>
    <phoneticPr fontId="2"/>
  </si>
  <si>
    <t>50MS</t>
    <phoneticPr fontId="2" type="noConversion"/>
  </si>
  <si>
    <t>USSR 21</t>
  </si>
  <si>
    <t>;13</t>
    <phoneticPr fontId="2"/>
  </si>
  <si>
    <t>31;/;13</t>
    <phoneticPr fontId="2"/>
  </si>
  <si>
    <t>;1</t>
    <phoneticPr fontId="2"/>
  </si>
  <si>
    <t>3LIF</t>
    <phoneticPr fontId="2"/>
  </si>
  <si>
    <t>TMS</t>
    <phoneticPr fontId="2" type="noConversion"/>
  </si>
  <si>
    <t>USSR 22</t>
  </si>
  <si>
    <t>2-;</t>
    <phoneticPr fontId="2"/>
  </si>
  <si>
    <t>3 LIF</t>
    <phoneticPr fontId="2" type="noConversion"/>
  </si>
  <si>
    <t>USSR 23</t>
  </si>
  <si>
    <t>2-</t>
    <phoneticPr fontId="2"/>
  </si>
  <si>
    <t>;2-</t>
    <phoneticPr fontId="2" type="noConversion"/>
  </si>
  <si>
    <t>2+3</t>
    <phoneticPr fontId="2" type="noConversion"/>
  </si>
  <si>
    <t>2-</t>
    <phoneticPr fontId="2" type="noConversion"/>
  </si>
  <si>
    <t>Sr24</t>
    <phoneticPr fontId="2" type="noConversion"/>
  </si>
  <si>
    <t>USSR 24</t>
  </si>
  <si>
    <t>2 LIF</t>
    <phoneticPr fontId="2" type="noConversion"/>
  </si>
  <si>
    <t>2+</t>
    <phoneticPr fontId="2" type="noConversion"/>
  </si>
  <si>
    <t>1A.1R?</t>
    <phoneticPr fontId="2" type="noConversion"/>
  </si>
  <si>
    <t>USSR 25</t>
  </si>
  <si>
    <t>;1</t>
    <phoneticPr fontId="2"/>
  </si>
  <si>
    <t>3/;</t>
    <phoneticPr fontId="2"/>
  </si>
  <si>
    <t>0/2+</t>
    <phoneticPr fontId="2"/>
  </si>
  <si>
    <t>0/TS</t>
    <phoneticPr fontId="2" type="noConversion"/>
  </si>
  <si>
    <t>USSR 26</t>
  </si>
  <si>
    <t>;1/1;</t>
    <phoneticPr fontId="2"/>
  </si>
  <si>
    <t>31;/13;</t>
    <phoneticPr fontId="2"/>
  </si>
  <si>
    <t>;2-</t>
    <phoneticPr fontId="2"/>
  </si>
  <si>
    <t>TS</t>
    <phoneticPr fontId="2" type="noConversion"/>
  </si>
  <si>
    <t>USSR 27</t>
  </si>
  <si>
    <t>2;</t>
    <phoneticPr fontId="2"/>
  </si>
  <si>
    <t>0;/4</t>
    <phoneticPr fontId="2"/>
  </si>
  <si>
    <t>1;/;1</t>
    <phoneticPr fontId="2"/>
  </si>
  <si>
    <t>;/;2-</t>
    <phoneticPr fontId="2"/>
  </si>
  <si>
    <t>2-;/;</t>
    <phoneticPr fontId="2"/>
  </si>
  <si>
    <t>5S</t>
    <phoneticPr fontId="2" type="noConversion"/>
  </si>
  <si>
    <t>PBC</t>
    <phoneticPr fontId="2" type="noConversion"/>
  </si>
  <si>
    <t>USSR 28</t>
  </si>
  <si>
    <t>2=</t>
    <phoneticPr fontId="2"/>
  </si>
  <si>
    <t>2=/31;</t>
    <phoneticPr fontId="2"/>
  </si>
  <si>
    <t>2-</t>
    <phoneticPr fontId="2"/>
  </si>
  <si>
    <t>;1</t>
    <phoneticPr fontId="2" type="noConversion"/>
  </si>
  <si>
    <t>0/3+</t>
    <phoneticPr fontId="2" type="noConversion"/>
  </si>
  <si>
    <t>3-/;1</t>
    <phoneticPr fontId="2" type="noConversion"/>
  </si>
  <si>
    <t>3+/2-</t>
    <phoneticPr fontId="2" type="noConversion"/>
  </si>
  <si>
    <t>2/3</t>
    <phoneticPr fontId="2" type="noConversion"/>
  </si>
  <si>
    <t>USSR 29</t>
  </si>
  <si>
    <t>1;</t>
    <phoneticPr fontId="2"/>
  </si>
  <si>
    <t>USSR 30</t>
  </si>
  <si>
    <t>4/23</t>
    <phoneticPr fontId="2"/>
  </si>
  <si>
    <t>4/2</t>
    <phoneticPr fontId="2"/>
  </si>
  <si>
    <t>4/2-</t>
    <phoneticPr fontId="2"/>
  </si>
  <si>
    <t>2-/4</t>
    <phoneticPr fontId="2"/>
  </si>
  <si>
    <t>60S</t>
    <phoneticPr fontId="2" type="noConversion"/>
  </si>
  <si>
    <t>USSR 31</t>
  </si>
  <si>
    <t>13-;</t>
    <phoneticPr fontId="2"/>
  </si>
  <si>
    <t>USSR 32</t>
  </si>
  <si>
    <t>4/;/23</t>
    <phoneticPr fontId="2"/>
  </si>
  <si>
    <t>;/;1/4</t>
    <phoneticPr fontId="2"/>
  </si>
  <si>
    <t>;/2</t>
    <phoneticPr fontId="2"/>
  </si>
  <si>
    <t>31;/;/2</t>
    <phoneticPr fontId="2"/>
  </si>
  <si>
    <t>4/13;/;1-/2</t>
    <phoneticPr fontId="2"/>
  </si>
  <si>
    <t>2/4</t>
    <phoneticPr fontId="2"/>
  </si>
  <si>
    <t>4/13-;/2</t>
    <phoneticPr fontId="2"/>
  </si>
  <si>
    <t>2+3/3+</t>
    <phoneticPr fontId="2" type="noConversion"/>
  </si>
  <si>
    <t>2/3+</t>
    <phoneticPr fontId="2" type="noConversion"/>
  </si>
  <si>
    <t>3/2</t>
    <phoneticPr fontId="2" type="noConversion"/>
  </si>
  <si>
    <t>0/20MS</t>
    <phoneticPr fontId="2" type="noConversion"/>
  </si>
  <si>
    <t>BIN</t>
    <phoneticPr fontId="2" type="noConversion"/>
  </si>
  <si>
    <t>USSR 33</t>
  </si>
  <si>
    <t>3+</t>
    <phoneticPr fontId="2"/>
  </si>
  <si>
    <t>4</t>
    <phoneticPr fontId="2"/>
  </si>
  <si>
    <t>Notes and explanations for seedling stem rust testing:</t>
  </si>
  <si>
    <t>Races</t>
  </si>
  <si>
    <t>Common US race: MCCFC, QFCSC, QTHJC, RCRSC, RKQQC, TPMKC,  TTTTF of Puccnia graminis f. sp. tritici</t>
  </si>
  <si>
    <t>2 US races with unique virulence were added: GCMNC (virulenct to Sr36), QCCSM (virulent to Sr24)</t>
    <phoneticPr fontId="2" type="noConversion"/>
  </si>
  <si>
    <t>For updated race nomenclature, please refer to: Jin et al. 2008 Plant Dis. 92:923-926.</t>
  </si>
  <si>
    <t>Ratings:</t>
  </si>
  <si>
    <t>Infection type (IT) 3 or 4 are considered susceptible</t>
  </si>
  <si>
    <t>"/" denotes hetergeneous, the predominant type given first.</t>
  </si>
  <si>
    <t>"LIF" denotes low infection frequency, or fewer number of pustules.</t>
  </si>
  <si>
    <t>"C" stands for excessive chlorosis</t>
  </si>
  <si>
    <t>"N" stands for excessive necrosis</t>
  </si>
  <si>
    <t>Gene postulations are tentative and done for genes effective against TTKSK (Ug99) only.  No attempt was made to postulate other Sr genes.</t>
  </si>
  <si>
    <t xml:space="preserve">Users are advised to confirm with available markers. </t>
  </si>
  <si>
    <t>"Sr2 mosaic" was referred to seedling chlorosis, similar to Sr2 expression in seedling under certain environments</t>
  </si>
  <si>
    <t>Repeated screening was done based on preliminary screening with race TTKSK (rep 1).  Lines missing or suspected to be resistant</t>
  </si>
  <si>
    <t xml:space="preserve">were repeated with 3 races of the TTKS lineage: TTKSK (Ug99), TTKST (Sr24 virulence), and TTTSK (Sr36 virulence), </t>
    <phoneticPr fontId="2" type="noConversion"/>
  </si>
  <si>
    <t>and other foreign races with significant virulence.  In this season's nursery, a new race TKTTF that caused a stem rust epidemic</t>
    <phoneticPr fontId="2" type="noConversion"/>
  </si>
  <si>
    <t xml:space="preserve">in Ethiopia in 2013 was added. </t>
    <phoneticPr fontId="2" type="noConversion"/>
  </si>
  <si>
    <t>Avirulence/virulence formula of stem rust races used in screening:</t>
  </si>
  <si>
    <t>race</t>
  </si>
  <si>
    <t>Avirulence</t>
  </si>
  <si>
    <t>Uniqueness for their use</t>
    <phoneticPr fontId="2" type="noConversion"/>
  </si>
  <si>
    <t>MCCFC</t>
  </si>
  <si>
    <t>6 8a 9b 9d 9e 11 24 30 31 36 38</t>
  </si>
  <si>
    <t>5 7b 9a 9g 10 17 Tmp McN</t>
  </si>
  <si>
    <t>Historical importance &amp; viruelent on SrTmp</t>
    <phoneticPr fontId="2" type="noConversion"/>
  </si>
  <si>
    <t>6 7b 8a 9b 9e 11 30 31 36 38 Tmp</t>
  </si>
  <si>
    <t>5 9a 9d 9g 10 17 21 24 McN</t>
  </si>
  <si>
    <t>Virulent on Sr24 but avirulent to many common races</t>
    <phoneticPr fontId="2" type="noConversion"/>
  </si>
  <si>
    <t>QFCSC</t>
  </si>
  <si>
    <t>6 7b 9b 9e 11 24 30 31 36 38 Tmp</t>
  </si>
  <si>
    <t>5 8a 9a 9d 9g 10 17 21 McN</t>
  </si>
  <si>
    <t>Most prevalent</t>
    <phoneticPr fontId="2" type="noConversion"/>
  </si>
  <si>
    <t>QTHJC</t>
  </si>
  <si>
    <t>7b 9a 9e 24 30 31 36 Tmp</t>
  </si>
  <si>
    <t>5 6 8a 9b 9d 9g 10 11 17 21 38 McN</t>
  </si>
  <si>
    <t>Historical importance</t>
    <phoneticPr fontId="2" type="noConversion"/>
  </si>
  <si>
    <t>RCRSC</t>
  </si>
  <si>
    <t>6 8a 9e 11 24 30 31 Tmp</t>
  </si>
  <si>
    <t>5 7b 9a 9b 9d 9g 10 17 21 38 McN</t>
  </si>
  <si>
    <t>Virulent on Sr36</t>
    <phoneticPr fontId="2" type="noConversion"/>
  </si>
  <si>
    <t>RKQQC</t>
  </si>
  <si>
    <t>9e 10 11 17 24 30 31 38 Tmp</t>
  </si>
  <si>
    <t>5 6 7b 8a 9a 9b 9d 9g 21 McN</t>
    <phoneticPr fontId="2" type="noConversion"/>
  </si>
  <si>
    <t>GFMNC</t>
    <phoneticPr fontId="2" type="noConversion"/>
  </si>
  <si>
    <t xml:space="preserve"> 5 6 7b 8a 9b 9d 11 24 30 31 38 Tmp</t>
    <phoneticPr fontId="2" type="noConversion"/>
  </si>
  <si>
    <t>9a 9g 10 11 17 21 36 McN</t>
    <phoneticPr fontId="2" type="noConversion"/>
  </si>
  <si>
    <t>A new race from WA with virulence to Sr36, avirulent to many others</t>
    <phoneticPr fontId="2" type="noConversion"/>
  </si>
  <si>
    <t>TPMKC</t>
  </si>
  <si>
    <t>6 9a 9b 24 30 31 38</t>
  </si>
  <si>
    <t>5 7b 8a 9a 9d 9e 9g 10 11 17 21 36 Tmp McN</t>
  </si>
  <si>
    <t>Historican significance, broad virulence, including SrTmp</t>
    <phoneticPr fontId="2" type="noConversion"/>
  </si>
  <si>
    <t>TTTTF</t>
  </si>
  <si>
    <t>24 31</t>
  </si>
  <si>
    <t>5 6 7b 8a 9a 9b 9d 9e 9g 10 11 17  21 30 36 38 McN</t>
  </si>
  <si>
    <t>Broad virulence</t>
    <phoneticPr fontId="2" type="noConversion"/>
  </si>
  <si>
    <t>TTKSK</t>
  </si>
  <si>
    <t>24 36 Tmp</t>
  </si>
  <si>
    <t>5 6 7b 8a 9a 9b 9d 9e 9g 10 11 17  21 30 31 38 McN</t>
  </si>
  <si>
    <t xml:space="preserve">Commonly known as Ug99, virulence on Sr31, Sr38, Kenya origin </t>
    <phoneticPr fontId="2" type="noConversion"/>
  </si>
  <si>
    <t>TTKST</t>
  </si>
  <si>
    <t>36 Tmp</t>
  </si>
  <si>
    <t>5 6 7b 8a 9a 9b 9d 9e 9g 10 11 17  21 24 30 31 38 McN</t>
  </si>
  <si>
    <t>Variant of TTKSK with virulence on Sr24</t>
    <phoneticPr fontId="2" type="noConversion"/>
  </si>
  <si>
    <t>24 Tmp</t>
  </si>
  <si>
    <t>5 6 7b 8a 9a 9b 9d 9e 9g 10 11 17  21 30 31 36 38 McN</t>
  </si>
  <si>
    <t>Variant of TTKSK with virulence on Sr36</t>
    <phoneticPr fontId="2" type="noConversion"/>
  </si>
  <si>
    <t>TRTTF</t>
    <phoneticPr fontId="2" type="noConversion"/>
  </si>
  <si>
    <t>8a 9e 24 31</t>
  </si>
  <si>
    <t>5 6 7b 9b 9d 9g 10 11 17  21 30 36 38 McN</t>
  </si>
  <si>
    <t>Significant virulence, to 1A.1R in particular, Yemen origin</t>
    <phoneticPr fontId="2" type="noConversion"/>
  </si>
  <si>
    <t>RRTTF</t>
  </si>
  <si>
    <t>8a 24 31</t>
  </si>
  <si>
    <t>5 6 7b 9b 9d 9e 9g 10 11 17  21 30 36 38 McN</t>
  </si>
  <si>
    <t>Significant virulence, Pakistan origin</t>
    <phoneticPr fontId="2" type="noConversion"/>
  </si>
  <si>
    <t>TKTTF</t>
    <phoneticPr fontId="2" type="noConversion"/>
  </si>
  <si>
    <t>11 24 31</t>
    <phoneticPr fontId="2" type="noConversion"/>
  </si>
  <si>
    <t>5 6 7b 8a 9b 9d 9e 9g 10 17  21 30 36 38 McN</t>
    <phoneticPr fontId="2" type="noConversion"/>
  </si>
  <si>
    <t>Significant virulence, caused the 2013 epidemic in Ethiopia</t>
    <phoneticPr fontId="2" type="noConversion"/>
  </si>
  <si>
    <t>Notes and explanations for field stem rust testing:</t>
  </si>
  <si>
    <t>Nursery planting:</t>
  </si>
  <si>
    <t>Entries were planted in 1-m row plots perpendicular to spreader rows of mixed susceptible wheat lines</t>
  </si>
  <si>
    <t>Two nursery sites, X-13 field and Buckthorn field, were used to increase winter survival</t>
  </si>
  <si>
    <t xml:space="preserve">Entries were planted into flowering buckwheat in X-13 field and bare soil in buckthorn field </t>
  </si>
  <si>
    <t>Winter survival in both fields were nearly 100%</t>
  </si>
  <si>
    <r>
      <t xml:space="preserve">Inoculations: </t>
    </r>
    <r>
      <rPr>
        <sz val="8"/>
        <rFont val="Times New Roman"/>
        <family val="1"/>
      </rPr>
      <t>nurseries were inoculated by needle injection of spreader row plants at jointing stage and spray inoculations from late jointing to heading stages</t>
    </r>
  </si>
  <si>
    <t>Races:</t>
  </si>
  <si>
    <t>A composite of the following stem rust races was used as inoculum for field inoculationy: QFCSC, QTHJC, RCRSC, RKQQC, and TPMKC</t>
  </si>
  <si>
    <t xml:space="preserve">Notes: </t>
  </si>
  <si>
    <t>Stem rust infection responses (R, MR, MS, S or combination thereof) and disease severity (in percentage) were rated when entries were at the soft dough stage</t>
  </si>
  <si>
    <t>BIN-Black internode, a likely indication of the presence of Sr2, a more reliable trait than PBC in St. Paul</t>
  </si>
  <si>
    <t>PBS-Pseudo black chaff, a likely indication of the presence of Sr2, but a difficult trait to score in St. Paul due to FHB and other blights</t>
  </si>
  <si>
    <r>
      <rPr>
        <b/>
        <sz val="8"/>
        <rFont val="Times New Roman"/>
        <family val="1"/>
      </rPr>
      <t xml:space="preserve">Other notes: </t>
    </r>
    <r>
      <rPr>
        <sz val="8"/>
        <rFont val="Times New Roman"/>
        <family val="1"/>
      </rPr>
      <t xml:space="preserve">High Fusarium head blight was observed in both nurseries due to natural infections, up to 80% in FHB index in some susceptible entries.  </t>
    </r>
  </si>
  <si>
    <t xml:space="preserve">Obvious low FHB was noted.  </t>
  </si>
  <si>
    <t>Fayetteville</t>
  </si>
  <si>
    <t>AR</t>
  </si>
  <si>
    <t>Milus</t>
  </si>
  <si>
    <t>rep 1</t>
  </si>
  <si>
    <t>rep 2</t>
  </si>
  <si>
    <t>rep 3</t>
  </si>
  <si>
    <t>Mean</t>
  </si>
  <si>
    <t>.</t>
  </si>
  <si>
    <t>June 9</t>
  </si>
  <si>
    <t>May 29</t>
  </si>
  <si>
    <t xml:space="preserve">TABLE XMC1416GH.  STRIPE RUST INFECTION TYPE (IT) ON SEEDLINGS AND ADULT-PLANTS OF CULTIVARS AND LINES IN THE WINTER </t>
  </si>
  <si>
    <t xml:space="preserve">SOUTHERN WHEAT NURSERY (EXP16) COORDINATED BY HAROLD BOCKLMAN (UNIFORM EASTERN SOFT RED WINTER WHEAT NURSERY) </t>
  </si>
  <si>
    <r>
      <t xml:space="preserve">TESTED WITH SELECTED </t>
    </r>
    <r>
      <rPr>
        <b/>
        <i/>
        <sz val="10"/>
        <rFont val="Arial"/>
        <family val="2"/>
      </rPr>
      <t>Puccinia striiformis</t>
    </r>
    <r>
      <rPr>
        <b/>
        <sz val="10"/>
        <rFont val="Arial"/>
        <family val="2"/>
      </rPr>
      <t xml:space="preserve"> f. sp. </t>
    </r>
    <r>
      <rPr>
        <b/>
        <i/>
        <sz val="10"/>
        <rFont val="Arial"/>
        <family val="2"/>
      </rPr>
      <t>tritici</t>
    </r>
    <r>
      <rPr>
        <b/>
        <sz val="10"/>
        <rFont val="Arial"/>
        <family val="2"/>
      </rPr>
      <t xml:space="preserve"> (PST) RACES UNDER CONTROLLED GREENHOUSE CONDITIONS AT LOW </t>
    </r>
  </si>
  <si>
    <r>
      <t>TEMPERATURES (DIURNAL TEMPERATURES GRADUALLY CHANGING FROM 4 TO 20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C FOR THE SEEDLING TESTS AND AT HIGH </t>
    </r>
  </si>
  <si>
    <r>
      <t>TEMPERATURES (DIURNAL TEMPERATURES GRADUALLY CHANGING FROM 10 TO 30</t>
    </r>
    <r>
      <rPr>
        <b/>
        <vertAlign val="superscript"/>
        <sz val="10"/>
        <rFont val="Arial"/>
        <family val="2"/>
      </rPr>
      <t>o</t>
    </r>
    <r>
      <rPr>
        <b/>
        <sz val="10"/>
        <rFont val="Arial"/>
        <family val="2"/>
      </rPr>
      <t xml:space="preserve">C) FOR THE ADULT-PLANT TESTS  </t>
    </r>
  </si>
  <si>
    <t>1st</t>
  </si>
  <si>
    <r>
      <t>Infection type produced by PST races</t>
    </r>
    <r>
      <rPr>
        <b/>
        <vertAlign val="superscript"/>
        <sz val="8"/>
        <rFont val="Arial"/>
        <family val="2"/>
      </rPr>
      <t>a</t>
    </r>
  </si>
  <si>
    <t>Bock.</t>
  </si>
  <si>
    <t>year</t>
  </si>
  <si>
    <r>
      <t>Seedling Test</t>
    </r>
    <r>
      <rPr>
        <b/>
        <vertAlign val="superscript"/>
        <sz val="8"/>
        <rFont val="Arial"/>
        <family val="2"/>
      </rPr>
      <t>b</t>
    </r>
  </si>
  <si>
    <r>
      <t>Adult-plant Test</t>
    </r>
    <r>
      <rPr>
        <b/>
        <vertAlign val="superscript"/>
        <sz val="8"/>
        <rFont val="Arial"/>
        <family val="2"/>
      </rPr>
      <t>b</t>
    </r>
  </si>
  <si>
    <t>Possible</t>
  </si>
  <si>
    <t>Cultivar/</t>
  </si>
  <si>
    <t>Entry</t>
  </si>
  <si>
    <t>in</t>
  </si>
  <si>
    <t>(4 - 20 C)</t>
  </si>
  <si>
    <t>(10 - 30 C)</t>
  </si>
  <si>
    <r>
      <t>HTAP</t>
    </r>
    <r>
      <rPr>
        <b/>
        <vertAlign val="superscript"/>
        <sz val="8"/>
        <rFont val="Arial"/>
        <family val="2"/>
      </rPr>
      <t>c</t>
    </r>
  </si>
  <si>
    <t>Designation</t>
  </si>
  <si>
    <t>Pedigree</t>
  </si>
  <si>
    <t>No.</t>
  </si>
  <si>
    <t>Contributor</t>
  </si>
  <si>
    <t>nurs.</t>
  </si>
  <si>
    <t>PLOT</t>
  </si>
  <si>
    <t>PSTv-4</t>
  </si>
  <si>
    <t>PSTv-14</t>
  </si>
  <si>
    <t>PSTv-37</t>
  </si>
  <si>
    <t>PSTv-40</t>
  </si>
  <si>
    <t>PSTv-51</t>
  </si>
  <si>
    <t>resistance</t>
  </si>
  <si>
    <t>Pio.2555/PF84301//FL 302     (formerly GA89482E7)</t>
  </si>
  <si>
    <t>Check</t>
  </si>
  <si>
    <t>97-98</t>
  </si>
  <si>
    <t>5,5,5</t>
  </si>
  <si>
    <t>5.5.5</t>
  </si>
  <si>
    <t>Low</t>
  </si>
  <si>
    <t>VA94-52-60/Pio2643//USG3209 (formerly VA02W-555)</t>
  </si>
  <si>
    <t>04-05</t>
  </si>
  <si>
    <t>2,2,3</t>
  </si>
  <si>
    <t>2,2,2</t>
  </si>
  <si>
    <t>2.2.3</t>
  </si>
  <si>
    <t>High</t>
  </si>
  <si>
    <t>Roane/Pioneer Brand 2691   (formerly VA02W-370)</t>
  </si>
  <si>
    <t>2.2.2</t>
  </si>
  <si>
    <t>SS524/GA96004//AGS2000   (formerly GA991209-6E33)</t>
  </si>
  <si>
    <t>07-08</t>
  </si>
  <si>
    <t>2(3),5(4)</t>
  </si>
  <si>
    <t>2(2),5(4)</t>
  </si>
  <si>
    <t>2,8(2)</t>
  </si>
  <si>
    <t>2,3,3</t>
  </si>
  <si>
    <t>8.8.8</t>
  </si>
  <si>
    <t>No</t>
  </si>
  <si>
    <t>VA96W-49/AGS2000/VA98W-430</t>
  </si>
  <si>
    <t>12-13</t>
  </si>
  <si>
    <t>2,8</t>
  </si>
  <si>
    <t>3,3,3</t>
  </si>
  <si>
    <t>8,8,8</t>
  </si>
  <si>
    <t>NC98-24710/P26R61</t>
  </si>
  <si>
    <t xml:space="preserve"> 3,5,5</t>
  </si>
  <si>
    <t>Moderate</t>
  </si>
  <si>
    <t>LA98149BUB-3-4-B/SS8641</t>
  </si>
  <si>
    <t>2,5</t>
  </si>
  <si>
    <t>MV8-29/25R42</t>
  </si>
  <si>
    <t>Cooper</t>
  </si>
  <si>
    <t>NC00-16203//P26R24/NC96-13965</t>
  </si>
  <si>
    <t>13-14</t>
  </si>
  <si>
    <t>3,3,8</t>
  </si>
  <si>
    <t>NC00-15332/VA01-476//Dominion</t>
  </si>
  <si>
    <t>NC99-18235/NC00-16203//Dominion</t>
  </si>
  <si>
    <t>7,7,7</t>
  </si>
  <si>
    <t>NC03-11458/Bess//SS8641</t>
  </si>
  <si>
    <t>FG95195(SWN6828-6AP/C9766//Mason/3/Morey sib)/Jamestown</t>
  </si>
  <si>
    <t>P25R47/Jamestown</t>
  </si>
  <si>
    <t>SS520(FFR555W/GA-Gore/GF951208-2E35 (Roberts/4/P2580//T83103*2 Ham/3/Flemming)//Jamestown</t>
  </si>
  <si>
    <t>5,5,3</t>
  </si>
  <si>
    <t>MO0-3701/TN603//OH708/[Foster/P2628//IL90-6364]-F6</t>
  </si>
  <si>
    <t>B990081//M00-3701/M01-4377</t>
  </si>
  <si>
    <t>X00-1079/Branson</t>
  </si>
  <si>
    <t>(TOB/ERA//TOB/CNO67/3/PLO/4/VEE#5/5/KAUZ/6/CNDO/R143//ENTE/MEXI2/3/…)/OVERLEY//(JGR*2//WL711*6/T. monococcum)</t>
  </si>
  <si>
    <t>Carver</t>
  </si>
  <si>
    <t>PS 279</t>
  </si>
  <si>
    <t>(SUSCEPTIBLE CHECK)</t>
  </si>
  <si>
    <t>961565-2E46/AGS2485//96229-3A41</t>
  </si>
  <si>
    <t>2,5(1)</t>
  </si>
  <si>
    <t>SS8641//MCCormick*2/Ning7840</t>
  </si>
  <si>
    <t>Chesapeake/25R42</t>
  </si>
  <si>
    <t>SS8641/4/A2000*3/931433//P2684/3*A2000</t>
  </si>
  <si>
    <t>2,8(1)</t>
  </si>
  <si>
    <t>GA011636/2*GA991371-12</t>
  </si>
  <si>
    <t>2,5(2)</t>
  </si>
  <si>
    <t>8,2(1)</t>
  </si>
  <si>
    <t>5,5,2</t>
  </si>
  <si>
    <t>GA961565-2E46/AGS2485//S8641</t>
  </si>
  <si>
    <t>8,2(2)</t>
  </si>
  <si>
    <t>5,8</t>
  </si>
  <si>
    <t>AR800-1-3-1/AR93005-6-5</t>
  </si>
  <si>
    <t>Mason</t>
  </si>
  <si>
    <t>Unknown</t>
  </si>
  <si>
    <t>AR93005-6-5/C9375</t>
  </si>
  <si>
    <t>5,7</t>
  </si>
  <si>
    <t>3,3,5</t>
  </si>
  <si>
    <t>Jamestown/LA97113UC-124</t>
  </si>
  <si>
    <t>AGS2010/AGS2060</t>
  </si>
  <si>
    <t>AGS2000/92226E2-5-3</t>
  </si>
  <si>
    <t>X00-1079/M98-2023</t>
  </si>
  <si>
    <t>END OF NURSERY</t>
  </si>
  <si>
    <t>HUNDRED BARLEY (FILL)</t>
  </si>
  <si>
    <t>-</t>
  </si>
  <si>
    <r>
      <t>a</t>
    </r>
    <r>
      <rPr>
        <sz val="9"/>
        <color indexed="8"/>
        <rFont val="Arial"/>
        <family val="2"/>
      </rPr>
      <t xml:space="preserve"> Infection Type (IT) was recorded based on the 0-9 scale with ITs 8 and 9 combined as 8 (the most susceptible reaction) in field data.  Generally</t>
    </r>
  </si>
  <si>
    <t xml:space="preserve">  IT 0-3 are considered resistant, 4-6 intermediate, and 7-9 susceptible. Heterogenous reactions of an entry were indicated by two or more ITs separated</t>
  </si>
  <si>
    <t xml:space="preserve">  by "," for most plants with the first IT and few plants with the second IT and the number of plants for each IT is indicated in "( )".  For adult-plant tests, if the flag </t>
  </si>
  <si>
    <t xml:space="preserve">  leaf has a IT different from the leaf below, the ITs are separated by"/" with the flag leaf IT first.</t>
  </si>
  <si>
    <r>
      <t xml:space="preserve">  </t>
    </r>
    <r>
      <rPr>
        <b/>
        <sz val="9"/>
        <color indexed="8"/>
        <rFont val="Arial"/>
        <family val="2"/>
      </rPr>
      <t>Virulence</t>
    </r>
    <r>
      <rPr>
        <sz val="9"/>
        <color indexed="8"/>
        <rFont val="Arial"/>
        <family val="2"/>
      </rPr>
      <t>/avirulence formulae (</t>
    </r>
    <r>
      <rPr>
        <i/>
        <sz val="9"/>
        <color indexed="8"/>
        <rFont val="Arial"/>
        <family val="2"/>
      </rPr>
      <t>Yr</t>
    </r>
    <r>
      <rPr>
        <sz val="9"/>
        <color indexed="8"/>
        <rFont val="Arial"/>
        <family val="2"/>
      </rPr>
      <t xml:space="preserve"> genes) of the tested races:</t>
    </r>
  </si>
  <si>
    <r>
      <t xml:space="preserve">     PSTv-4:    </t>
    </r>
    <r>
      <rPr>
        <b/>
        <sz val="9"/>
        <color indexed="8"/>
        <rFont val="Arial"/>
        <family val="2"/>
      </rPr>
      <t>1,6,9,17,27,SP,Tye</t>
    </r>
    <r>
      <rPr>
        <sz val="9"/>
        <color indexed="8"/>
        <rFont val="Arial"/>
        <family val="2"/>
      </rPr>
      <t xml:space="preserve">/5,7,8,10,15,24,32,43,44,Tr1,Exp2 </t>
    </r>
  </si>
  <si>
    <r>
      <t xml:space="preserve">     PSTv-14:  </t>
    </r>
    <r>
      <rPr>
        <b/>
        <sz val="9"/>
        <color indexed="8"/>
        <rFont val="Arial"/>
        <family val="2"/>
      </rPr>
      <t>1,6,7,8,9,17,27,43,44,Tr1,Exp2,Tye</t>
    </r>
    <r>
      <rPr>
        <sz val="9"/>
        <color indexed="8"/>
        <rFont val="Arial"/>
        <family val="2"/>
      </rPr>
      <t>/5,10,15,24,32,SP</t>
    </r>
  </si>
  <si>
    <r>
      <t xml:space="preserve">     PSTv-37:   </t>
    </r>
    <r>
      <rPr>
        <b/>
        <sz val="9"/>
        <color indexed="8"/>
        <rFont val="Arial"/>
        <family val="2"/>
      </rPr>
      <t>6,7,8,9,17,27,43,44,Tr1,Exp2</t>
    </r>
    <r>
      <rPr>
        <sz val="9"/>
        <color indexed="8"/>
        <rFont val="Arial"/>
        <family val="2"/>
      </rPr>
      <t>/1,5,10,15,24,32,SP,Tye</t>
    </r>
  </si>
  <si>
    <r>
      <t xml:space="preserve">     PSTv-40:   </t>
    </r>
    <r>
      <rPr>
        <b/>
        <sz val="9"/>
        <color indexed="8"/>
        <rFont val="Arial"/>
        <family val="2"/>
      </rPr>
      <t>6,7,8,9,10,24,27,32,43,44,Tr1,Exp2</t>
    </r>
    <r>
      <rPr>
        <sz val="9"/>
        <color indexed="8"/>
        <rFont val="Arial"/>
        <family val="2"/>
      </rPr>
      <t xml:space="preserve">/1,5,15,17,SP,Tye  </t>
    </r>
  </si>
  <si>
    <r>
      <t xml:space="preserve">     PSTv-51:  </t>
    </r>
    <r>
      <rPr>
        <b/>
        <sz val="9"/>
        <color indexed="8"/>
        <rFont val="Arial"/>
        <family val="2"/>
      </rPr>
      <t>1,6,7,8,9,10,17,24,27,32,43,44,SP,Tr1,Exp2,Tye</t>
    </r>
    <r>
      <rPr>
        <sz val="9"/>
        <color indexed="8"/>
        <rFont val="Arial"/>
        <family val="2"/>
      </rPr>
      <t>/5,15</t>
    </r>
  </si>
  <si>
    <r>
      <t>b</t>
    </r>
    <r>
      <rPr>
        <sz val="9"/>
        <color indexed="8"/>
        <rFont val="Arial"/>
        <family val="2"/>
      </rPr>
      <t xml:space="preserve"> The seedling tests were conducted in October to December 2011  for each race without replications.  For adult-plant tests, seeds were planted in late </t>
    </r>
  </si>
  <si>
    <r>
      <t xml:space="preserve">  November and seedlings of about 3-5 cm were vernalized at 2-4</t>
    </r>
    <r>
      <rPr>
        <vertAlign val="superscript"/>
        <sz val="9"/>
        <color indexed="8"/>
        <rFont val="Arial"/>
        <family val="2"/>
      </rPr>
      <t>o</t>
    </r>
    <r>
      <rPr>
        <sz val="9"/>
        <color indexed="8"/>
        <rFont val="Arial"/>
        <family val="2"/>
      </rPr>
      <t>C for 6 to 9 weeks and then transplanted into big pots and grown in the greenhouse (10 to 25</t>
    </r>
    <r>
      <rPr>
        <vertAlign val="superscript"/>
        <sz val="9"/>
        <color indexed="8"/>
        <rFont val="Arial"/>
        <family val="2"/>
      </rPr>
      <t>o</t>
    </r>
    <r>
      <rPr>
        <sz val="9"/>
        <color indexed="8"/>
        <rFont val="Arial"/>
        <family val="2"/>
      </rPr>
      <t xml:space="preserve">C </t>
    </r>
  </si>
  <si>
    <t xml:space="preserve">  diurnal temperature cycle, 16h light) from January to March. Plants at boot to flowering stages were inoculated (Jan to March 2012) with a mixture of urediniospores  </t>
  </si>
  <si>
    <r>
      <t xml:space="preserve">  of a particular race with talc powdery at about 1:20 ratio, incubated for 20 to 24 h in a dew chamber (dark, 10</t>
    </r>
    <r>
      <rPr>
        <vertAlign val="superscript"/>
        <sz val="9"/>
        <color indexed="8"/>
        <rFont val="Arial"/>
        <family val="2"/>
      </rPr>
      <t>o</t>
    </r>
    <r>
      <rPr>
        <sz val="9"/>
        <color indexed="8"/>
        <rFont val="Arial"/>
        <family val="2"/>
      </rPr>
      <t xml:space="preserve">C) and then grown in a greenhouse growth chamber  </t>
    </r>
  </si>
  <si>
    <r>
      <t xml:space="preserve">  at the 10-30</t>
    </r>
    <r>
      <rPr>
        <vertAlign val="superscript"/>
        <sz val="9"/>
        <color indexed="8"/>
        <rFont val="Arial"/>
        <family val="2"/>
      </rPr>
      <t>o</t>
    </r>
    <r>
      <rPr>
        <sz val="9"/>
        <color indexed="8"/>
        <rFont val="Arial"/>
        <family val="2"/>
      </rPr>
      <t xml:space="preserve">C diurnal temperature cycle with 16 h light. IT was recorded for each plant 18 to 20 days after inoculation. The three reps for each race test were done </t>
    </r>
  </si>
  <si>
    <t xml:space="preserve">  in different time periods. </t>
  </si>
  <si>
    <r>
      <t>c</t>
    </r>
    <r>
      <rPr>
        <sz val="9"/>
        <color indexed="8"/>
        <rFont val="Arial"/>
        <family val="2"/>
      </rPr>
      <t xml:space="preserve"> Entries with a high IT in the seedling low-temperature test but with a low IT in the adult-plant tests under high temperatures have possibly </t>
    </r>
  </si>
  <si>
    <t xml:space="preserve">   high-temperature adult-plant (HTAP) resistance.</t>
  </si>
  <si>
    <r>
      <t>TABLE XMC1416F.  STRIPE RUST INFECTION TYPE (IT</t>
    </r>
    <r>
      <rPr>
        <b/>
        <vertAlign val="superscript"/>
        <sz val="10"/>
        <rFont val="Arial"/>
        <family val="2"/>
      </rPr>
      <t>a</t>
    </r>
    <r>
      <rPr>
        <b/>
        <sz val="10"/>
        <rFont val="Arial"/>
        <family val="2"/>
      </rPr>
      <t xml:space="preserve">) AND SEVERITY (%) ON CULTIVARS AND LINES IN THE WINTER SOUTHERN WHEAT </t>
    </r>
  </si>
  <si>
    <t xml:space="preserve">NURSERY (EXP16) (COORDINATED BY HAROLD BOCKELMAN) (UNIFORM EASTERN SOFT RED WINTER WHEAT NURSERY) AT WHITLOW </t>
  </si>
  <si>
    <t xml:space="preserve">FARM (LOC 04) NEAR PULLMAN, MT VERNON (LOC 05), WALLA WALLA (LOC 06), AND LIND (LOC 07), WA  WHEN RECORDED AT THE </t>
  </si>
  <si>
    <t xml:space="preserve">INDICATED DATES AND STAGES OF PLANT GROWTH, 2014 UNDER NATURAL INFECTION  </t>
  </si>
  <si>
    <t>NOTE:  THE WALLA WALLA (LOC 06) AND LIND (LOC 07) SITES DID NOT PRODUCE DATA AS STRIPE RUST WAS TOO LOW.</t>
  </si>
  <si>
    <t>LOC 04</t>
  </si>
  <si>
    <t>LOC 05</t>
  </si>
  <si>
    <t>Field</t>
  </si>
  <si>
    <t>Milk</t>
  </si>
  <si>
    <t>Stem Elong.</t>
  </si>
  <si>
    <t>Flowering</t>
  </si>
  <si>
    <t>overall</t>
  </si>
  <si>
    <t>HTAP</t>
  </si>
  <si>
    <t>IT</t>
  </si>
  <si>
    <t>%</t>
  </si>
  <si>
    <r>
      <t>summary</t>
    </r>
    <r>
      <rPr>
        <b/>
        <vertAlign val="superscript"/>
        <sz val="8"/>
        <color indexed="8"/>
        <rFont val="Arial"/>
        <family val="2"/>
      </rPr>
      <t>d</t>
    </r>
  </si>
  <si>
    <r>
      <t>rating</t>
    </r>
    <r>
      <rPr>
        <b/>
        <vertAlign val="superscript"/>
        <sz val="8"/>
        <color indexed="8"/>
        <rFont val="Arial"/>
        <family val="2"/>
      </rPr>
      <t>e</t>
    </r>
  </si>
  <si>
    <r>
      <t>resistance</t>
    </r>
    <r>
      <rPr>
        <b/>
        <vertAlign val="superscript"/>
        <sz val="8"/>
        <color indexed="8"/>
        <rFont val="Arial"/>
        <family val="2"/>
      </rPr>
      <t>f</t>
    </r>
  </si>
  <si>
    <t>R</t>
  </si>
  <si>
    <t>MR</t>
  </si>
  <si>
    <t>S</t>
  </si>
  <si>
    <t>MR-MS</t>
  </si>
  <si>
    <r>
      <rPr>
        <vertAlign val="superscript"/>
        <sz val="10"/>
        <color indexed="8"/>
        <rFont val="Arial"/>
        <family val="2"/>
      </rPr>
      <t>a</t>
    </r>
    <r>
      <rPr>
        <sz val="10"/>
        <color indexed="8"/>
        <rFont val="Arial"/>
        <family val="2"/>
      </rPr>
      <t xml:space="preserve"> Infection Type (IT) was recorded based on the 0-9 scale with ITs 8 and 9 combined as 8 (the most susceptible reaction) in field data.  Generally</t>
    </r>
  </si>
  <si>
    <t xml:space="preserve">  IT 0-3 are considered resistant, 4-6 intermediate, and 7-9 susceptible. Heterogenous reactions of an entry were indicated by two or more ITs </t>
  </si>
  <si>
    <t xml:space="preserve">  separated by "," for most plants with the first IT and few plants with the second IT or connected with "-" for entries containing plants with </t>
  </si>
  <si>
    <t xml:space="preserve">  continuous ITs.</t>
  </si>
  <si>
    <r>
      <rPr>
        <vertAlign val="superscript"/>
        <sz val="10"/>
        <color indexed="8"/>
        <rFont val="Arial"/>
        <family val="2"/>
      </rPr>
      <t>b</t>
    </r>
    <r>
      <rPr>
        <sz val="10"/>
        <color indexed="8"/>
        <rFont val="Arial"/>
        <family val="2"/>
      </rPr>
      <t xml:space="preserve"> LOC 04 near Pullman, WA were artificially inoculated with a mixture of races PSTv-14 (virulent to </t>
    </r>
    <r>
      <rPr>
        <i/>
        <sz val="10"/>
        <color indexed="8"/>
        <rFont val="Arial"/>
        <family val="2"/>
      </rPr>
      <t>Yr6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Yr7</t>
    </r>
    <r>
      <rPr>
        <sz val="10"/>
        <color indexed="8"/>
        <rFont val="Arial"/>
        <family val="2"/>
      </rPr>
      <t>,</t>
    </r>
    <r>
      <rPr>
        <i/>
        <sz val="10"/>
        <color indexed="8"/>
        <rFont val="Arial"/>
        <family val="2"/>
      </rPr>
      <t xml:space="preserve"> Yr8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Yr9</t>
    </r>
    <r>
      <rPr>
        <sz val="10"/>
        <color indexed="8"/>
        <rFont val="Arial"/>
        <family val="2"/>
      </rPr>
      <t xml:space="preserve">,   </t>
    </r>
  </si>
  <si>
    <r>
      <rPr>
        <i/>
        <sz val="10"/>
        <color indexed="8"/>
        <rFont val="Arial"/>
        <family val="2"/>
      </rPr>
      <t xml:space="preserve">  Yr17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Yr27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Yr43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Yr44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YrTr1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YrExp2</t>
    </r>
    <r>
      <rPr>
        <sz val="10"/>
        <color indexed="8"/>
        <rFont val="Arial"/>
        <family val="2"/>
      </rPr>
      <t xml:space="preserve">, and </t>
    </r>
    <r>
      <rPr>
        <i/>
        <sz val="10"/>
        <color indexed="8"/>
        <rFont val="Arial"/>
        <family val="2"/>
      </rPr>
      <t>YrTye</t>
    </r>
    <r>
      <rPr>
        <sz val="10"/>
        <color indexed="8"/>
        <rFont val="Arial"/>
        <family val="2"/>
      </rPr>
      <t xml:space="preserve"> but avirulent to </t>
    </r>
    <r>
      <rPr>
        <i/>
        <sz val="10"/>
        <color indexed="8"/>
        <rFont val="Arial"/>
        <family val="2"/>
      </rPr>
      <t>Yr1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Yr5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Yr10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Yr15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Yr24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Yr32</t>
    </r>
    <r>
      <rPr>
        <sz val="10"/>
        <color indexed="8"/>
        <rFont val="Arial"/>
        <family val="2"/>
      </rPr>
      <t xml:space="preserve">, and </t>
    </r>
    <r>
      <rPr>
        <i/>
        <sz val="10"/>
        <color indexed="8"/>
        <rFont val="Arial"/>
        <family val="2"/>
      </rPr>
      <t>YrSP</t>
    </r>
    <r>
      <rPr>
        <sz val="10"/>
        <color indexed="8"/>
        <rFont val="Arial"/>
        <family val="2"/>
      </rPr>
      <t xml:space="preserve">) and PSTv-37 (virulent to </t>
    </r>
  </si>
  <si>
    <r>
      <rPr>
        <i/>
        <sz val="10"/>
        <color indexed="8"/>
        <rFont val="Arial"/>
        <family val="2"/>
      </rPr>
      <t xml:space="preserve">  Yr6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Yr7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Yr8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Yr9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Yr17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Yr27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Yr43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Yr44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YrTr1</t>
    </r>
    <r>
      <rPr>
        <sz val="10"/>
        <color indexed="8"/>
        <rFont val="Arial"/>
        <family val="2"/>
      </rPr>
      <t xml:space="preserve">, and </t>
    </r>
    <r>
      <rPr>
        <i/>
        <sz val="10"/>
        <color indexed="8"/>
        <rFont val="Arial"/>
        <family val="2"/>
      </rPr>
      <t>YrExp2</t>
    </r>
    <r>
      <rPr>
        <sz val="10"/>
        <color indexed="8"/>
        <rFont val="Arial"/>
        <family val="2"/>
      </rPr>
      <t xml:space="preserve">, but avirulent to  </t>
    </r>
    <r>
      <rPr>
        <i/>
        <sz val="10"/>
        <color indexed="8"/>
        <rFont val="Arial"/>
        <family val="2"/>
      </rPr>
      <t>Yr1</t>
    </r>
    <r>
      <rPr>
        <sz val="10"/>
        <color indexed="8"/>
        <rFont val="Arial"/>
        <family val="2"/>
      </rPr>
      <t>,</t>
    </r>
    <r>
      <rPr>
        <i/>
        <sz val="10"/>
        <color indexed="8"/>
        <rFont val="Arial"/>
        <family val="2"/>
      </rPr>
      <t xml:space="preserve"> Yr5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Yr10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Yr15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Yr24</t>
    </r>
    <r>
      <rPr>
        <sz val="10"/>
        <color indexed="8"/>
        <rFont val="Arial"/>
        <family val="2"/>
      </rPr>
      <t xml:space="preserve">, </t>
    </r>
    <r>
      <rPr>
        <i/>
        <sz val="10"/>
        <color indexed="8"/>
        <rFont val="Arial"/>
        <family val="2"/>
      </rPr>
      <t>Yr32</t>
    </r>
    <r>
      <rPr>
        <sz val="10"/>
        <color indexed="8"/>
        <rFont val="Arial"/>
        <family val="2"/>
      </rPr>
      <t>,</t>
    </r>
    <r>
      <rPr>
        <i/>
        <sz val="10"/>
        <color indexed="8"/>
        <rFont val="Arial"/>
        <family val="2"/>
      </rPr>
      <t xml:space="preserve"> YrSP</t>
    </r>
    <r>
      <rPr>
        <sz val="10"/>
        <color indexed="8"/>
        <rFont val="Arial"/>
        <family val="2"/>
      </rPr>
      <t xml:space="preserve">, and </t>
    </r>
    <r>
      <rPr>
        <i/>
        <sz val="10"/>
        <color indexed="8"/>
        <rFont val="Arial"/>
        <family val="2"/>
      </rPr>
      <t>YrTye</t>
    </r>
    <r>
      <rPr>
        <sz val="10"/>
        <color indexed="8"/>
        <rFont val="Arial"/>
        <family val="2"/>
      </rPr>
      <t xml:space="preserve">). </t>
    </r>
  </si>
  <si>
    <t xml:space="preserve">  LOC 05 was under natural infection.</t>
  </si>
  <si>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 xml:space="preserve"> Entries with a high IT in the first note, but a low IT in the second note at Mt. Vernon may indicate that they have high-temperature, adult-plant </t>
    </r>
  </si>
  <si>
    <t xml:space="preserve">  (HTAP) resistance. </t>
  </si>
  <si>
    <r>
      <rPr>
        <vertAlign val="superscript"/>
        <sz val="10"/>
        <color indexed="8"/>
        <rFont val="Arial"/>
        <family val="2"/>
      </rPr>
      <t>d</t>
    </r>
    <r>
      <rPr>
        <sz val="10"/>
        <color indexed="8"/>
        <rFont val="Arial"/>
        <family val="2"/>
      </rPr>
      <t xml:space="preserve"> R = resistant, MR = moderately resistant, MS = moderately susceptible, and S =susceptible.</t>
    </r>
  </si>
  <si>
    <r>
      <rPr>
        <vertAlign val="superscript"/>
        <sz val="10"/>
        <color indexed="8"/>
        <rFont val="Arial"/>
        <family val="2"/>
      </rPr>
      <t>e</t>
    </r>
    <r>
      <rPr>
        <sz val="10"/>
        <color indexed="8"/>
        <rFont val="Arial"/>
        <family val="2"/>
      </rPr>
      <t xml:space="preserve"> 1 = most resistant and 9 most susceptible.</t>
    </r>
  </si>
  <si>
    <t xml:space="preserve">  Note: The summary and ratings are based on the highest IT and % severity to discourge use of race-specific resistance. </t>
  </si>
  <si>
    <r>
      <rPr>
        <vertAlign val="superscript"/>
        <sz val="9"/>
        <rFont val="Arial"/>
        <family val="2"/>
      </rPr>
      <t>f</t>
    </r>
    <r>
      <rPr>
        <sz val="9"/>
        <rFont val="Arial"/>
        <family val="2"/>
      </rPr>
      <t xml:space="preserve">  The high-temperature adult-plant (HTAP) resistance data were based on greenhouse tests. Unknown = Whether the entry has HTAP resistance or not </t>
    </r>
  </si>
  <si>
    <r>
      <t xml:space="preserve">  couldn't be determined as it was resistant to all tested races in the seedling stage. TBT = to be tested. Entries with the combination of </t>
    </r>
    <r>
      <rPr>
        <i/>
        <sz val="10"/>
        <color indexed="8"/>
        <rFont val="Helvetica Neue"/>
      </rPr>
      <t>Yr5</t>
    </r>
    <r>
      <rPr>
        <sz val="10"/>
        <color indexed="8"/>
        <rFont val="Helvetica Neue"/>
      </rPr>
      <t xml:space="preserve"> and/or </t>
    </r>
    <r>
      <rPr>
        <i/>
        <sz val="10"/>
        <color indexed="8"/>
        <rFont val="Helvetica Neue"/>
      </rPr>
      <t>Yr15</t>
    </r>
    <r>
      <rPr>
        <sz val="10"/>
        <color indexed="8"/>
        <rFont val="Helvetica Neue"/>
      </rPr>
      <t xml:space="preserve"> </t>
    </r>
  </si>
  <si>
    <t xml:space="preserve">  may not have HTAP resistance but their resistance should be highly effective as no races virulent to either of the genes are found in the US.  </t>
  </si>
  <si>
    <t>05.18.14</t>
  </si>
  <si>
    <t>06.08.14</t>
  </si>
  <si>
    <t>06.17.14</t>
  </si>
  <si>
    <t>6.25.14</t>
  </si>
  <si>
    <t>06.30.14</t>
  </si>
  <si>
    <t>ENTRY</t>
  </si>
  <si>
    <t>CULTIVAR/</t>
  </si>
  <si>
    <t xml:space="preserve">GROWTH </t>
  </si>
  <si>
    <t>STRIPE</t>
  </si>
  <si>
    <t xml:space="preserve">CEPHALOSPORIUM </t>
  </si>
  <si>
    <t>NO.</t>
  </si>
  <si>
    <t>DESIGNATION</t>
  </si>
  <si>
    <t>STAGE</t>
  </si>
  <si>
    <t>RUST</t>
  </si>
  <si>
    <t>Central Ferry</t>
  </si>
  <si>
    <t>Pullman</t>
  </si>
  <si>
    <t>Feekes</t>
  </si>
  <si>
    <t>1-100</t>
  </si>
  <si>
    <t>1-3</t>
  </si>
  <si>
    <t>Max</t>
  </si>
  <si>
    <t>Min</t>
  </si>
  <si>
    <t>Average</t>
  </si>
  <si>
    <t>CV</t>
  </si>
  <si>
    <t>se</t>
  </si>
  <si>
    <t>LSD</t>
  </si>
  <si>
    <t>COMMENTS:</t>
  </si>
  <si>
    <t>Stripe rust came in late this year.  The most reliable ratings are from Pullman.  If a line is rated as susceptible early, it is quite susceptible.</t>
  </si>
  <si>
    <t xml:space="preserve">The Cephalosporoium stripe rating was a visual 1-3 based on stunting and leaf symptoms in an inoculated nursery, compared to the susceptible check cutlivar, Stephens.  </t>
  </si>
  <si>
    <t>tritici</t>
  </si>
  <si>
    <t>nodorum</t>
  </si>
  <si>
    <t>Leaf Blotch</t>
  </si>
  <si>
    <t>Glume Blotch</t>
  </si>
  <si>
    <t>June 13</t>
  </si>
  <si>
    <t>2013-14 Eastern Septoria Nursery</t>
  </si>
  <si>
    <t>Checks in blue</t>
  </si>
  <si>
    <t>Entry #</t>
  </si>
  <si>
    <t>Means of 2 reps, 0-9 scale</t>
  </si>
  <si>
    <t>Sept</t>
  </si>
  <si>
    <t>Other</t>
  </si>
  <si>
    <t>other</t>
  </si>
  <si>
    <t>Lake Wheeler</t>
  </si>
  <si>
    <t>MEAN ACROSS LOCS</t>
  </si>
  <si>
    <t>nurs</t>
  </si>
  <si>
    <t>Test</t>
  </si>
  <si>
    <t>test</t>
  </si>
  <si>
    <t>Lvs</t>
  </si>
  <si>
    <t>Gls</t>
  </si>
  <si>
    <t>Sept ck (S)</t>
  </si>
  <si>
    <t>1 - US</t>
  </si>
  <si>
    <t>Sept ck (MR)</t>
  </si>
  <si>
    <t>AGS 2060</t>
  </si>
  <si>
    <t>Neuse</t>
  </si>
  <si>
    <t>Sept ck (MS)</t>
  </si>
  <si>
    <t>USG 3209</t>
  </si>
  <si>
    <t>1 - UE</t>
  </si>
  <si>
    <t>Branson</t>
  </si>
  <si>
    <t>3 - UE</t>
  </si>
  <si>
    <t>Shirley</t>
  </si>
  <si>
    <t>Jensen</t>
  </si>
  <si>
    <t>Kaskaskia</t>
  </si>
  <si>
    <t>Malabar</t>
  </si>
  <si>
    <t>US</t>
  </si>
  <si>
    <t>Incidence</t>
  </si>
  <si>
    <t>Severity</t>
  </si>
  <si>
    <t>FHB</t>
  </si>
  <si>
    <t>FDK</t>
  </si>
  <si>
    <t>PM1</t>
  </si>
  <si>
    <t>PM2</t>
  </si>
  <si>
    <t>BYDV1</t>
  </si>
  <si>
    <t>BYDV2</t>
  </si>
  <si>
    <t>leaf disease complex</t>
  </si>
  <si>
    <t>bacterial leaf streak</t>
  </si>
  <si>
    <t>W Lafayette</t>
  </si>
  <si>
    <t>Cambron</t>
  </si>
  <si>
    <t>Bio B</t>
  </si>
  <si>
    <t>Bio C</t>
  </si>
  <si>
    <t>Bio D</t>
  </si>
  <si>
    <t>Bio O</t>
  </si>
  <si>
    <t>Bio L</t>
  </si>
  <si>
    <t>R-S</t>
  </si>
  <si>
    <t>0-14</t>
  </si>
  <si>
    <t>0-15</t>
  </si>
  <si>
    <t>0-18</t>
  </si>
  <si>
    <t>0-16</t>
  </si>
  <si>
    <t>0-17</t>
  </si>
  <si>
    <t>0-13</t>
  </si>
  <si>
    <t>9-0</t>
  </si>
  <si>
    <t>16-0</t>
  </si>
  <si>
    <t>15-2</t>
  </si>
  <si>
    <t>0-19</t>
  </si>
  <si>
    <t>15-0</t>
  </si>
  <si>
    <t>17-0</t>
  </si>
  <si>
    <t>14-2</t>
  </si>
  <si>
    <t>0-12</t>
  </si>
  <si>
    <t>17-1</t>
  </si>
  <si>
    <t>18-0</t>
  </si>
  <si>
    <t>15-6</t>
  </si>
  <si>
    <t>0-20</t>
  </si>
  <si>
    <t>19-0</t>
  </si>
  <si>
    <t>11-4</t>
  </si>
  <si>
    <t>11-0</t>
  </si>
  <si>
    <t>12-1</t>
  </si>
  <si>
    <t>8-0</t>
  </si>
  <si>
    <t>0-10</t>
  </si>
  <si>
    <t>16-1</t>
  </si>
  <si>
    <t>12-0</t>
  </si>
  <si>
    <t>13-1</t>
  </si>
  <si>
    <t>8-5</t>
  </si>
  <si>
    <t>13-0</t>
  </si>
  <si>
    <t>11-1</t>
  </si>
  <si>
    <t>0-11</t>
  </si>
  <si>
    <t>7-6</t>
  </si>
  <si>
    <t>1-15</t>
  </si>
  <si>
    <t>Phenotype</t>
  </si>
  <si>
    <t>Relative maturity</t>
  </si>
  <si>
    <t>Growth habit</t>
  </si>
  <si>
    <t>Enid</t>
  </si>
  <si>
    <t>OK</t>
  </si>
  <si>
    <t>0-5</t>
  </si>
  <si>
    <t>Nov 20</t>
  </si>
  <si>
    <t>Mar 10</t>
  </si>
  <si>
    <t>Mar 28</t>
  </si>
  <si>
    <t>Full Stand</t>
  </si>
  <si>
    <t>Metribuzin injury</t>
  </si>
  <si>
    <t>ADVANCED NURSERY EVALUATION</t>
  </si>
  <si>
    <t>FOR SOFT WHEAT MILLING AND BAKING QUALITY</t>
  </si>
  <si>
    <t>2014 CROP</t>
  </si>
  <si>
    <t>Samples were composites from Belle Mina, AL; Knoxville, TN; Farmersville, TX; and Blacksburg, VA</t>
  </si>
  <si>
    <t xml:space="preserve">Quality Data </t>
  </si>
  <si>
    <r>
      <t xml:space="preserve">*Entry in </t>
    </r>
    <r>
      <rPr>
        <b/>
        <sz val="12"/>
        <color rgb="FFFF0000"/>
        <rFont val="Arial"/>
        <family val="2"/>
      </rPr>
      <t>RED</t>
    </r>
    <r>
      <rPr>
        <b/>
        <sz val="12"/>
        <rFont val="Arial"/>
        <family val="2"/>
      </rPr>
      <t xml:space="preserve"> is the Check Used for This Evaluation</t>
    </r>
  </si>
  <si>
    <t>Lab
Number</t>
  </si>
  <si>
    <t>Entry
Number</t>
  </si>
  <si>
    <t>Test Weight
(LB/BU)</t>
  </si>
  <si>
    <t>Kernel
Protein
(at 12%)</t>
  </si>
  <si>
    <t>Kernel
Hardness
(0-100)</t>
  </si>
  <si>
    <t>Kernel
Diameter
(mm)</t>
  </si>
  <si>
    <t>Kernel
Weight
(mg)</t>
  </si>
  <si>
    <t>Flour Yield
(%)</t>
  </si>
  <si>
    <t>Softness
Equivalent (%)</t>
  </si>
  <si>
    <t>Flour
Protein
(at 14%)</t>
  </si>
  <si>
    <t>Lactic Acid
SRC (%)</t>
  </si>
  <si>
    <t>Sodium
Carbonate
SRC (%)</t>
  </si>
  <si>
    <t>Cookie
Diameter
(cm)</t>
  </si>
  <si>
    <t>Top
Grade
(0-9)</t>
  </si>
  <si>
    <t>Std Dev</t>
  </si>
  <si>
    <t>Number of Standard Deviations Away from the Check</t>
  </si>
  <si>
    <t>Total T-Score</t>
  </si>
  <si>
    <t>Total T-SCORE = Sum of (0.15 x TW), (-0.10*SKCS Kernel hardness), (0.4 x flour yield), (0.15x softness equivant) and (-0.2 x sodium carbonate SRC)</t>
  </si>
  <si>
    <t>Ranking by Flour Yield T-Score</t>
  </si>
  <si>
    <t>Ranking by Total T-Score</t>
  </si>
  <si>
    <t>Flour Yield T-Score</t>
  </si>
  <si>
    <t>Flour Yield T-Score Rank</t>
  </si>
  <si>
    <t>Total T-Score Rank</t>
  </si>
  <si>
    <t>Flour Yield Grade (Based on +5000 Samples Between 2008 and 2013)</t>
  </si>
  <si>
    <t>Grade</t>
  </si>
  <si>
    <t>Range</t>
  </si>
  <si>
    <t>Percent</t>
  </si>
  <si>
    <t>A</t>
  </si>
  <si>
    <t>&gt;71.55</t>
  </si>
  <si>
    <t>B</t>
  </si>
  <si>
    <t>70.43 to 71.54</t>
  </si>
  <si>
    <t>C</t>
  </si>
  <si>
    <t>69.10 to 70.42</t>
  </si>
  <si>
    <t>D</t>
  </si>
  <si>
    <t>67.94 to 69.11</t>
  </si>
  <si>
    <t>F</t>
  </si>
  <si>
    <t>&lt;67.93</t>
  </si>
  <si>
    <t>Rankings/Grade Summary</t>
  </si>
  <si>
    <t>Flour Yield %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</si>
</sst>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m/d;@"/>
    <numFmt numFmtId="166" formatCode="0.000"/>
  </numFmts>
  <fonts count="47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1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sz val="12"/>
      <color rgb="FF000000"/>
      <name val="Verdana"/>
      <family val="2"/>
    </font>
    <font>
      <sz val="8"/>
      <name val="Times New Roman"/>
      <family val="1"/>
    </font>
    <font>
      <sz val="10"/>
      <name val="Times New Roman"/>
      <family val="1"/>
    </font>
    <font>
      <sz val="8"/>
      <color indexed="8"/>
      <name val="Times New Roman"/>
      <family val="1"/>
    </font>
    <font>
      <sz val="8"/>
      <name val="Verdana"/>
      <family val="2"/>
    </font>
    <font>
      <sz val="8"/>
      <color indexed="10"/>
      <name val="Times New Roman"/>
      <family val="1"/>
    </font>
    <font>
      <sz val="8"/>
      <color indexed="12"/>
      <name val="Times New Roman"/>
      <family val="1"/>
    </font>
    <font>
      <b/>
      <sz val="8"/>
      <name val="Times New Roman"/>
      <family val="1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8"/>
      <color indexed="8"/>
      <name val="Verdana"/>
      <family val="2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vertAlign val="superscript"/>
      <sz val="8"/>
      <color indexed="8"/>
      <name val="Arial"/>
      <family val="2"/>
    </font>
    <font>
      <vertAlign val="superscript"/>
      <sz val="10"/>
      <color indexed="8"/>
      <name val="Arial"/>
      <family val="2"/>
    </font>
    <font>
      <i/>
      <sz val="10"/>
      <color indexed="8"/>
      <name val="Arial"/>
      <family val="2"/>
    </font>
    <font>
      <vertAlign val="superscript"/>
      <sz val="9"/>
      <name val="Arial"/>
      <family val="2"/>
    </font>
    <font>
      <sz val="10"/>
      <color indexed="8"/>
      <name val="Helvetica Neue"/>
    </font>
    <font>
      <i/>
      <sz val="10"/>
      <color indexed="8"/>
      <name val="Helvetica Neue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indexed="8"/>
      <name val="Arial"/>
      <family val="2"/>
    </font>
    <font>
      <b/>
      <sz val="14"/>
      <color indexed="8"/>
      <name val="Arial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gray0625"/>
    </fill>
    <fill>
      <patternFill patternType="solid">
        <fgColor indexed="43"/>
        <bgColor indexed="8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8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95">
    <border>
      <left/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medium">
        <color indexed="8"/>
      </top>
      <bottom/>
      <diagonal/>
    </border>
    <border>
      <left style="thin">
        <color indexed="9"/>
      </left>
      <right style="thin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/>
      <top style="thin">
        <color indexed="9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47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Border="1"/>
    <xf numFmtId="1" fontId="3" fillId="0" borderId="0" xfId="0" applyNumberFormat="1" applyFont="1" applyBorder="1"/>
    <xf numFmtId="0" fontId="4" fillId="0" borderId="1" xfId="0" applyFont="1" applyBorder="1"/>
    <xf numFmtId="0" fontId="1" fillId="0" borderId="1" xfId="0" applyFont="1" applyBorder="1" applyAlignment="1">
      <alignment horizontal="right" vertical="center"/>
    </xf>
    <xf numFmtId="1" fontId="4" fillId="0" borderId="1" xfId="0" applyNumberFormat="1" applyFont="1" applyBorder="1"/>
    <xf numFmtId="164" fontId="3" fillId="0" borderId="1" xfId="0" applyNumberFormat="1" applyFont="1" applyBorder="1"/>
    <xf numFmtId="0" fontId="3" fillId="0" borderId="1" xfId="0" applyFont="1" applyBorder="1"/>
    <xf numFmtId="0" fontId="2" fillId="0" borderId="0" xfId="0" applyFont="1" applyBorder="1"/>
    <xf numFmtId="0" fontId="2" fillId="0" borderId="1" xfId="0" applyFont="1" applyBorder="1"/>
    <xf numFmtId="0" fontId="5" fillId="0" borderId="0" xfId="0" applyFont="1" applyBorder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164" fontId="3" fillId="2" borderId="0" xfId="0" applyNumberFormat="1" applyFont="1" applyFill="1" applyBorder="1"/>
    <xf numFmtId="1" fontId="4" fillId="2" borderId="1" xfId="0" applyNumberFormat="1" applyFont="1" applyFill="1" applyBorder="1"/>
    <xf numFmtId="1" fontId="3" fillId="2" borderId="0" xfId="0" applyNumberFormat="1" applyFont="1" applyFill="1" applyBorder="1"/>
    <xf numFmtId="0" fontId="3" fillId="2" borderId="0" xfId="0" applyFont="1" applyFill="1" applyBorder="1"/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3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/>
    <xf numFmtId="164" fontId="3" fillId="0" borderId="0" xfId="0" applyNumberFormat="1" applyFont="1" applyBorder="1" applyAlignment="1">
      <alignment horizontal="center"/>
    </xf>
    <xf numFmtId="1" fontId="4" fillId="0" borderId="0" xfId="0" applyNumberFormat="1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1" fillId="0" borderId="0" xfId="0" quotePrefix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quotePrefix="1" applyFont="1" applyFill="1" applyAlignment="1">
      <alignment horizontal="center"/>
    </xf>
    <xf numFmtId="0" fontId="3" fillId="0" borderId="0" xfId="0" quotePrefix="1" applyFont="1" applyAlignment="1">
      <alignment horizontal="center"/>
    </xf>
    <xf numFmtId="0" fontId="3" fillId="2" borderId="0" xfId="0" quotePrefix="1" applyFont="1" applyFill="1" applyBorder="1" applyAlignment="1">
      <alignment vertical="center"/>
    </xf>
    <xf numFmtId="0" fontId="3" fillId="0" borderId="0" xfId="0" quotePrefix="1" applyFont="1" applyBorder="1" applyAlignment="1">
      <alignment vertical="center"/>
    </xf>
    <xf numFmtId="0" fontId="3" fillId="0" borderId="0" xfId="0" quotePrefix="1" applyFont="1" applyBorder="1" applyAlignment="1">
      <alignment horizontal="center" vertical="center"/>
    </xf>
    <xf numFmtId="0" fontId="9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quotePrefix="1" applyFont="1" applyBorder="1" applyAlignment="1">
      <alignment vertical="center"/>
    </xf>
    <xf numFmtId="0" fontId="3" fillId="0" borderId="0" xfId="1" applyFont="1" applyFill="1" applyBorder="1"/>
    <xf numFmtId="0" fontId="10" fillId="0" borderId="0" xfId="2" applyFont="1" applyBorder="1"/>
    <xf numFmtId="0" fontId="10" fillId="0" borderId="0" xfId="2" applyFont="1" applyBorder="1" applyAlignment="1"/>
    <xf numFmtId="0" fontId="11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0" fillId="0" borderId="0" xfId="2" applyFont="1" applyBorder="1" applyAlignment="1">
      <alignment horizontal="left"/>
    </xf>
    <xf numFmtId="0" fontId="13" fillId="0" borderId="0" xfId="2" applyFont="1" applyFill="1" applyBorder="1" applyAlignment="1">
      <alignment horizontal="left"/>
    </xf>
    <xf numFmtId="0" fontId="13" fillId="0" borderId="0" xfId="2" applyFont="1" applyBorder="1"/>
    <xf numFmtId="16" fontId="14" fillId="0" borderId="0" xfId="2" applyNumberFormat="1" applyFont="1" applyBorder="1" applyAlignment="1">
      <alignment vertical="center"/>
    </xf>
    <xf numFmtId="0" fontId="10" fillId="0" borderId="0" xfId="2" applyFont="1" applyBorder="1" applyAlignment="1">
      <alignment horizontal="left" vertical="center"/>
    </xf>
    <xf numFmtId="0" fontId="10" fillId="0" borderId="0" xfId="2" applyFont="1" applyBorder="1" applyAlignment="1">
      <alignment vertical="center"/>
    </xf>
    <xf numFmtId="0" fontId="10" fillId="0" borderId="0" xfId="2" applyFont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vertical="center" wrapText="1"/>
    </xf>
    <xf numFmtId="0" fontId="13" fillId="0" borderId="0" xfId="2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49" fontId="10" fillId="0" borderId="0" xfId="2" applyNumberFormat="1" applyFont="1" applyBorder="1" applyAlignment="1">
      <alignment horizontal="left" vertical="center"/>
    </xf>
    <xf numFmtId="0" fontId="10" fillId="0" borderId="0" xfId="2" applyFont="1" applyBorder="1" applyAlignment="1">
      <alignment horizontal="left" vertical="center" wrapText="1"/>
    </xf>
    <xf numFmtId="0" fontId="10" fillId="0" borderId="0" xfId="2" applyFont="1" applyBorder="1" applyAlignment="1">
      <alignment horizontal="center" vertical="center" wrapText="1"/>
    </xf>
    <xf numFmtId="0" fontId="13" fillId="0" borderId="0" xfId="2" applyFont="1" applyBorder="1" applyAlignment="1"/>
    <xf numFmtId="0" fontId="14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vertical="center"/>
    </xf>
    <xf numFmtId="0" fontId="10" fillId="0" borderId="0" xfId="2" applyFont="1" applyFill="1" applyBorder="1" applyAlignment="1">
      <alignment horizontal="left" vertical="center"/>
    </xf>
    <xf numFmtId="0" fontId="10" fillId="0" borderId="0" xfId="3" applyFont="1" applyBorder="1" applyAlignment="1">
      <alignment horizontal="left" vertical="center" wrapText="1"/>
    </xf>
    <xf numFmtId="0" fontId="10" fillId="0" borderId="0" xfId="3" applyFont="1" applyFill="1" applyBorder="1" applyAlignment="1">
      <alignment horizontal="left" vertical="center" wrapText="1"/>
    </xf>
    <xf numFmtId="0" fontId="10" fillId="0" borderId="0" xfId="3" applyFont="1" applyFill="1" applyBorder="1" applyAlignment="1">
      <alignment horizontal="left" vertical="center"/>
    </xf>
    <xf numFmtId="0" fontId="10" fillId="0" borderId="0" xfId="2" quotePrefix="1" applyFont="1" applyFill="1" applyBorder="1" applyAlignment="1">
      <alignment horizontal="center" vertical="center"/>
    </xf>
    <xf numFmtId="0" fontId="12" fillId="0" borderId="0" xfId="2" quotePrefix="1" applyFont="1" applyFill="1" applyBorder="1" applyAlignment="1">
      <alignment horizontal="center" vertical="center"/>
    </xf>
    <xf numFmtId="16" fontId="10" fillId="0" borderId="0" xfId="2" quotePrefix="1" applyNumberFormat="1" applyFont="1" applyFill="1" applyBorder="1" applyAlignment="1">
      <alignment horizontal="center" vertical="center"/>
    </xf>
    <xf numFmtId="16" fontId="10" fillId="0" borderId="0" xfId="2" applyNumberFormat="1" applyFont="1" applyFill="1" applyBorder="1" applyAlignment="1">
      <alignment horizontal="center" vertical="center"/>
    </xf>
    <xf numFmtId="0" fontId="15" fillId="0" borderId="0" xfId="2" applyFont="1" applyBorder="1" applyAlignment="1">
      <alignment horizontal="left" vertical="center"/>
    </xf>
    <xf numFmtId="0" fontId="16" fillId="3" borderId="0" xfId="0" applyFont="1" applyFill="1"/>
    <xf numFmtId="0" fontId="10" fillId="3" borderId="0" xfId="0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10" fillId="3" borderId="0" xfId="0" applyFont="1" applyFill="1"/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10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0" fillId="0" borderId="0" xfId="2" applyFont="1" applyFill="1" applyBorder="1" applyAlignment="1"/>
    <xf numFmtId="0" fontId="10" fillId="3" borderId="4" xfId="0" applyFont="1" applyFill="1" applyBorder="1"/>
    <xf numFmtId="0" fontId="16" fillId="3" borderId="4" xfId="0" applyFont="1" applyFill="1" applyBorder="1"/>
    <xf numFmtId="0" fontId="10" fillId="3" borderId="4" xfId="0" applyFont="1" applyFill="1" applyBorder="1" applyAlignment="1">
      <alignment horizontal="left"/>
    </xf>
    <xf numFmtId="0" fontId="13" fillId="3" borderId="4" xfId="0" applyFont="1" applyFill="1" applyBorder="1"/>
    <xf numFmtId="0" fontId="10" fillId="3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0" fillId="4" borderId="4" xfId="2" applyFont="1" applyFill="1" applyBorder="1" applyAlignment="1"/>
    <xf numFmtId="0" fontId="10" fillId="4" borderId="4" xfId="2" applyFont="1" applyFill="1" applyBorder="1" applyAlignment="1">
      <alignment horizontal="center"/>
    </xf>
    <xf numFmtId="0" fontId="13" fillId="3" borderId="0" xfId="0" applyFont="1" applyFill="1"/>
    <xf numFmtId="0" fontId="10" fillId="4" borderId="0" xfId="2" applyFont="1" applyFill="1" applyBorder="1" applyAlignment="1"/>
    <xf numFmtId="0" fontId="10" fillId="4" borderId="0" xfId="2" applyFont="1" applyFill="1" applyBorder="1" applyAlignment="1">
      <alignment horizontal="center"/>
    </xf>
    <xf numFmtId="0" fontId="10" fillId="5" borderId="0" xfId="0" applyFont="1" applyFill="1"/>
    <xf numFmtId="0" fontId="16" fillId="6" borderId="0" xfId="0" applyFont="1" applyFill="1"/>
    <xf numFmtId="0" fontId="10" fillId="7" borderId="0" xfId="2" applyFont="1" applyFill="1" applyBorder="1" applyAlignment="1">
      <alignment horizontal="center"/>
    </xf>
    <xf numFmtId="0" fontId="12" fillId="7" borderId="0" xfId="2" applyFont="1" applyFill="1" applyBorder="1" applyAlignment="1">
      <alignment horizontal="center"/>
    </xf>
    <xf numFmtId="0" fontId="10" fillId="7" borderId="0" xfId="2" applyFont="1" applyFill="1" applyBorder="1" applyAlignment="1">
      <alignment horizontal="left"/>
    </xf>
    <xf numFmtId="0" fontId="10" fillId="6" borderId="0" xfId="0" applyFont="1" applyFill="1"/>
    <xf numFmtId="0" fontId="16" fillId="7" borderId="0" xfId="2" applyFont="1" applyFill="1" applyBorder="1"/>
    <xf numFmtId="0" fontId="10" fillId="7" borderId="0" xfId="2" applyFont="1" applyFill="1" applyBorder="1" applyAlignment="1"/>
    <xf numFmtId="0" fontId="10" fillId="7" borderId="0" xfId="2" applyFont="1" applyFill="1" applyBorder="1"/>
    <xf numFmtId="0" fontId="3" fillId="0" borderId="0" xfId="0" quotePrefix="1" applyFont="1" applyBorder="1" applyAlignment="1">
      <alignment horizontal="center"/>
    </xf>
    <xf numFmtId="0" fontId="17" fillId="0" borderId="5" xfId="0" applyFont="1" applyBorder="1" applyAlignment="1">
      <alignment horizontal="left"/>
    </xf>
    <xf numFmtId="0" fontId="0" fillId="0" borderId="6" xfId="0" applyFont="1" applyBorder="1" applyAlignment="1"/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/>
    </xf>
    <xf numFmtId="0" fontId="17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8" fillId="0" borderId="0" xfId="0" applyNumberFormat="1" applyFont="1" applyAlignment="1"/>
    <xf numFmtId="0" fontId="0" fillId="0" borderId="0" xfId="0" applyFont="1" applyAlignment="1">
      <alignment vertical="top" wrapText="1"/>
    </xf>
    <xf numFmtId="0" fontId="17" fillId="0" borderId="8" xfId="0" applyFont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17" fillId="0" borderId="10" xfId="0" applyFont="1" applyBorder="1" applyAlignment="1"/>
    <xf numFmtId="0" fontId="21" fillId="0" borderId="11" xfId="0" applyFont="1" applyBorder="1" applyAlignment="1"/>
    <xf numFmtId="0" fontId="21" fillId="0" borderId="12" xfId="0" applyFont="1" applyBorder="1" applyAlignment="1"/>
    <xf numFmtId="0" fontId="21" fillId="0" borderId="13" xfId="0" applyFont="1" applyBorder="1" applyAlignment="1"/>
    <xf numFmtId="0" fontId="21" fillId="0" borderId="13" xfId="0" applyFont="1" applyBorder="1" applyAlignment="1">
      <alignment horizontal="left"/>
    </xf>
    <xf numFmtId="0" fontId="21" fillId="0" borderId="12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6" xfId="0" applyFont="1" applyBorder="1" applyAlignment="1"/>
    <xf numFmtId="0" fontId="21" fillId="0" borderId="17" xfId="0" applyFont="1" applyBorder="1" applyAlignment="1"/>
    <xf numFmtId="0" fontId="21" fillId="0" borderId="18" xfId="0" applyFont="1" applyBorder="1" applyAlignment="1"/>
    <xf numFmtId="0" fontId="21" fillId="0" borderId="18" xfId="0" applyFont="1" applyBorder="1" applyAlignment="1">
      <alignment horizontal="left"/>
    </xf>
    <xf numFmtId="0" fontId="21" fillId="0" borderId="17" xfId="0" applyFont="1" applyBorder="1" applyAlignment="1">
      <alignment horizontal="center"/>
    </xf>
    <xf numFmtId="0" fontId="21" fillId="0" borderId="20" xfId="0" applyFont="1" applyBorder="1" applyAlignment="1">
      <alignment horizontal="center"/>
    </xf>
    <xf numFmtId="0" fontId="21" fillId="0" borderId="16" xfId="0" applyFont="1" applyBorder="1" applyAlignment="1" applyProtection="1">
      <alignment vertical="center"/>
      <protection locked="0"/>
    </xf>
    <xf numFmtId="0" fontId="21" fillId="0" borderId="17" xfId="0" applyFont="1" applyBorder="1" applyAlignment="1" applyProtection="1">
      <protection locked="0"/>
    </xf>
    <xf numFmtId="0" fontId="21" fillId="0" borderId="18" xfId="0" applyFont="1" applyBorder="1" applyAlignment="1" applyProtection="1">
      <alignment horizontal="left" vertical="center"/>
      <protection locked="0"/>
    </xf>
    <xf numFmtId="0" fontId="21" fillId="0" borderId="18" xfId="0" applyFont="1" applyBorder="1" applyAlignment="1" applyProtection="1"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7" xfId="0" applyFont="1" applyBorder="1" applyAlignment="1" applyProtection="1">
      <alignment horizontal="left"/>
      <protection locked="0"/>
    </xf>
    <xf numFmtId="0" fontId="21" fillId="0" borderId="18" xfId="0" applyFont="1" applyBorder="1" applyAlignment="1" applyProtection="1">
      <alignment horizontal="left"/>
      <protection locked="0"/>
    </xf>
    <xf numFmtId="0" fontId="21" fillId="0" borderId="18" xfId="0" applyFont="1" applyBorder="1" applyAlignment="1" applyProtection="1">
      <alignment horizontal="center"/>
      <protection locked="0"/>
    </xf>
    <xf numFmtId="0" fontId="21" fillId="0" borderId="17" xfId="4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3" fillId="0" borderId="24" xfId="0" applyFont="1" applyBorder="1" applyAlignment="1" applyProtection="1">
      <alignment horizontal="left"/>
      <protection locked="0"/>
    </xf>
    <xf numFmtId="0" fontId="23" fillId="0" borderId="25" xfId="0" applyFont="1" applyBorder="1" applyAlignment="1" applyProtection="1">
      <alignment horizontal="left"/>
      <protection locked="0"/>
    </xf>
    <xf numFmtId="0" fontId="23" fillId="0" borderId="25" xfId="0" applyFont="1" applyBorder="1" applyAlignment="1" applyProtection="1">
      <alignment horizont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26" xfId="0" applyFont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23" fillId="0" borderId="27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29" xfId="0" applyFont="1" applyBorder="1" applyAlignment="1">
      <alignment horizontal="center" vertical="center"/>
    </xf>
    <xf numFmtId="0" fontId="23" fillId="0" borderId="29" xfId="0" applyFont="1" applyBorder="1" applyAlignment="1">
      <alignment horizontal="left" vertical="center"/>
    </xf>
    <xf numFmtId="0" fontId="23" fillId="0" borderId="29" xfId="0" applyFont="1" applyBorder="1" applyAlignment="1" applyProtection="1">
      <alignment horizontal="center" vertical="center"/>
      <protection locked="0"/>
    </xf>
    <xf numFmtId="0" fontId="23" fillId="0" borderId="30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49" fontId="23" fillId="0" borderId="29" xfId="0" applyNumberFormat="1" applyFont="1" applyFill="1" applyBorder="1" applyAlignment="1">
      <alignment vertical="center"/>
    </xf>
    <xf numFmtId="49" fontId="23" fillId="0" borderId="29" xfId="0" applyNumberFormat="1" applyFont="1" applyFill="1" applyBorder="1" applyAlignment="1">
      <alignment horizontal="left" vertical="center" wrapText="1"/>
    </xf>
    <xf numFmtId="49" fontId="23" fillId="0" borderId="29" xfId="0" applyNumberFormat="1" applyFont="1" applyFill="1" applyBorder="1" applyAlignment="1">
      <alignment horizontal="center" vertical="center" wrapText="1"/>
    </xf>
    <xf numFmtId="49" fontId="23" fillId="0" borderId="29" xfId="0" applyNumberFormat="1" applyFont="1" applyFill="1" applyBorder="1" applyAlignment="1">
      <alignment horizontal="left" vertical="center"/>
    </xf>
    <xf numFmtId="49" fontId="23" fillId="0" borderId="29" xfId="0" applyNumberFormat="1" applyFont="1" applyFill="1" applyBorder="1" applyAlignment="1">
      <alignment horizontal="center" vertical="center"/>
    </xf>
    <xf numFmtId="0" fontId="1" fillId="0" borderId="29" xfId="0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left"/>
      <protection locked="0"/>
    </xf>
    <xf numFmtId="0" fontId="21" fillId="0" borderId="29" xfId="0" applyFont="1" applyBorder="1" applyAlignment="1" applyProtection="1">
      <alignment horizontal="left"/>
      <protection locked="0"/>
    </xf>
    <xf numFmtId="0" fontId="21" fillId="0" borderId="29" xfId="0" applyFont="1" applyBorder="1" applyAlignment="1">
      <alignment horizontal="center"/>
    </xf>
    <xf numFmtId="0" fontId="21" fillId="0" borderId="29" xfId="0" applyFont="1" applyBorder="1" applyAlignment="1">
      <alignment horizontal="left"/>
    </xf>
    <xf numFmtId="0" fontId="21" fillId="0" borderId="29" xfId="0" applyFont="1" applyBorder="1" applyAlignment="1"/>
    <xf numFmtId="0" fontId="21" fillId="0" borderId="29" xfId="0" applyFont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  <protection locked="0"/>
    </xf>
    <xf numFmtId="0" fontId="23" fillId="0" borderId="28" xfId="0" applyFont="1" applyBorder="1" applyAlignment="1" applyProtection="1">
      <alignment horizontal="left"/>
      <protection locked="0"/>
    </xf>
    <xf numFmtId="0" fontId="23" fillId="0" borderId="29" xfId="0" applyFont="1" applyBorder="1" applyAlignment="1" applyProtection="1">
      <alignment horizontal="left"/>
      <protection locked="0"/>
    </xf>
    <xf numFmtId="0" fontId="23" fillId="0" borderId="29" xfId="0" applyFont="1" applyBorder="1" applyAlignment="1">
      <alignment horizontal="center"/>
    </xf>
    <xf numFmtId="0" fontId="23" fillId="0" borderId="29" xfId="0" applyFont="1" applyBorder="1" applyAlignment="1">
      <alignment horizontal="left"/>
    </xf>
    <xf numFmtId="0" fontId="23" fillId="0" borderId="29" xfId="0" applyFont="1" applyBorder="1" applyAlignment="1"/>
    <xf numFmtId="0" fontId="21" fillId="0" borderId="30" xfId="0" applyFont="1" applyBorder="1" applyAlignment="1">
      <alignment horizontal="center"/>
    </xf>
    <xf numFmtId="0" fontId="21" fillId="0" borderId="31" xfId="0" applyFont="1" applyBorder="1" applyAlignment="1" applyProtection="1">
      <alignment horizontal="left"/>
      <protection locked="0"/>
    </xf>
    <xf numFmtId="0" fontId="21" fillId="0" borderId="32" xfId="0" applyFont="1" applyBorder="1" applyAlignment="1" applyProtection="1">
      <alignment horizontal="left"/>
      <protection locked="0"/>
    </xf>
    <xf numFmtId="0" fontId="21" fillId="0" borderId="32" xfId="0" applyFont="1" applyBorder="1" applyAlignment="1">
      <alignment horizontal="center"/>
    </xf>
    <xf numFmtId="0" fontId="21" fillId="0" borderId="32" xfId="0" applyFont="1" applyBorder="1" applyAlignment="1">
      <alignment horizontal="left"/>
    </xf>
    <xf numFmtId="0" fontId="21" fillId="0" borderId="32" xfId="0" applyFont="1" applyBorder="1" applyAlignment="1"/>
    <xf numFmtId="0" fontId="21" fillId="0" borderId="32" xfId="0" applyFont="1" applyBorder="1" applyAlignment="1" applyProtection="1">
      <alignment horizontal="center" vertical="center"/>
      <protection locked="0"/>
    </xf>
    <xf numFmtId="0" fontId="21" fillId="0" borderId="33" xfId="0" applyFont="1" applyBorder="1" applyAlignment="1">
      <alignment horizontal="center"/>
    </xf>
    <xf numFmtId="0" fontId="24" fillId="0" borderId="0" xfId="0" applyFont="1" applyAlignment="1">
      <alignment horizontal="left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/>
    <xf numFmtId="0" fontId="25" fillId="0" borderId="0" xfId="0" applyFont="1" applyAlignment="1"/>
    <xf numFmtId="0" fontId="25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18" fillId="0" borderId="6" xfId="0" applyNumberFormat="1" applyFont="1" applyBorder="1" applyAlignment="1"/>
    <xf numFmtId="0" fontId="18" fillId="0" borderId="6" xfId="0" applyNumberFormat="1" applyFont="1" applyBorder="1" applyAlignment="1">
      <alignment horizontal="center"/>
    </xf>
    <xf numFmtId="0" fontId="18" fillId="0" borderId="7" xfId="0" applyNumberFormat="1" applyFont="1" applyBorder="1" applyAlignment="1">
      <alignment horizontal="center"/>
    </xf>
    <xf numFmtId="0" fontId="18" fillId="0" borderId="0" xfId="0" applyNumberFormat="1" applyFont="1" applyBorder="1" applyAlignment="1"/>
    <xf numFmtId="0" fontId="18" fillId="0" borderId="0" xfId="0" applyNumberFormat="1" applyFont="1" applyBorder="1" applyAlignment="1">
      <alignment horizontal="center"/>
    </xf>
    <xf numFmtId="0" fontId="18" fillId="0" borderId="9" xfId="0" applyNumberFormat="1" applyFont="1" applyBorder="1" applyAlignment="1">
      <alignment horizontal="center"/>
    </xf>
    <xf numFmtId="0" fontId="28" fillId="0" borderId="34" xfId="0" applyNumberFormat="1" applyFont="1" applyBorder="1" applyAlignment="1"/>
    <xf numFmtId="1" fontId="29" fillId="0" borderId="35" xfId="0" applyNumberFormat="1" applyFont="1" applyBorder="1" applyAlignment="1"/>
    <xf numFmtId="1" fontId="29" fillId="0" borderId="36" xfId="0" applyNumberFormat="1" applyFont="1" applyBorder="1" applyAlignment="1"/>
    <xf numFmtId="1" fontId="29" fillId="0" borderId="36" xfId="0" applyNumberFormat="1" applyFont="1" applyBorder="1" applyAlignment="1">
      <alignment horizontal="left"/>
    </xf>
    <xf numFmtId="0" fontId="29" fillId="0" borderId="36" xfId="0" applyNumberFormat="1" applyFont="1" applyBorder="1" applyAlignment="1">
      <alignment horizontal="left"/>
    </xf>
    <xf numFmtId="0" fontId="29" fillId="0" borderId="36" xfId="0" applyNumberFormat="1" applyFont="1" applyBorder="1" applyAlignment="1">
      <alignment horizontal="center"/>
    </xf>
    <xf numFmtId="0" fontId="30" fillId="0" borderId="40" xfId="0" applyFont="1" applyBorder="1" applyAlignment="1">
      <alignment horizontal="center" vertical="center" wrapText="1"/>
    </xf>
    <xf numFmtId="0" fontId="29" fillId="0" borderId="41" xfId="0" applyFont="1" applyBorder="1" applyAlignment="1">
      <alignment horizontal="center" vertical="center"/>
    </xf>
    <xf numFmtId="0" fontId="30" fillId="0" borderId="42" xfId="0" applyNumberFormat="1" applyFont="1" applyBorder="1" applyAlignment="1">
      <alignment horizontal="center" vertical="center"/>
    </xf>
    <xf numFmtId="1" fontId="29" fillId="0" borderId="43" xfId="0" applyNumberFormat="1" applyFont="1" applyBorder="1" applyAlignment="1"/>
    <xf numFmtId="1" fontId="29" fillId="0" borderId="44" xfId="0" applyNumberFormat="1" applyFont="1" applyBorder="1" applyAlignment="1"/>
    <xf numFmtId="0" fontId="29" fillId="0" borderId="44" xfId="0" applyNumberFormat="1" applyFont="1" applyBorder="1" applyAlignment="1">
      <alignment horizontal="left"/>
    </xf>
    <xf numFmtId="1" fontId="29" fillId="0" borderId="44" xfId="0" applyNumberFormat="1" applyFont="1" applyBorder="1" applyAlignment="1">
      <alignment horizontal="left"/>
    </xf>
    <xf numFmtId="1" fontId="29" fillId="0" borderId="45" xfId="0" applyNumberFormat="1" applyFont="1" applyBorder="1" applyAlignment="1">
      <alignment horizontal="center"/>
    </xf>
    <xf numFmtId="0" fontId="30" fillId="0" borderId="50" xfId="0" applyFont="1" applyBorder="1" applyAlignment="1">
      <alignment horizontal="center" vertical="center" wrapText="1"/>
    </xf>
    <xf numFmtId="0" fontId="29" fillId="0" borderId="51" xfId="0" applyFont="1" applyBorder="1" applyAlignment="1">
      <alignment horizontal="center" vertical="center"/>
    </xf>
    <xf numFmtId="0" fontId="29" fillId="0" borderId="20" xfId="0" applyNumberFormat="1" applyFont="1" applyBorder="1" applyAlignment="1">
      <alignment horizontal="center" vertical="center"/>
    </xf>
    <xf numFmtId="0" fontId="29" fillId="0" borderId="43" xfId="0" applyNumberFormat="1" applyFont="1" applyBorder="1" applyAlignment="1">
      <alignment vertical="center"/>
    </xf>
    <xf numFmtId="0" fontId="29" fillId="0" borderId="44" xfId="0" applyNumberFormat="1" applyFont="1" applyBorder="1" applyAlignment="1">
      <alignment horizontal="left" vertical="center"/>
    </xf>
    <xf numFmtId="0" fontId="29" fillId="0" borderId="50" xfId="0" applyFont="1" applyBorder="1" applyAlignment="1">
      <alignment horizontal="center" vertical="center" wrapText="1"/>
    </xf>
    <xf numFmtId="0" fontId="29" fillId="0" borderId="56" xfId="0" applyNumberFormat="1" applyFont="1" applyBorder="1" applyAlignment="1">
      <alignment horizontal="left"/>
    </xf>
    <xf numFmtId="0" fontId="29" fillId="0" borderId="57" xfId="0" applyNumberFormat="1" applyFont="1" applyBorder="1" applyAlignment="1">
      <alignment horizontal="left"/>
    </xf>
    <xf numFmtId="0" fontId="29" fillId="0" borderId="58" xfId="0" applyNumberFormat="1" applyFont="1" applyBorder="1" applyAlignment="1">
      <alignment horizontal="center"/>
    </xf>
    <xf numFmtId="0" fontId="29" fillId="0" borderId="59" xfId="0" applyNumberFormat="1" applyFont="1" applyBorder="1" applyAlignment="1">
      <alignment horizontal="right"/>
    </xf>
    <xf numFmtId="0" fontId="29" fillId="0" borderId="60" xfId="0" applyNumberFormat="1" applyFont="1" applyBorder="1" applyAlignment="1">
      <alignment horizontal="left"/>
    </xf>
    <xf numFmtId="0" fontId="29" fillId="0" borderId="60" xfId="0" applyNumberFormat="1" applyFont="1" applyBorder="1" applyAlignment="1">
      <alignment horizontal="right"/>
    </xf>
    <xf numFmtId="0" fontId="29" fillId="0" borderId="61" xfId="0" applyNumberFormat="1" applyFont="1" applyBorder="1" applyAlignment="1">
      <alignment horizontal="left"/>
    </xf>
    <xf numFmtId="0" fontId="29" fillId="0" borderId="62" xfId="0" applyFont="1" applyBorder="1" applyAlignment="1">
      <alignment horizontal="center" vertical="center"/>
    </xf>
    <xf numFmtId="0" fontId="29" fillId="0" borderId="63" xfId="0" applyFont="1" applyBorder="1" applyAlignment="1">
      <alignment horizontal="center" vertical="center"/>
    </xf>
    <xf numFmtId="0" fontId="29" fillId="0" borderId="23" xfId="0" applyNumberFormat="1" applyFont="1" applyBorder="1" applyAlignment="1">
      <alignment horizontal="center" vertical="center"/>
    </xf>
    <xf numFmtId="0" fontId="30" fillId="0" borderId="24" xfId="0" applyNumberFormat="1" applyFont="1" applyBorder="1" applyAlignment="1">
      <alignment horizontal="left"/>
    </xf>
    <xf numFmtId="0" fontId="30" fillId="0" borderId="25" xfId="0" applyNumberFormat="1" applyFont="1" applyBorder="1" applyAlignment="1">
      <alignment horizontal="left"/>
    </xf>
    <xf numFmtId="1" fontId="30" fillId="0" borderId="25" xfId="0" applyNumberFormat="1" applyFont="1" applyBorder="1" applyAlignment="1">
      <alignment horizontal="center"/>
    </xf>
    <xf numFmtId="1" fontId="30" fillId="0" borderId="25" xfId="0" applyNumberFormat="1" applyFont="1" applyBorder="1" applyAlignment="1">
      <alignment horizontal="center" vertical="center"/>
    </xf>
    <xf numFmtId="1" fontId="30" fillId="0" borderId="26" xfId="0" applyNumberFormat="1" applyFont="1" applyBorder="1" applyAlignment="1">
      <alignment horizontal="right" vertical="center"/>
    </xf>
    <xf numFmtId="1" fontId="30" fillId="0" borderId="26" xfId="0" applyNumberFormat="1" applyFont="1" applyBorder="1" applyAlignment="1">
      <alignment horizontal="left" vertical="center"/>
    </xf>
    <xf numFmtId="0" fontId="30" fillId="0" borderId="64" xfId="0" applyNumberFormat="1" applyFont="1" applyBorder="1" applyAlignment="1">
      <alignment horizontal="center"/>
    </xf>
    <xf numFmtId="0" fontId="30" fillId="0" borderId="28" xfId="0" applyNumberFormat="1" applyFont="1" applyBorder="1" applyAlignment="1">
      <alignment vertical="center"/>
    </xf>
    <xf numFmtId="0" fontId="30" fillId="0" borderId="29" xfId="0" applyNumberFormat="1" applyFont="1" applyBorder="1" applyAlignment="1">
      <alignment vertical="center"/>
    </xf>
    <xf numFmtId="1" fontId="30" fillId="0" borderId="29" xfId="0" applyNumberFormat="1" applyFont="1" applyBorder="1" applyAlignment="1">
      <alignment horizontal="center" vertical="center"/>
    </xf>
    <xf numFmtId="0" fontId="30" fillId="0" borderId="29" xfId="0" applyNumberFormat="1" applyFont="1" applyBorder="1" applyAlignment="1">
      <alignment horizontal="left" vertical="center"/>
    </xf>
    <xf numFmtId="0" fontId="30" fillId="0" borderId="29" xfId="0" applyNumberFormat="1" applyFont="1" applyBorder="1" applyAlignment="1">
      <alignment horizontal="center" vertical="center"/>
    </xf>
    <xf numFmtId="1" fontId="30" fillId="0" borderId="29" xfId="0" applyNumberFormat="1" applyFont="1" applyBorder="1" applyAlignment="1">
      <alignment horizontal="right" vertical="center"/>
    </xf>
    <xf numFmtId="1" fontId="30" fillId="0" borderId="29" xfId="0" applyNumberFormat="1" applyFont="1" applyBorder="1" applyAlignment="1">
      <alignment horizontal="left" vertical="center"/>
    </xf>
    <xf numFmtId="0" fontId="30" fillId="0" borderId="29" xfId="0" applyNumberFormat="1" applyFont="1" applyBorder="1" applyAlignment="1">
      <alignment horizontal="center"/>
    </xf>
    <xf numFmtId="0" fontId="30" fillId="0" borderId="29" xfId="0" applyNumberFormat="1" applyFont="1" applyBorder="1" applyAlignment="1">
      <alignment horizontal="left" vertical="center" wrapText="1"/>
    </xf>
    <xf numFmtId="0" fontId="30" fillId="0" borderId="29" xfId="0" applyNumberFormat="1" applyFont="1" applyBorder="1" applyAlignment="1">
      <alignment horizontal="center" vertical="center" wrapText="1"/>
    </xf>
    <xf numFmtId="1" fontId="29" fillId="0" borderId="29" xfId="0" applyNumberFormat="1" applyFont="1" applyBorder="1" applyAlignment="1">
      <alignment horizontal="left" vertical="center"/>
    </xf>
    <xf numFmtId="0" fontId="29" fillId="0" borderId="28" xfId="0" applyNumberFormat="1" applyFont="1" applyBorder="1" applyAlignment="1">
      <alignment horizontal="left"/>
    </xf>
    <xf numFmtId="0" fontId="29" fillId="0" borderId="29" xfId="0" applyNumberFormat="1" applyFont="1" applyBorder="1" applyAlignment="1">
      <alignment horizontal="left"/>
    </xf>
    <xf numFmtId="1" fontId="29" fillId="0" borderId="29" xfId="0" applyNumberFormat="1" applyFont="1" applyBorder="1" applyAlignment="1">
      <alignment horizontal="center"/>
    </xf>
    <xf numFmtId="1" fontId="29" fillId="0" borderId="29" xfId="0" applyNumberFormat="1" applyFont="1" applyBorder="1" applyAlignment="1">
      <alignment horizontal="left"/>
    </xf>
    <xf numFmtId="1" fontId="29" fillId="0" borderId="29" xfId="0" applyNumberFormat="1" applyFont="1" applyBorder="1" applyAlignment="1"/>
    <xf numFmtId="1" fontId="29" fillId="0" borderId="29" xfId="0" applyNumberFormat="1" applyFont="1" applyBorder="1" applyAlignment="1">
      <alignment horizontal="center" vertical="center"/>
    </xf>
    <xf numFmtId="1" fontId="29" fillId="0" borderId="29" xfId="0" applyNumberFormat="1" applyFont="1" applyBorder="1" applyAlignment="1">
      <alignment horizontal="right" vertical="center"/>
    </xf>
    <xf numFmtId="0" fontId="30" fillId="0" borderId="28" xfId="0" applyNumberFormat="1" applyFont="1" applyBorder="1" applyAlignment="1">
      <alignment horizontal="left"/>
    </xf>
    <xf numFmtId="0" fontId="30" fillId="0" borderId="29" xfId="0" applyNumberFormat="1" applyFont="1" applyBorder="1" applyAlignment="1">
      <alignment horizontal="left"/>
    </xf>
    <xf numFmtId="1" fontId="30" fillId="0" borderId="29" xfId="0" applyNumberFormat="1" applyFont="1" applyBorder="1" applyAlignment="1">
      <alignment horizontal="center"/>
    </xf>
    <xf numFmtId="0" fontId="30" fillId="0" borderId="29" xfId="0" applyNumberFormat="1" applyFont="1" applyBorder="1" applyAlignment="1"/>
    <xf numFmtId="1" fontId="29" fillId="0" borderId="29" xfId="0" applyNumberFormat="1" applyFont="1" applyBorder="1" applyAlignment="1">
      <alignment horizontal="right"/>
    </xf>
    <xf numFmtId="0" fontId="29" fillId="0" borderId="31" xfId="0" applyNumberFormat="1" applyFont="1" applyBorder="1" applyAlignment="1">
      <alignment horizontal="left"/>
    </xf>
    <xf numFmtId="0" fontId="29" fillId="0" borderId="32" xfId="0" applyNumberFormat="1" applyFont="1" applyBorder="1" applyAlignment="1">
      <alignment horizontal="left"/>
    </xf>
    <xf numFmtId="1" fontId="29" fillId="0" borderId="32" xfId="0" applyNumberFormat="1" applyFont="1" applyBorder="1" applyAlignment="1">
      <alignment horizontal="center"/>
    </xf>
    <xf numFmtId="1" fontId="29" fillId="0" borderId="32" xfId="0" applyNumberFormat="1" applyFont="1" applyBorder="1" applyAlignment="1">
      <alignment horizontal="left"/>
    </xf>
    <xf numFmtId="1" fontId="29" fillId="0" borderId="32" xfId="0" applyNumberFormat="1" applyFont="1" applyBorder="1" applyAlignment="1"/>
    <xf numFmtId="1" fontId="29" fillId="0" borderId="32" xfId="0" applyNumberFormat="1" applyFont="1" applyBorder="1" applyAlignment="1">
      <alignment horizontal="center" vertical="center"/>
    </xf>
    <xf numFmtId="1" fontId="29" fillId="0" borderId="32" xfId="0" quotePrefix="1" applyNumberFormat="1" applyFont="1" applyBorder="1" applyAlignment="1">
      <alignment horizontal="right"/>
    </xf>
    <xf numFmtId="1" fontId="29" fillId="0" borderId="32" xfId="0" quotePrefix="1" applyNumberFormat="1" applyFont="1" applyBorder="1" applyAlignment="1">
      <alignment horizontal="left"/>
    </xf>
    <xf numFmtId="0" fontId="30" fillId="0" borderId="32" xfId="0" applyNumberFormat="1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8" fillId="0" borderId="6" xfId="0" applyFont="1" applyBorder="1" applyAlignment="1"/>
    <xf numFmtId="0" fontId="18" fillId="0" borderId="0" xfId="0" applyNumberFormat="1" applyFont="1" applyAlignment="1">
      <alignment horizontal="center"/>
    </xf>
    <xf numFmtId="0" fontId="18" fillId="0" borderId="0" xfId="0" applyFont="1" applyBorder="1" applyAlignment="1">
      <alignment horizontal="left"/>
    </xf>
    <xf numFmtId="1" fontId="18" fillId="0" borderId="0" xfId="0" applyNumberFormat="1" applyFont="1" applyBorder="1" applyAlignment="1"/>
    <xf numFmtId="1" fontId="18" fillId="0" borderId="0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left"/>
    </xf>
    <xf numFmtId="1" fontId="28" fillId="0" borderId="0" xfId="0" applyNumberFormat="1" applyFont="1" applyBorder="1" applyAlignment="1">
      <alignment horizontal="center"/>
    </xf>
    <xf numFmtId="1" fontId="18" fillId="0" borderId="0" xfId="0" applyNumberFormat="1" applyFont="1" applyBorder="1" applyAlignment="1">
      <alignment horizontal="right"/>
    </xf>
    <xf numFmtId="1" fontId="28" fillId="0" borderId="0" xfId="0" applyNumberFormat="1" applyFont="1" applyBorder="1" applyAlignment="1">
      <alignment horizontal="left"/>
    </xf>
    <xf numFmtId="0" fontId="18" fillId="0" borderId="0" xfId="0" applyFont="1" applyBorder="1" applyAlignment="1"/>
    <xf numFmtId="1" fontId="28" fillId="0" borderId="0" xfId="0" applyNumberFormat="1" applyFont="1" applyBorder="1" applyAlignment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35" fillId="0" borderId="0" xfId="0" applyNumberFormat="1" applyFont="1" applyBorder="1" applyAlignment="1"/>
    <xf numFmtId="0" fontId="1" fillId="0" borderId="65" xfId="0" applyFont="1" applyBorder="1" applyAlignment="1">
      <alignment vertical="center"/>
    </xf>
    <xf numFmtId="0" fontId="1" fillId="0" borderId="66" xfId="0" applyFont="1" applyBorder="1" applyAlignment="1">
      <alignment vertical="center"/>
    </xf>
    <xf numFmtId="0" fontId="37" fillId="0" borderId="67" xfId="3" applyFont="1" applyBorder="1" applyAlignment="1">
      <alignment horizontal="center"/>
    </xf>
    <xf numFmtId="0" fontId="37" fillId="0" borderId="68" xfId="3" applyFont="1" applyBorder="1" applyAlignment="1">
      <alignment horizontal="center"/>
    </xf>
    <xf numFmtId="0" fontId="1" fillId="0" borderId="0" xfId="0" applyFont="1"/>
    <xf numFmtId="0" fontId="1" fillId="0" borderId="50" xfId="0" applyFont="1" applyBorder="1" applyAlignment="1">
      <alignment horizontal="center" vertical="center"/>
    </xf>
    <xf numFmtId="0" fontId="1" fillId="0" borderId="69" xfId="0" applyFont="1" applyBorder="1"/>
    <xf numFmtId="0" fontId="38" fillId="0" borderId="69" xfId="0" applyFont="1" applyBorder="1" applyAlignment="1">
      <alignment horizontal="center"/>
    </xf>
    <xf numFmtId="0" fontId="38" fillId="0" borderId="68" xfId="0" applyFont="1" applyBorder="1" applyAlignment="1">
      <alignment horizontal="center"/>
    </xf>
    <xf numFmtId="0" fontId="38" fillId="0" borderId="50" xfId="0" applyFont="1" applyBorder="1" applyAlignment="1">
      <alignment horizontal="center"/>
    </xf>
    <xf numFmtId="0" fontId="37" fillId="0" borderId="50" xfId="3" applyFont="1" applyBorder="1" applyAlignment="1">
      <alignment horizontal="center"/>
    </xf>
    <xf numFmtId="0" fontId="1" fillId="0" borderId="65" xfId="0" applyFont="1" applyBorder="1" applyAlignment="1">
      <alignment horizontal="center" vertical="center"/>
    </xf>
    <xf numFmtId="0" fontId="1" fillId="0" borderId="65" xfId="0" applyFont="1" applyBorder="1"/>
    <xf numFmtId="0" fontId="38" fillId="0" borderId="65" xfId="0" applyFont="1" applyBorder="1" applyAlignment="1">
      <alignment horizontal="center"/>
    </xf>
    <xf numFmtId="0" fontId="38" fillId="0" borderId="65" xfId="0" quotePrefix="1" applyFont="1" applyBorder="1" applyAlignment="1">
      <alignment horizontal="center"/>
    </xf>
    <xf numFmtId="16" fontId="38" fillId="0" borderId="65" xfId="0" quotePrefix="1" applyNumberFormat="1" applyFont="1" applyBorder="1" applyAlignment="1">
      <alignment horizont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vertical="center"/>
    </xf>
    <xf numFmtId="1" fontId="0" fillId="0" borderId="67" xfId="0" applyNumberFormat="1" applyBorder="1" applyAlignment="1">
      <alignment horizontal="center"/>
    </xf>
    <xf numFmtId="0" fontId="1" fillId="0" borderId="72" xfId="0" applyFont="1" applyBorder="1" applyAlignment="1">
      <alignment horizontal="center" vertical="center"/>
    </xf>
    <xf numFmtId="0" fontId="1" fillId="0" borderId="73" xfId="0" applyFont="1" applyBorder="1" applyAlignment="1">
      <alignment vertical="center"/>
    </xf>
    <xf numFmtId="0" fontId="1" fillId="0" borderId="74" xfId="0" applyFont="1" applyBorder="1" applyAlignment="1">
      <alignment horizontal="center" vertical="center"/>
    </xf>
    <xf numFmtId="0" fontId="1" fillId="0" borderId="75" xfId="0" applyFont="1" applyBorder="1" applyAlignment="1">
      <alignment vertical="center"/>
    </xf>
    <xf numFmtId="0" fontId="1" fillId="0" borderId="0" xfId="0" applyFont="1" applyBorder="1"/>
    <xf numFmtId="0" fontId="1" fillId="0" borderId="66" xfId="0" applyFont="1" applyBorder="1"/>
    <xf numFmtId="0" fontId="0" fillId="0" borderId="76" xfId="0" applyBorder="1"/>
    <xf numFmtId="0" fontId="1" fillId="0" borderId="76" xfId="0" applyFont="1" applyBorder="1"/>
    <xf numFmtId="1" fontId="0" fillId="0" borderId="76" xfId="0" applyNumberFormat="1" applyBorder="1" applyAlignment="1">
      <alignment horizontal="center"/>
    </xf>
    <xf numFmtId="0" fontId="1" fillId="0" borderId="77" xfId="0" applyFont="1" applyBorder="1"/>
    <xf numFmtId="0" fontId="0" fillId="0" borderId="78" xfId="0" applyBorder="1"/>
    <xf numFmtId="0" fontId="1" fillId="0" borderId="78" xfId="0" applyFont="1" applyBorder="1"/>
    <xf numFmtId="1" fontId="0" fillId="0" borderId="78" xfId="0" applyNumberFormat="1" applyBorder="1" applyAlignment="1">
      <alignment horizontal="center"/>
    </xf>
    <xf numFmtId="164" fontId="39" fillId="0" borderId="78" xfId="0" applyNumberFormat="1" applyFont="1" applyFill="1" applyBorder="1" applyAlignment="1">
      <alignment horizontal="center" vertical="top" wrapText="1"/>
    </xf>
    <xf numFmtId="164" fontId="39" fillId="0" borderId="78" xfId="0" applyNumberFormat="1" applyFont="1" applyBorder="1" applyAlignment="1">
      <alignment horizontal="center"/>
    </xf>
    <xf numFmtId="164" fontId="0" fillId="0" borderId="78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0" fillId="0" borderId="0" xfId="5" applyFont="1" applyBorder="1" applyAlignment="1">
      <alignment horizontal="left"/>
    </xf>
    <xf numFmtId="0" fontId="40" fillId="0" borderId="0" xfId="5" applyFont="1" applyFill="1" applyBorder="1" applyAlignment="1">
      <alignment horizontal="center"/>
    </xf>
    <xf numFmtId="0" fontId="40" fillId="0" borderId="0" xfId="5" applyFont="1" applyFill="1" applyBorder="1" applyAlignment="1"/>
    <xf numFmtId="164" fontId="28" fillId="0" borderId="0" xfId="5" applyNumberFormat="1" applyFont="1" applyBorder="1" applyAlignment="1">
      <alignment horizontal="center"/>
    </xf>
    <xf numFmtId="0" fontId="28" fillId="0" borderId="0" xfId="5" applyFont="1" applyBorder="1" applyAlignment="1"/>
    <xf numFmtId="0" fontId="41" fillId="8" borderId="0" xfId="5" applyFont="1" applyFill="1" applyBorder="1" applyAlignment="1">
      <alignment horizontal="left"/>
    </xf>
    <xf numFmtId="0" fontId="26" fillId="8" borderId="0" xfId="5" applyFont="1" applyFill="1" applyBorder="1" applyAlignment="1">
      <alignment horizontal="center"/>
    </xf>
    <xf numFmtId="0" fontId="26" fillId="0" borderId="0" xfId="5" applyFont="1" applyFill="1" applyBorder="1" applyAlignment="1">
      <alignment horizontal="center"/>
    </xf>
    <xf numFmtId="0" fontId="26" fillId="0" borderId="0" xfId="5" applyFont="1" applyFill="1" applyBorder="1" applyAlignment="1"/>
    <xf numFmtId="164" fontId="26" fillId="0" borderId="0" xfId="5" applyNumberFormat="1" applyFont="1" applyBorder="1" applyAlignment="1">
      <alignment horizontal="center"/>
    </xf>
    <xf numFmtId="0" fontId="26" fillId="0" borderId="0" xfId="5" applyFont="1" applyBorder="1" applyAlignment="1"/>
    <xf numFmtId="0" fontId="41" fillId="0" borderId="0" xfId="5" applyFont="1" applyFill="1" applyBorder="1" applyAlignment="1">
      <alignment horizontal="left"/>
    </xf>
    <xf numFmtId="0" fontId="26" fillId="9" borderId="0" xfId="5" applyFont="1" applyFill="1" applyBorder="1" applyAlignment="1">
      <alignment horizontal="center"/>
    </xf>
    <xf numFmtId="0" fontId="26" fillId="9" borderId="0" xfId="5" applyFont="1" applyFill="1" applyBorder="1" applyAlignment="1"/>
    <xf numFmtId="164" fontId="26" fillId="9" borderId="0" xfId="5" applyNumberFormat="1" applyFont="1" applyFill="1" applyBorder="1" applyAlignment="1">
      <alignment horizontal="center"/>
    </xf>
    <xf numFmtId="164" fontId="26" fillId="9" borderId="51" xfId="5" applyNumberFormat="1" applyFont="1" applyFill="1" applyBorder="1" applyAlignment="1">
      <alignment horizontal="center"/>
    </xf>
    <xf numFmtId="164" fontId="26" fillId="9" borderId="69" xfId="5" applyNumberFormat="1" applyFont="1" applyFill="1" applyBorder="1" applyAlignment="1">
      <alignment horizontal="center"/>
    </xf>
    <xf numFmtId="0" fontId="4" fillId="8" borderId="0" xfId="5" applyFont="1" applyFill="1" applyBorder="1" applyAlignment="1">
      <alignment horizontal="center"/>
    </xf>
    <xf numFmtId="0" fontId="25" fillId="8" borderId="0" xfId="5" applyFont="1" applyFill="1" applyBorder="1" applyAlignment="1">
      <alignment horizontal="center"/>
    </xf>
    <xf numFmtId="0" fontId="25" fillId="8" borderId="0" xfId="5" applyFont="1" applyFill="1" applyBorder="1" applyAlignment="1"/>
    <xf numFmtId="164" fontId="25" fillId="8" borderId="0" xfId="5" applyNumberFormat="1" applyFont="1" applyFill="1" applyBorder="1" applyAlignment="1">
      <alignment horizontal="center"/>
    </xf>
    <xf numFmtId="164" fontId="25" fillId="8" borderId="51" xfId="5" applyNumberFormat="1" applyFont="1" applyFill="1" applyBorder="1" applyAlignment="1">
      <alignment horizontal="center"/>
    </xf>
    <xf numFmtId="164" fontId="25" fillId="8" borderId="69" xfId="5" applyNumberFormat="1" applyFont="1" applyFill="1" applyBorder="1" applyAlignment="1">
      <alignment horizontal="center"/>
    </xf>
    <xf numFmtId="0" fontId="25" fillId="0" borderId="0" xfId="5" applyFont="1" applyBorder="1" applyAlignment="1"/>
    <xf numFmtId="0" fontId="4" fillId="8" borderId="0" xfId="0" applyFont="1" applyFill="1" applyBorder="1" applyAlignment="1">
      <alignment horizontal="center"/>
    </xf>
    <xf numFmtId="0" fontId="4" fillId="8" borderId="0" xfId="0" applyFont="1" applyFill="1" applyBorder="1" applyAlignment="1"/>
    <xf numFmtId="0" fontId="4" fillId="0" borderId="0" xfId="5" applyFont="1" applyFill="1" applyBorder="1" applyAlignment="1">
      <alignment horizontal="center"/>
    </xf>
    <xf numFmtId="0" fontId="25" fillId="0" borderId="0" xfId="5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4" fontId="25" fillId="0" borderId="0" xfId="5" applyNumberFormat="1" applyFont="1" applyFill="1" applyBorder="1" applyAlignment="1">
      <alignment horizontal="center"/>
    </xf>
    <xf numFmtId="164" fontId="25" fillId="0" borderId="51" xfId="5" applyNumberFormat="1" applyFont="1" applyFill="1" applyBorder="1" applyAlignment="1">
      <alignment horizontal="center"/>
    </xf>
    <xf numFmtId="164" fontId="25" fillId="0" borderId="69" xfId="5" applyNumberFormat="1" applyFont="1" applyFill="1" applyBorder="1" applyAlignment="1">
      <alignment horizontal="center"/>
    </xf>
    <xf numFmtId="0" fontId="25" fillId="0" borderId="0" xfId="5" applyFont="1" applyFill="1" applyBorder="1" applyAlignment="1"/>
    <xf numFmtId="164" fontId="25" fillId="0" borderId="0" xfId="5" applyNumberFormat="1" applyFont="1" applyBorder="1" applyAlignment="1">
      <alignment horizontal="center"/>
    </xf>
    <xf numFmtId="164" fontId="25" fillId="0" borderId="51" xfId="5" applyNumberFormat="1" applyFont="1" applyBorder="1" applyAlignment="1">
      <alignment horizontal="center"/>
    </xf>
    <xf numFmtId="164" fontId="25" fillId="0" borderId="69" xfId="5" applyNumberFormat="1" applyFont="1" applyBorder="1" applyAlignment="1">
      <alignment horizontal="center"/>
    </xf>
    <xf numFmtId="0" fontId="4" fillId="0" borderId="0" xfId="0" quotePrefix="1" applyFont="1" applyFill="1" applyBorder="1" applyAlignment="1"/>
    <xf numFmtId="0" fontId="4" fillId="0" borderId="0" xfId="0" applyFont="1" applyAlignment="1"/>
    <xf numFmtId="0" fontId="0" fillId="0" borderId="0" xfId="0" applyAlignment="1"/>
    <xf numFmtId="1" fontId="3" fillId="2" borderId="0" xfId="0" applyNumberFormat="1" applyFont="1" applyFill="1" applyBorder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42" fillId="0" borderId="0" xfId="0" applyFont="1" applyFill="1"/>
    <xf numFmtId="0" fontId="42" fillId="0" borderId="0" xfId="0" applyFont="1" applyFill="1" applyAlignment="1">
      <alignment horizontal="center"/>
    </xf>
    <xf numFmtId="2" fontId="42" fillId="0" borderId="0" xfId="0" applyNumberFormat="1" applyFont="1" applyFill="1"/>
    <xf numFmtId="0" fontId="42" fillId="0" borderId="0" xfId="0" applyFont="1" applyFill="1" applyAlignment="1">
      <alignment horizontal="left"/>
    </xf>
    <xf numFmtId="0" fontId="43" fillId="0" borderId="0" xfId="3" applyFont="1" applyFill="1"/>
    <xf numFmtId="0" fontId="7" fillId="0" borderId="81" xfId="0" applyFont="1" applyFill="1" applyBorder="1" applyAlignment="1"/>
    <xf numFmtId="0" fontId="42" fillId="0" borderId="82" xfId="0" applyFont="1" applyFill="1" applyBorder="1" applyAlignment="1">
      <alignment horizontal="center" wrapText="1"/>
    </xf>
    <xf numFmtId="0" fontId="42" fillId="0" borderId="82" xfId="0" applyFont="1" applyFill="1" applyBorder="1" applyAlignment="1">
      <alignment horizontal="center"/>
    </xf>
    <xf numFmtId="2" fontId="42" fillId="0" borderId="82" xfId="0" applyNumberFormat="1" applyFont="1" applyFill="1" applyBorder="1" applyAlignment="1">
      <alignment horizontal="center" wrapText="1"/>
    </xf>
    <xf numFmtId="164" fontId="42" fillId="0" borderId="82" xfId="0" applyNumberFormat="1" applyFont="1" applyFill="1" applyBorder="1" applyAlignment="1">
      <alignment horizontal="center" wrapText="1"/>
    </xf>
    <xf numFmtId="0" fontId="45" fillId="0" borderId="83" xfId="0" applyFont="1" applyFill="1" applyBorder="1" applyAlignment="1">
      <alignment horizontal="center"/>
    </xf>
    <xf numFmtId="0" fontId="45" fillId="0" borderId="83" xfId="0" applyFont="1" applyFill="1" applyBorder="1" applyAlignment="1">
      <alignment horizontal="left"/>
    </xf>
    <xf numFmtId="2" fontId="45" fillId="0" borderId="83" xfId="0" applyNumberFormat="1" applyFont="1" applyFill="1" applyBorder="1" applyAlignment="1">
      <alignment horizontal="center"/>
    </xf>
    <xf numFmtId="2" fontId="45" fillId="0" borderId="84" xfId="0" applyNumberFormat="1" applyFont="1" applyFill="1" applyBorder="1" applyAlignment="1">
      <alignment horizontal="center"/>
    </xf>
    <xf numFmtId="2" fontId="45" fillId="0" borderId="85" xfId="0" applyNumberFormat="1" applyFont="1" applyFill="1" applyBorder="1" applyAlignment="1">
      <alignment horizontal="center"/>
    </xf>
    <xf numFmtId="2" fontId="45" fillId="0" borderId="86" xfId="0" applyNumberFormat="1" applyFont="1" applyFill="1" applyBorder="1" applyAlignment="1">
      <alignment horizontal="center"/>
    </xf>
    <xf numFmtId="1" fontId="45" fillId="0" borderId="83" xfId="0" applyNumberFormat="1" applyFont="1" applyFill="1" applyBorder="1" applyAlignment="1">
      <alignment horizontal="center"/>
    </xf>
    <xf numFmtId="0" fontId="2" fillId="0" borderId="87" xfId="0" applyFont="1" applyFill="1" applyBorder="1" applyAlignment="1">
      <alignment horizontal="center"/>
    </xf>
    <xf numFmtId="0" fontId="2" fillId="0" borderId="87" xfId="0" applyFont="1" applyFill="1" applyBorder="1" applyAlignment="1">
      <alignment horizontal="left"/>
    </xf>
    <xf numFmtId="2" fontId="2" fillId="0" borderId="87" xfId="0" applyNumberFormat="1" applyFont="1" applyFill="1" applyBorder="1" applyAlignment="1">
      <alignment horizontal="center"/>
    </xf>
    <xf numFmtId="2" fontId="2" fillId="0" borderId="88" xfId="0" applyNumberFormat="1" applyFont="1" applyFill="1" applyBorder="1" applyAlignment="1">
      <alignment horizontal="center"/>
    </xf>
    <xf numFmtId="2" fontId="2" fillId="0" borderId="89" xfId="0" applyNumberFormat="1" applyFont="1" applyFill="1" applyBorder="1" applyAlignment="1">
      <alignment horizontal="center"/>
    </xf>
    <xf numFmtId="2" fontId="2" fillId="0" borderId="90" xfId="0" applyNumberFormat="1" applyFont="1" applyFill="1" applyBorder="1" applyAlignment="1">
      <alignment horizontal="center"/>
    </xf>
    <xf numFmtId="1" fontId="2" fillId="0" borderId="87" xfId="0" applyNumberFormat="1" applyFont="1" applyFill="1" applyBorder="1" applyAlignment="1">
      <alignment horizontal="center"/>
    </xf>
    <xf numFmtId="0" fontId="42" fillId="0" borderId="87" xfId="0" applyFont="1" applyFill="1" applyBorder="1" applyAlignment="1">
      <alignment horizontal="center"/>
    </xf>
    <xf numFmtId="0" fontId="42" fillId="0" borderId="87" xfId="0" applyFont="1" applyFill="1" applyBorder="1" applyAlignment="1">
      <alignment horizontal="left"/>
    </xf>
    <xf numFmtId="2" fontId="42" fillId="0" borderId="87" xfId="0" applyNumberFormat="1" applyFont="1" applyFill="1" applyBorder="1" applyAlignment="1">
      <alignment horizontal="center"/>
    </xf>
    <xf numFmtId="2" fontId="42" fillId="0" borderId="88" xfId="0" applyNumberFormat="1" applyFont="1" applyFill="1" applyBorder="1" applyAlignment="1">
      <alignment horizontal="center"/>
    </xf>
    <xf numFmtId="2" fontId="42" fillId="0" borderId="89" xfId="0" applyNumberFormat="1" applyFont="1" applyFill="1" applyBorder="1" applyAlignment="1">
      <alignment horizontal="center"/>
    </xf>
    <xf numFmtId="2" fontId="42" fillId="0" borderId="90" xfId="0" applyNumberFormat="1" applyFont="1" applyFill="1" applyBorder="1" applyAlignment="1">
      <alignment horizontal="center"/>
    </xf>
    <xf numFmtId="1" fontId="42" fillId="0" borderId="87" xfId="0" applyNumberFormat="1" applyFont="1" applyFill="1" applyBorder="1" applyAlignment="1">
      <alignment horizontal="center"/>
    </xf>
    <xf numFmtId="0" fontId="42" fillId="0" borderId="91" xfId="0" applyFont="1" applyFill="1" applyBorder="1" applyAlignment="1">
      <alignment horizontal="center"/>
    </xf>
    <xf numFmtId="2" fontId="42" fillId="0" borderId="91" xfId="0" applyNumberFormat="1" applyFont="1" applyFill="1" applyBorder="1" applyAlignment="1">
      <alignment horizontal="center"/>
    </xf>
    <xf numFmtId="0" fontId="7" fillId="0" borderId="0" xfId="3" applyFont="1"/>
    <xf numFmtId="0" fontId="0" fillId="0" borderId="0" xfId="0" applyFill="1"/>
    <xf numFmtId="0" fontId="42" fillId="0" borderId="92" xfId="3" applyFont="1" applyFill="1" applyBorder="1" applyAlignment="1">
      <alignment horizontal="center" wrapText="1"/>
    </xf>
    <xf numFmtId="0" fontId="45" fillId="0" borderId="65" xfId="0" applyFont="1" applyFill="1" applyBorder="1" applyAlignment="1">
      <alignment horizontal="center"/>
    </xf>
    <xf numFmtId="0" fontId="45" fillId="0" borderId="65" xfId="0" applyFont="1" applyFill="1" applyBorder="1" applyAlignment="1">
      <alignment horizontal="left"/>
    </xf>
    <xf numFmtId="2" fontId="45" fillId="0" borderId="65" xfId="0" applyNumberFormat="1" applyFont="1" applyFill="1" applyBorder="1" applyAlignment="1">
      <alignment horizontal="center"/>
    </xf>
    <xf numFmtId="166" fontId="45" fillId="0" borderId="65" xfId="0" applyNumberFormat="1" applyFont="1" applyFill="1" applyBorder="1" applyAlignment="1">
      <alignment horizontal="center"/>
    </xf>
    <xf numFmtId="0" fontId="2" fillId="0" borderId="91" xfId="0" applyFont="1" applyFill="1" applyBorder="1" applyAlignment="1">
      <alignment horizontal="center"/>
    </xf>
    <xf numFmtId="0" fontId="2" fillId="0" borderId="91" xfId="0" applyFont="1" applyFill="1" applyBorder="1" applyAlignment="1">
      <alignment horizontal="left"/>
    </xf>
    <xf numFmtId="2" fontId="2" fillId="0" borderId="65" xfId="0" applyNumberFormat="1" applyFont="1" applyFill="1" applyBorder="1" applyAlignment="1">
      <alignment horizontal="center"/>
    </xf>
    <xf numFmtId="166" fontId="2" fillId="0" borderId="91" xfId="0" applyNumberFormat="1" applyFont="1" applyFill="1" applyBorder="1" applyAlignment="1">
      <alignment horizontal="center"/>
    </xf>
    <xf numFmtId="0" fontId="42" fillId="0" borderId="91" xfId="0" applyFont="1" applyFill="1" applyBorder="1" applyAlignment="1">
      <alignment horizontal="left"/>
    </xf>
    <xf numFmtId="166" fontId="42" fillId="0" borderId="91" xfId="0" applyNumberFormat="1" applyFont="1" applyFill="1" applyBorder="1" applyAlignment="1">
      <alignment horizontal="center"/>
    </xf>
    <xf numFmtId="0" fontId="2" fillId="0" borderId="0" xfId="3" applyFill="1"/>
    <xf numFmtId="0" fontId="42" fillId="0" borderId="0" xfId="3" applyFont="1" applyFill="1" applyBorder="1" applyAlignment="1">
      <alignment horizontal="center" wrapText="1"/>
    </xf>
    <xf numFmtId="0" fontId="42" fillId="0" borderId="65" xfId="0" applyFont="1" applyFill="1" applyBorder="1" applyAlignment="1">
      <alignment horizontal="center"/>
    </xf>
    <xf numFmtId="0" fontId="42" fillId="0" borderId="65" xfId="0" applyFont="1" applyFill="1" applyBorder="1" applyAlignment="1">
      <alignment horizontal="left"/>
    </xf>
    <xf numFmtId="2" fontId="42" fillId="0" borderId="65" xfId="0" applyNumberFormat="1" applyFont="1" applyFill="1" applyBorder="1" applyAlignment="1">
      <alignment horizontal="center"/>
    </xf>
    <xf numFmtId="0" fontId="45" fillId="0" borderId="91" xfId="0" applyFont="1" applyFill="1" applyBorder="1" applyAlignment="1">
      <alignment horizontal="center"/>
    </xf>
    <xf numFmtId="0" fontId="45" fillId="0" borderId="91" xfId="0" applyFont="1" applyFill="1" applyBorder="1" applyAlignment="1">
      <alignment horizontal="left"/>
    </xf>
    <xf numFmtId="2" fontId="45" fillId="0" borderId="91" xfId="0" applyNumberFormat="1" applyFont="1" applyFill="1" applyBorder="1" applyAlignment="1">
      <alignment horizontal="center"/>
    </xf>
    <xf numFmtId="2" fontId="2" fillId="0" borderId="91" xfId="0" applyNumberFormat="1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46" fillId="0" borderId="91" xfId="3" applyFont="1" applyBorder="1" applyAlignment="1">
      <alignment horizontal="center"/>
    </xf>
    <xf numFmtId="0" fontId="42" fillId="0" borderId="91" xfId="3" applyFont="1" applyBorder="1" applyAlignment="1">
      <alignment horizontal="center"/>
    </xf>
    <xf numFmtId="0" fontId="42" fillId="0" borderId="93" xfId="3" applyFont="1" applyFill="1" applyBorder="1" applyAlignment="1">
      <alignment horizontal="center" wrapText="1"/>
    </xf>
    <xf numFmtId="0" fontId="42" fillId="0" borderId="22" xfId="3" applyFont="1" applyFill="1" applyBorder="1" applyAlignment="1">
      <alignment horizontal="center" wrapText="1"/>
    </xf>
    <xf numFmtId="2" fontId="45" fillId="0" borderId="0" xfId="0" applyNumberFormat="1" applyFont="1" applyFill="1" applyBorder="1" applyAlignment="1">
      <alignment horizontal="center"/>
    </xf>
    <xf numFmtId="2" fontId="2" fillId="0" borderId="94" xfId="0" applyNumberFormat="1" applyFont="1" applyFill="1" applyBorder="1" applyAlignment="1">
      <alignment horizontal="center"/>
    </xf>
    <xf numFmtId="2" fontId="42" fillId="0" borderId="9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quotePrefix="1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21" xfId="0" applyFont="1" applyFill="1" applyBorder="1" applyAlignment="1">
      <alignment horizontal="center"/>
    </xf>
    <xf numFmtId="1" fontId="29" fillId="0" borderId="52" xfId="0" applyNumberFormat="1" applyFont="1" applyBorder="1" applyAlignment="1">
      <alignment horizontal="center"/>
    </xf>
    <xf numFmtId="1" fontId="29" fillId="0" borderId="53" xfId="0" applyNumberFormat="1" applyFont="1" applyBorder="1" applyAlignment="1">
      <alignment horizontal="center"/>
    </xf>
    <xf numFmtId="0" fontId="29" fillId="0" borderId="54" xfId="0" applyNumberFormat="1" applyFont="1" applyBorder="1" applyAlignment="1">
      <alignment horizontal="center"/>
    </xf>
    <xf numFmtId="0" fontId="29" fillId="0" borderId="53" xfId="0" applyNumberFormat="1" applyFont="1" applyBorder="1" applyAlignment="1">
      <alignment horizontal="center"/>
    </xf>
    <xf numFmtId="1" fontId="29" fillId="0" borderId="54" xfId="0" applyNumberFormat="1" applyFont="1" applyBorder="1" applyAlignment="1">
      <alignment horizontal="center"/>
    </xf>
    <xf numFmtId="1" fontId="29" fillId="0" borderId="55" xfId="0" applyNumberFormat="1" applyFont="1" applyBorder="1" applyAlignment="1">
      <alignment horizontal="center"/>
    </xf>
    <xf numFmtId="0" fontId="29" fillId="0" borderId="37" xfId="0" applyNumberFormat="1" applyFont="1" applyBorder="1" applyAlignment="1">
      <alignment horizontal="center"/>
    </xf>
    <xf numFmtId="1" fontId="29" fillId="0" borderId="38" xfId="0" applyNumberFormat="1" applyFont="1" applyBorder="1" applyAlignment="1">
      <alignment horizontal="center"/>
    </xf>
    <xf numFmtId="1" fontId="29" fillId="0" borderId="39" xfId="0" applyNumberFormat="1" applyFont="1" applyBorder="1" applyAlignment="1">
      <alignment horizontal="center"/>
    </xf>
    <xf numFmtId="165" fontId="29" fillId="0" borderId="46" xfId="0" applyNumberFormat="1" applyFont="1" applyBorder="1" applyAlignment="1">
      <alignment horizontal="center"/>
    </xf>
    <xf numFmtId="165" fontId="29" fillId="0" borderId="47" xfId="0" applyNumberFormat="1" applyFont="1" applyBorder="1" applyAlignment="1">
      <alignment horizontal="center"/>
    </xf>
    <xf numFmtId="165" fontId="29" fillId="0" borderId="48" xfId="0" applyNumberFormat="1" applyFont="1" applyBorder="1" applyAlignment="1">
      <alignment horizontal="center"/>
    </xf>
    <xf numFmtId="165" fontId="29" fillId="0" borderId="49" xfId="0" applyNumberFormat="1" applyFont="1" applyBorder="1" applyAlignment="1">
      <alignment horizontal="center"/>
    </xf>
    <xf numFmtId="164" fontId="26" fillId="9" borderId="66" xfId="5" applyNumberFormat="1" applyFont="1" applyFill="1" applyBorder="1" applyAlignment="1">
      <alignment horizontal="center"/>
    </xf>
    <xf numFmtId="164" fontId="26" fillId="9" borderId="0" xfId="5" applyNumberFormat="1" applyFont="1" applyFill="1" applyBorder="1" applyAlignment="1">
      <alignment horizontal="center"/>
    </xf>
    <xf numFmtId="164" fontId="26" fillId="9" borderId="79" xfId="5" applyNumberFormat="1" applyFont="1" applyFill="1" applyBorder="1" applyAlignment="1">
      <alignment horizontal="center"/>
    </xf>
    <xf numFmtId="164" fontId="26" fillId="9" borderId="80" xfId="5" applyNumberFormat="1" applyFont="1" applyFill="1" applyBorder="1" applyAlignment="1">
      <alignment horizontal="center"/>
    </xf>
    <xf numFmtId="0" fontId="1" fillId="0" borderId="66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42" fillId="0" borderId="0" xfId="0" applyFont="1" applyFill="1" applyAlignment="1">
      <alignment horizontal="center"/>
    </xf>
  </cellXfs>
  <cellStyles count="6">
    <cellStyle name="chemes]_x000a__x000a_Sci-Fi=_x000a__x000a_Nature=_x000a__x000a_robin=_x000a__x000a__x000a__x000a_[SoundScheme.Nature]_x000a__x000a_SystemAsterisk=C:\SNDSYS" xfId="2"/>
    <cellStyle name="N1" xfId="5"/>
    <cellStyle name="Normal" xfId="0" builtinId="0"/>
    <cellStyle name="Normal 2" xfId="3"/>
    <cellStyle name="Normal_Book2" xfId="4"/>
    <cellStyle name="Normal_GAWN04 ST A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42"/>
  <sheetViews>
    <sheetView showGridLines="0" zoomScaleNormal="100" workbookViewId="0">
      <selection activeCell="A3" sqref="A3"/>
    </sheetView>
  </sheetViews>
  <sheetFormatPr defaultColWidth="9.140625" defaultRowHeight="15"/>
  <cols>
    <col min="1" max="1" width="5.7109375" style="3" customWidth="1"/>
    <col min="2" max="2" width="23.7109375" style="3" customWidth="1"/>
    <col min="3" max="3" width="7.7109375" style="3" customWidth="1"/>
    <col min="4" max="4" width="4.7109375" style="3" customWidth="1"/>
    <col min="5" max="5" width="7.7109375" style="3" customWidth="1"/>
    <col min="6" max="6" width="4.7109375" style="3" customWidth="1"/>
    <col min="7" max="7" width="7.7109375" style="3" customWidth="1"/>
    <col min="8" max="8" width="4.7109375" style="3" customWidth="1"/>
    <col min="9" max="9" width="7.7109375" style="3" customWidth="1"/>
    <col min="10" max="10" width="4.7109375" style="3" customWidth="1"/>
    <col min="11" max="11" width="7.7109375" style="3" customWidth="1"/>
    <col min="12" max="12" width="4.7109375" style="3" customWidth="1"/>
    <col min="13" max="13" width="7.7109375" style="3" customWidth="1"/>
    <col min="14" max="14" width="4.7109375" style="3" customWidth="1"/>
    <col min="15" max="15" width="7.7109375" style="3" customWidth="1"/>
    <col min="16" max="16" width="4.7109375" style="3" customWidth="1"/>
    <col min="17" max="17" width="7.7109375" style="3" customWidth="1"/>
    <col min="18" max="18" width="4.7109375" style="3" customWidth="1"/>
    <col min="19" max="19" width="7.7109375" style="3" customWidth="1"/>
    <col min="20" max="20" width="4.7109375" style="3" customWidth="1"/>
    <col min="21" max="21" width="7.7109375" style="3" customWidth="1"/>
    <col min="22" max="22" width="4.7109375" style="3" customWidth="1"/>
    <col min="23" max="23" width="7.7109375" style="3" customWidth="1"/>
    <col min="24" max="24" width="4.7109375" style="3" customWidth="1"/>
    <col min="25" max="25" width="7.7109375" style="3" customWidth="1"/>
    <col min="26" max="26" width="4.7109375" style="3" customWidth="1"/>
    <col min="27" max="27" width="7.7109375" style="3" customWidth="1"/>
    <col min="28" max="28" width="4.7109375" style="3" customWidth="1"/>
    <col min="29" max="29" width="7.7109375" style="3" customWidth="1"/>
    <col min="30" max="30" width="4.7109375" style="3" customWidth="1"/>
    <col min="31" max="31" width="7.7109375" style="3" customWidth="1"/>
    <col min="32" max="32" width="4.7109375" style="3" customWidth="1"/>
    <col min="33" max="33" width="7.7109375" style="3" customWidth="1"/>
    <col min="34" max="34" width="4.7109375" style="3" customWidth="1"/>
    <col min="35" max="35" width="7.7109375" style="3" customWidth="1"/>
    <col min="36" max="36" width="4.7109375" style="3" customWidth="1"/>
    <col min="37" max="37" width="7.7109375" style="3" customWidth="1"/>
    <col min="38" max="38" width="4.7109375" style="3" customWidth="1"/>
    <col min="39" max="39" width="7.7109375" style="3" customWidth="1"/>
    <col min="40" max="40" width="4.7109375" style="3" customWidth="1"/>
    <col min="41" max="41" width="7.7109375" style="3" customWidth="1"/>
    <col min="42" max="42" width="4.7109375" style="3" customWidth="1"/>
    <col min="43" max="43" width="7.7109375" style="3" customWidth="1"/>
    <col min="44" max="44" width="4.7109375" style="3" customWidth="1"/>
    <col min="45" max="45" width="5.42578125" style="3" customWidth="1"/>
    <col min="46" max="46" width="7.7109375" style="3" customWidth="1"/>
    <col min="47" max="47" width="4.7109375" style="3" customWidth="1"/>
    <col min="48" max="48" width="6.28515625" style="3" customWidth="1"/>
    <col min="49" max="49" width="7.7109375" style="3" customWidth="1"/>
    <col min="50" max="50" width="4.7109375" style="3" customWidth="1"/>
    <col min="51" max="51" width="6.28515625" style="3" customWidth="1"/>
    <col min="52" max="52" width="7.7109375" style="3" customWidth="1"/>
    <col min="53" max="53" width="4.7109375" style="3" customWidth="1"/>
    <col min="54" max="54" width="5.28515625" style="3" customWidth="1"/>
    <col min="55" max="16384" width="9.140625" style="3"/>
  </cols>
  <sheetData>
    <row r="1" spans="1:53" ht="15" customHeight="1">
      <c r="C1" s="3" t="s">
        <v>38</v>
      </c>
      <c r="E1" s="3" t="s">
        <v>41</v>
      </c>
      <c r="G1" s="3" t="s">
        <v>44</v>
      </c>
      <c r="I1" s="3" t="s">
        <v>47</v>
      </c>
      <c r="K1" s="3" t="s">
        <v>48</v>
      </c>
      <c r="M1" s="3" t="s">
        <v>51</v>
      </c>
      <c r="O1" s="3" t="s">
        <v>51</v>
      </c>
      <c r="Q1" s="3" t="s">
        <v>56</v>
      </c>
      <c r="S1" s="13" t="s">
        <v>52</v>
      </c>
      <c r="U1" s="3" t="s">
        <v>57</v>
      </c>
      <c r="W1" s="3" t="s">
        <v>58</v>
      </c>
      <c r="Y1" s="15" t="s">
        <v>61</v>
      </c>
      <c r="AA1" s="3" t="s">
        <v>64</v>
      </c>
      <c r="AC1" s="3" t="s">
        <v>65</v>
      </c>
      <c r="AE1" s="15" t="s">
        <v>68</v>
      </c>
      <c r="AG1" s="3" t="s">
        <v>71</v>
      </c>
      <c r="AI1" s="3" t="s">
        <v>74</v>
      </c>
      <c r="AK1" s="3" t="s">
        <v>76</v>
      </c>
      <c r="AM1" s="3" t="s">
        <v>79</v>
      </c>
      <c r="AO1" s="3" t="s">
        <v>84</v>
      </c>
      <c r="AQ1" s="3" t="s">
        <v>85</v>
      </c>
      <c r="AT1" s="3" t="s">
        <v>86</v>
      </c>
      <c r="AW1" s="3" t="s">
        <v>86</v>
      </c>
      <c r="AZ1" s="3" t="s">
        <v>86</v>
      </c>
    </row>
    <row r="2" spans="1:53" ht="15" customHeight="1">
      <c r="C2" s="16" t="s">
        <v>39</v>
      </c>
      <c r="D2" s="8" t="s">
        <v>93</v>
      </c>
      <c r="E2" s="16" t="s">
        <v>42</v>
      </c>
      <c r="F2" s="8" t="s">
        <v>92</v>
      </c>
      <c r="G2" s="16" t="s">
        <v>45</v>
      </c>
      <c r="H2" s="8" t="s">
        <v>93</v>
      </c>
      <c r="I2" s="16" t="s">
        <v>45</v>
      </c>
      <c r="J2" s="8" t="s">
        <v>93</v>
      </c>
      <c r="K2" s="16" t="s">
        <v>49</v>
      </c>
      <c r="L2" s="8"/>
      <c r="M2" s="16" t="s">
        <v>49</v>
      </c>
      <c r="N2" s="8" t="s">
        <v>93</v>
      </c>
      <c r="O2" s="16" t="s">
        <v>49</v>
      </c>
      <c r="P2" s="8" t="s">
        <v>92</v>
      </c>
      <c r="Q2" s="16" t="s">
        <v>49</v>
      </c>
      <c r="R2" s="8"/>
      <c r="S2" s="16" t="s">
        <v>53</v>
      </c>
      <c r="T2" s="8" t="s">
        <v>94</v>
      </c>
      <c r="U2" s="16" t="s">
        <v>53</v>
      </c>
      <c r="V2" s="8"/>
      <c r="W2" s="16" t="s">
        <v>59</v>
      </c>
      <c r="X2" s="8" t="s">
        <v>93</v>
      </c>
      <c r="Y2" s="16" t="s">
        <v>62</v>
      </c>
      <c r="Z2" s="8" t="s">
        <v>92</v>
      </c>
      <c r="AA2" s="16" t="s">
        <v>62</v>
      </c>
      <c r="AB2" s="8" t="s">
        <v>93</v>
      </c>
      <c r="AC2" s="16" t="s">
        <v>66</v>
      </c>
      <c r="AD2" s="8" t="s">
        <v>92</v>
      </c>
      <c r="AE2" s="16" t="s">
        <v>69</v>
      </c>
      <c r="AF2" s="8" t="s">
        <v>92</v>
      </c>
      <c r="AG2" s="16" t="s">
        <v>72</v>
      </c>
      <c r="AH2" s="8" t="s">
        <v>93</v>
      </c>
      <c r="AI2" s="16" t="s">
        <v>72</v>
      </c>
      <c r="AJ2" s="8" t="s">
        <v>92</v>
      </c>
      <c r="AK2" s="16" t="s">
        <v>77</v>
      </c>
      <c r="AL2" s="8" t="s">
        <v>92</v>
      </c>
      <c r="AM2" s="16" t="s">
        <v>80</v>
      </c>
      <c r="AN2" s="8" t="s">
        <v>93</v>
      </c>
      <c r="AO2" s="16" t="s">
        <v>82</v>
      </c>
      <c r="AP2" s="8" t="s">
        <v>93</v>
      </c>
      <c r="AQ2" s="16" t="s">
        <v>82</v>
      </c>
      <c r="AR2" s="8" t="s">
        <v>93</v>
      </c>
      <c r="AT2" s="13" t="s">
        <v>87</v>
      </c>
      <c r="AU2" s="14"/>
      <c r="AV2" s="13"/>
      <c r="AW2" s="13" t="s">
        <v>88</v>
      </c>
      <c r="AX2" s="14"/>
      <c r="AY2" s="13"/>
      <c r="AZ2" s="13" t="s">
        <v>89</v>
      </c>
      <c r="BA2" s="14"/>
    </row>
    <row r="3" spans="1:53" s="2" customFormat="1" ht="15" customHeight="1">
      <c r="C3" s="2" t="s">
        <v>40</v>
      </c>
      <c r="D3" s="9" t="s">
        <v>95</v>
      </c>
      <c r="E3" s="2" t="s">
        <v>43</v>
      </c>
      <c r="F3" s="9" t="s">
        <v>95</v>
      </c>
      <c r="G3" s="2" t="s">
        <v>46</v>
      </c>
      <c r="H3" s="9" t="s">
        <v>95</v>
      </c>
      <c r="I3" s="2" t="s">
        <v>46</v>
      </c>
      <c r="J3" s="9" t="s">
        <v>95</v>
      </c>
      <c r="K3" s="2" t="s">
        <v>50</v>
      </c>
      <c r="L3" s="9" t="s">
        <v>95</v>
      </c>
      <c r="M3" s="2" t="s">
        <v>50</v>
      </c>
      <c r="N3" s="9" t="s">
        <v>95</v>
      </c>
      <c r="O3" s="2" t="s">
        <v>55</v>
      </c>
      <c r="P3" s="9" t="s">
        <v>95</v>
      </c>
      <c r="Q3" s="2" t="s">
        <v>55</v>
      </c>
      <c r="R3" s="9" t="s">
        <v>95</v>
      </c>
      <c r="S3" s="2" t="s">
        <v>54</v>
      </c>
      <c r="T3" s="9" t="s">
        <v>95</v>
      </c>
      <c r="U3" s="2" t="s">
        <v>55</v>
      </c>
      <c r="V3" s="9" t="s">
        <v>95</v>
      </c>
      <c r="W3" s="17" t="s">
        <v>60</v>
      </c>
      <c r="X3" s="9" t="s">
        <v>95</v>
      </c>
      <c r="Y3" s="2" t="s">
        <v>63</v>
      </c>
      <c r="Z3" s="9" t="s">
        <v>95</v>
      </c>
      <c r="AA3" s="2" t="s">
        <v>63</v>
      </c>
      <c r="AB3" s="9" t="s">
        <v>95</v>
      </c>
      <c r="AC3" s="2" t="s">
        <v>67</v>
      </c>
      <c r="AD3" s="9" t="s">
        <v>95</v>
      </c>
      <c r="AE3" s="2" t="s">
        <v>70</v>
      </c>
      <c r="AF3" s="9" t="s">
        <v>95</v>
      </c>
      <c r="AG3" s="2" t="s">
        <v>73</v>
      </c>
      <c r="AH3" s="9" t="s">
        <v>95</v>
      </c>
      <c r="AI3" s="2" t="s">
        <v>75</v>
      </c>
      <c r="AJ3" s="9" t="s">
        <v>95</v>
      </c>
      <c r="AK3" s="2" t="s">
        <v>78</v>
      </c>
      <c r="AL3" s="9" t="s">
        <v>95</v>
      </c>
      <c r="AM3" s="2" t="s">
        <v>81</v>
      </c>
      <c r="AN3" s="9" t="s">
        <v>95</v>
      </c>
      <c r="AO3" s="2" t="s">
        <v>83</v>
      </c>
      <c r="AP3" s="9" t="s">
        <v>95</v>
      </c>
      <c r="AQ3" s="2" t="s">
        <v>83</v>
      </c>
      <c r="AR3" s="9" t="s">
        <v>95</v>
      </c>
      <c r="AU3" s="9" t="s">
        <v>95</v>
      </c>
      <c r="AW3" s="1" t="s">
        <v>90</v>
      </c>
      <c r="AX3" s="9" t="s">
        <v>95</v>
      </c>
      <c r="AZ3" s="1" t="s">
        <v>91</v>
      </c>
      <c r="BA3" s="9" t="s">
        <v>95</v>
      </c>
    </row>
    <row r="4" spans="1:53" s="23" customFormat="1" ht="15" customHeight="1">
      <c r="A4" s="18">
        <v>1</v>
      </c>
      <c r="B4" s="19" t="s">
        <v>0</v>
      </c>
      <c r="C4" s="20">
        <v>67.3</v>
      </c>
      <c r="D4" s="21">
        <f>RANK(C4,C$4:C$36)</f>
        <v>19</v>
      </c>
      <c r="E4" s="20">
        <v>52.3333333</v>
      </c>
      <c r="F4" s="21">
        <f>RANK(E4,E$4:E$36)</f>
        <v>22</v>
      </c>
      <c r="G4" s="20">
        <v>71.400000000000006</v>
      </c>
      <c r="H4" s="21">
        <f>RANK(G4,G$4:G$36)</f>
        <v>32</v>
      </c>
      <c r="I4" s="20">
        <v>68.599999999999994</v>
      </c>
      <c r="J4" s="21">
        <f>RANK(I4,I$4:I$36)</f>
        <v>28</v>
      </c>
      <c r="K4" s="20">
        <v>12.12</v>
      </c>
      <c r="L4" s="21">
        <f>RANK(K4,K$4:K$36)</f>
        <v>29</v>
      </c>
      <c r="M4" s="20">
        <v>41.72</v>
      </c>
      <c r="N4" s="21">
        <f>RANK(M4,M$4:M$36)</f>
        <v>23</v>
      </c>
      <c r="O4" s="20">
        <v>38.475705738355693</v>
      </c>
      <c r="P4" s="21">
        <f>RANK(O4,O$4:O$36)</f>
        <v>28</v>
      </c>
      <c r="Q4" s="20">
        <v>66.97515063035938</v>
      </c>
      <c r="R4" s="21">
        <f>RANK(Q4,Q$4:Q$36)</f>
        <v>19</v>
      </c>
      <c r="S4" s="20">
        <v>90.4</v>
      </c>
      <c r="T4" s="21">
        <f>RANK(S4,S$4:S$36)</f>
        <v>24</v>
      </c>
      <c r="U4" s="20">
        <v>66.388256955795043</v>
      </c>
      <c r="V4" s="21">
        <f>RANK(U4,U$4:U$36)</f>
        <v>32</v>
      </c>
      <c r="W4" s="20">
        <v>102.29758742959619</v>
      </c>
      <c r="X4" s="21">
        <f>RANK(W4,W$4:W$36)</f>
        <v>3</v>
      </c>
      <c r="Y4" s="20">
        <v>87.93565586206897</v>
      </c>
      <c r="Z4" s="21">
        <f>RANK(Y4,Y$4:Y$36)</f>
        <v>3</v>
      </c>
      <c r="AA4" s="20">
        <v>87.564923655172421</v>
      </c>
      <c r="AB4" s="21">
        <f>RANK(AA4,AA$4:AA$36)</f>
        <v>18</v>
      </c>
      <c r="AC4" s="20">
        <v>57.627782600000003</v>
      </c>
      <c r="AD4" s="21">
        <f>RANK(AC4,AC$4:AC$36)</f>
        <v>16</v>
      </c>
      <c r="AE4" s="20">
        <v>69.367590699999994</v>
      </c>
      <c r="AF4" s="21">
        <f>RANK(AE4,AE$4:AE$36)</f>
        <v>24</v>
      </c>
      <c r="AG4" s="20">
        <v>75.649668599999998</v>
      </c>
      <c r="AH4" s="21">
        <f>RANK(AG4,AG$4:AG$36)</f>
        <v>17</v>
      </c>
      <c r="AI4" s="20">
        <v>80.080649777729761</v>
      </c>
      <c r="AJ4" s="21">
        <f>RANK(AI4,AI$4:AI$36)</f>
        <v>22</v>
      </c>
      <c r="AK4" s="20">
        <v>85.233333299999998</v>
      </c>
      <c r="AL4" s="21">
        <f>RANK(AK4,AK$4:AK$36)</f>
        <v>6</v>
      </c>
      <c r="AM4" s="20">
        <v>76.099999999999994</v>
      </c>
      <c r="AN4" s="21">
        <f>RANK(AM4,AM$4:AM$36)</f>
        <v>24</v>
      </c>
      <c r="AO4" s="20">
        <v>103.04</v>
      </c>
      <c r="AP4" s="21">
        <f>RANK(AO4,AO$4:AO$36)</f>
        <v>16</v>
      </c>
      <c r="AQ4" s="20">
        <v>81.754999999999995</v>
      </c>
      <c r="AR4" s="21">
        <f>RANK(AQ4,AQ$4:AQ$36)</f>
        <v>20</v>
      </c>
      <c r="AS4" s="22"/>
      <c r="AT4" s="20">
        <v>70.588792311860828</v>
      </c>
      <c r="AU4" s="21">
        <f>RANK(AT4,AT$4:AT$36)</f>
        <v>28</v>
      </c>
      <c r="AV4" s="22"/>
      <c r="AW4" s="20">
        <v>73.322425350760184</v>
      </c>
      <c r="AX4" s="21">
        <f>RANK(AW4,AW$4:AW$36)</f>
        <v>22</v>
      </c>
      <c r="AY4" s="22"/>
      <c r="AZ4" s="20">
        <v>78.71156178952441</v>
      </c>
      <c r="BA4" s="21">
        <f>RANK(AZ4,AZ$4:AZ$36)</f>
        <v>29</v>
      </c>
    </row>
    <row r="5" spans="1:53" ht="15" customHeight="1">
      <c r="A5" s="4">
        <v>2</v>
      </c>
      <c r="B5" s="5" t="s">
        <v>1</v>
      </c>
      <c r="C5" s="6">
        <v>66</v>
      </c>
      <c r="D5" s="10">
        <f t="shared" ref="D5:F36" si="0">RANK(C5,C$4:C$36)</f>
        <v>24</v>
      </c>
      <c r="E5" s="6">
        <v>73</v>
      </c>
      <c r="F5" s="10">
        <f t="shared" si="0"/>
        <v>5</v>
      </c>
      <c r="G5" s="6">
        <v>108.8</v>
      </c>
      <c r="H5" s="10">
        <f t="shared" ref="H5" si="1">RANK(G5,G$4:G$36)</f>
        <v>6</v>
      </c>
      <c r="I5" s="6">
        <v>64</v>
      </c>
      <c r="J5" s="10">
        <f t="shared" ref="J5" si="2">RANK(I5,I$4:I$36)</f>
        <v>30</v>
      </c>
      <c r="K5" s="6"/>
      <c r="L5" s="10"/>
      <c r="M5" s="6">
        <v>48.46</v>
      </c>
      <c r="N5" s="10">
        <f t="shared" ref="N5" si="3">RANK(M5,M$4:M$36)</f>
        <v>16</v>
      </c>
      <c r="O5" s="6">
        <v>58.233522571734284</v>
      </c>
      <c r="P5" s="10">
        <f t="shared" ref="P5" si="4">RANK(O5,O$4:O$36)</f>
        <v>13</v>
      </c>
      <c r="Q5" s="6">
        <v>70.414079533697759</v>
      </c>
      <c r="R5" s="10">
        <f t="shared" ref="R5" si="5">RANK(Q5,Q$4:Q$36)</f>
        <v>14</v>
      </c>
      <c r="S5" s="6">
        <v>106.4</v>
      </c>
      <c r="T5" s="10">
        <f t="shared" ref="T5" si="6">RANK(S5,S$4:S$36)</f>
        <v>8</v>
      </c>
      <c r="U5" s="6">
        <v>87.326699020223316</v>
      </c>
      <c r="V5" s="10">
        <f t="shared" ref="V5" si="7">RANK(U5,U$4:U$36)</f>
        <v>11</v>
      </c>
      <c r="W5" s="6">
        <v>73.91861864265222</v>
      </c>
      <c r="X5" s="10">
        <f t="shared" ref="X5" si="8">RANK(W5,W$4:W$36)</f>
        <v>33</v>
      </c>
      <c r="Y5" s="6">
        <v>78.971167586206903</v>
      </c>
      <c r="Z5" s="10">
        <f t="shared" ref="Z5" si="9">RANK(Y5,Y$4:Y$36)</f>
        <v>12</v>
      </c>
      <c r="AA5" s="6">
        <v>83.3639115</v>
      </c>
      <c r="AB5" s="10">
        <f t="shared" ref="AB5" si="10">RANK(AA5,AA$4:AA$36)</f>
        <v>25</v>
      </c>
      <c r="AC5" s="6">
        <v>56.969343299999998</v>
      </c>
      <c r="AD5" s="10">
        <f t="shared" ref="AD5" si="11">RANK(AC5,AC$4:AC$36)</f>
        <v>17</v>
      </c>
      <c r="AE5" s="6">
        <v>72.047934999999995</v>
      </c>
      <c r="AF5" s="10">
        <f t="shared" ref="AF5" si="12">RANK(AE5,AE$4:AE$36)</f>
        <v>21</v>
      </c>
      <c r="AG5" s="6">
        <v>65.382751499999998</v>
      </c>
      <c r="AH5" s="10">
        <f t="shared" ref="AH5" si="13">RANK(AG5,AG$4:AG$36)</f>
        <v>28</v>
      </c>
      <c r="AI5" s="6">
        <v>75.15774993200462</v>
      </c>
      <c r="AJ5" s="10">
        <f t="shared" ref="AJ5" si="14">RANK(AI5,AI$4:AI$36)</f>
        <v>27</v>
      </c>
      <c r="AK5" s="6">
        <v>49.033333300000002</v>
      </c>
      <c r="AL5" s="10">
        <f t="shared" ref="AL5" si="15">RANK(AK5,AK$4:AK$36)</f>
        <v>33</v>
      </c>
      <c r="AM5" s="6">
        <v>78.099999999999994</v>
      </c>
      <c r="AN5" s="10">
        <f t="shared" ref="AN5" si="16">RANK(AM5,AM$4:AM$36)</f>
        <v>18</v>
      </c>
      <c r="AO5" s="6">
        <v>104.91500000000001</v>
      </c>
      <c r="AP5" s="10">
        <f t="shared" ref="AP5" si="17">RANK(AO5,AO$4:AO$36)</f>
        <v>11</v>
      </c>
      <c r="AQ5" s="6">
        <v>84.394999999999996</v>
      </c>
      <c r="AR5" s="10">
        <f t="shared" ref="AR5" si="18">RANK(AQ5,AQ$4:AQ$36)</f>
        <v>15</v>
      </c>
      <c r="AS5" s="7"/>
      <c r="AT5" s="6">
        <v>75.244455594325956</v>
      </c>
      <c r="AU5" s="10">
        <f t="shared" ref="AU5" si="19">RANK(AT5,AT$4:AT$36)</f>
        <v>17</v>
      </c>
      <c r="AV5" s="7"/>
      <c r="AW5" s="6">
        <v>72.985196078388114</v>
      </c>
      <c r="AX5" s="10">
        <f t="shared" ref="AX5" si="20">RANK(AW5,AW$4:AW$36)</f>
        <v>23</v>
      </c>
      <c r="AY5" s="7"/>
      <c r="AZ5" s="6">
        <v>80.339571058422933</v>
      </c>
      <c r="BA5" s="10">
        <f t="shared" ref="BA5" si="21">RANK(AZ5,AZ$4:AZ$36)</f>
        <v>23</v>
      </c>
    </row>
    <row r="6" spans="1:53" s="23" customFormat="1" ht="15" customHeight="1">
      <c r="A6" s="18">
        <v>3</v>
      </c>
      <c r="B6" s="19" t="s">
        <v>2</v>
      </c>
      <c r="C6" s="20">
        <v>64.3</v>
      </c>
      <c r="D6" s="21">
        <f t="shared" si="0"/>
        <v>28</v>
      </c>
      <c r="E6" s="20">
        <v>47</v>
      </c>
      <c r="F6" s="21">
        <f t="shared" si="0"/>
        <v>27</v>
      </c>
      <c r="G6" s="20">
        <v>109</v>
      </c>
      <c r="H6" s="21">
        <f t="shared" ref="H6" si="22">RANK(G6,G$4:G$36)</f>
        <v>5</v>
      </c>
      <c r="I6" s="20">
        <v>91.1</v>
      </c>
      <c r="J6" s="21">
        <f t="shared" ref="J6" si="23">RANK(I6,I$4:I$36)</f>
        <v>13</v>
      </c>
      <c r="K6" s="20">
        <v>6.8</v>
      </c>
      <c r="L6" s="21">
        <f t="shared" ref="L6" si="24">RANK(K6,K$4:K$36)</f>
        <v>31</v>
      </c>
      <c r="M6" s="20">
        <v>42.68</v>
      </c>
      <c r="N6" s="21">
        <f t="shared" ref="N6" si="25">RANK(M6,M$4:M$36)</f>
        <v>22</v>
      </c>
      <c r="O6" s="20">
        <v>58.518438553874404</v>
      </c>
      <c r="P6" s="21">
        <f t="shared" ref="P6" si="26">RANK(O6,O$4:O$36)</f>
        <v>12</v>
      </c>
      <c r="Q6" s="20">
        <v>83.695589379938838</v>
      </c>
      <c r="R6" s="21">
        <f t="shared" ref="R6" si="27">RANK(Q6,Q$4:Q$36)</f>
        <v>3</v>
      </c>
      <c r="S6" s="20">
        <v>85.2</v>
      </c>
      <c r="T6" s="21">
        <f t="shared" ref="T6" si="28">RANK(S6,S$4:S$36)</f>
        <v>30</v>
      </c>
      <c r="U6" s="20">
        <v>83.91545949777381</v>
      </c>
      <c r="V6" s="21">
        <f t="shared" ref="V6" si="29">RANK(U6,U$4:U$36)</f>
        <v>19</v>
      </c>
      <c r="W6" s="20">
        <v>86.235763744675381</v>
      </c>
      <c r="X6" s="21">
        <f t="shared" ref="X6" si="30">RANK(W6,W$4:W$36)</f>
        <v>22</v>
      </c>
      <c r="Y6" s="20">
        <v>86.692151724137929</v>
      </c>
      <c r="Z6" s="21">
        <f t="shared" ref="Z6" si="31">RANK(Y6,Y$4:Y$36)</f>
        <v>6</v>
      </c>
      <c r="AA6" s="20">
        <v>79.565684448275846</v>
      </c>
      <c r="AB6" s="21">
        <f t="shared" ref="AB6" si="32">RANK(AA6,AA$4:AA$36)</f>
        <v>29</v>
      </c>
      <c r="AC6" s="20">
        <v>47.545483699999998</v>
      </c>
      <c r="AD6" s="21">
        <f t="shared" ref="AD6" si="33">RANK(AC6,AC$4:AC$36)</f>
        <v>31</v>
      </c>
      <c r="AE6" s="20">
        <v>67.875080699999998</v>
      </c>
      <c r="AF6" s="21">
        <f t="shared" ref="AF6" si="34">RANK(AE6,AE$4:AE$36)</f>
        <v>28</v>
      </c>
      <c r="AG6" s="20">
        <v>74.031469700000002</v>
      </c>
      <c r="AH6" s="21">
        <f t="shared" ref="AH6" si="35">RANK(AG6,AG$4:AG$36)</f>
        <v>21</v>
      </c>
      <c r="AI6" s="20">
        <v>71.27616810635709</v>
      </c>
      <c r="AJ6" s="21">
        <f t="shared" ref="AJ6" si="36">RANK(AI6,AI$4:AI$36)</f>
        <v>28</v>
      </c>
      <c r="AK6" s="20">
        <v>70.599999999999994</v>
      </c>
      <c r="AL6" s="21">
        <f t="shared" ref="AL6" si="37">RANK(AK6,AK$4:AK$36)</f>
        <v>26</v>
      </c>
      <c r="AM6" s="20">
        <v>71.400000000000006</v>
      </c>
      <c r="AN6" s="21">
        <f t="shared" ref="AN6" si="38">RANK(AM6,AM$4:AM$36)</f>
        <v>32</v>
      </c>
      <c r="AO6" s="20">
        <v>107.395</v>
      </c>
      <c r="AP6" s="21">
        <f t="shared" ref="AP6" si="39">RANK(AO6,AO$4:AO$36)</f>
        <v>7</v>
      </c>
      <c r="AQ6" s="20">
        <v>79.025000000000006</v>
      </c>
      <c r="AR6" s="21">
        <f t="shared" ref="AR6" si="40">RANK(AQ6,AQ$4:AQ$36)</f>
        <v>27</v>
      </c>
      <c r="AS6" s="22"/>
      <c r="AT6" s="20">
        <v>72.088156645477781</v>
      </c>
      <c r="AU6" s="21">
        <f t="shared" ref="AU6" si="41">RANK(AT6,AT$4:AT$36)</f>
        <v>27</v>
      </c>
      <c r="AV6" s="22"/>
      <c r="AW6" s="20">
        <v>73.778837686901198</v>
      </c>
      <c r="AX6" s="21">
        <f t="shared" ref="AX6" si="42">RANK(AW6,AW$4:AW$36)</f>
        <v>20</v>
      </c>
      <c r="AY6" s="22"/>
      <c r="AZ6" s="20">
        <v>80.902992535722845</v>
      </c>
      <c r="BA6" s="21">
        <f t="shared" ref="BA6" si="43">RANK(AZ6,AZ$4:AZ$36)</f>
        <v>21</v>
      </c>
    </row>
    <row r="7" spans="1:53" ht="15" customHeight="1">
      <c r="A7" s="4">
        <v>4</v>
      </c>
      <c r="B7" s="5" t="s">
        <v>7</v>
      </c>
      <c r="C7" s="6">
        <v>67.5</v>
      </c>
      <c r="D7" s="10">
        <f t="shared" si="0"/>
        <v>16</v>
      </c>
      <c r="E7" s="6">
        <v>64.666666699999993</v>
      </c>
      <c r="F7" s="10">
        <f t="shared" si="0"/>
        <v>13</v>
      </c>
      <c r="G7" s="6">
        <v>91.9</v>
      </c>
      <c r="H7" s="10">
        <f t="shared" ref="H7" si="44">RANK(G7,G$4:G$36)</f>
        <v>22</v>
      </c>
      <c r="I7" s="6">
        <v>89.6</v>
      </c>
      <c r="J7" s="10">
        <f t="shared" ref="J7" si="45">RANK(I7,I$4:I$36)</f>
        <v>16</v>
      </c>
      <c r="K7" s="6">
        <v>29.26</v>
      </c>
      <c r="L7" s="10">
        <f t="shared" ref="L7" si="46">RANK(K7,K$4:K$36)</f>
        <v>24</v>
      </c>
      <c r="M7" s="6">
        <v>41.25</v>
      </c>
      <c r="N7" s="10">
        <f t="shared" ref="N7" si="47">RANK(M7,M$4:M$36)</f>
        <v>24</v>
      </c>
      <c r="O7" s="6">
        <v>57.389758022064953</v>
      </c>
      <c r="P7" s="10">
        <f t="shared" ref="P7" si="48">RANK(O7,O$4:O$36)</f>
        <v>14</v>
      </c>
      <c r="Q7" s="6">
        <v>66.258661731842238</v>
      </c>
      <c r="R7" s="10">
        <f t="shared" ref="R7" si="49">RANK(Q7,Q$4:Q$36)</f>
        <v>20</v>
      </c>
      <c r="S7" s="6">
        <v>95.8</v>
      </c>
      <c r="T7" s="10">
        <f t="shared" ref="T7" si="50">RANK(S7,S$4:S$36)</f>
        <v>19</v>
      </c>
      <c r="U7" s="6">
        <v>87.220413627377155</v>
      </c>
      <c r="V7" s="10">
        <f t="shared" ref="V7" si="51">RANK(U7,U$4:U$36)</f>
        <v>12</v>
      </c>
      <c r="W7" s="6">
        <v>88.845844903149057</v>
      </c>
      <c r="X7" s="10">
        <f t="shared" ref="X7" si="52">RANK(W7,W$4:W$36)</f>
        <v>14</v>
      </c>
      <c r="Y7" s="6">
        <v>87.827984827586221</v>
      </c>
      <c r="Z7" s="10">
        <f t="shared" ref="Z7" si="53">RANK(Y7,Y$4:Y$36)</f>
        <v>4</v>
      </c>
      <c r="AA7" s="6">
        <v>94.801157333333322</v>
      </c>
      <c r="AB7" s="10">
        <f t="shared" ref="AB7" si="54">RANK(AA7,AA$4:AA$36)</f>
        <v>5</v>
      </c>
      <c r="AC7" s="6">
        <v>54.2559209</v>
      </c>
      <c r="AD7" s="10">
        <f t="shared" ref="AD7" si="55">RANK(AC7,AC$4:AC$36)</f>
        <v>23</v>
      </c>
      <c r="AE7" s="6">
        <v>78.335245</v>
      </c>
      <c r="AF7" s="10">
        <f t="shared" ref="AF7" si="56">RANK(AE7,AE$4:AE$36)</f>
        <v>10</v>
      </c>
      <c r="AG7" s="6">
        <v>80.765483700000004</v>
      </c>
      <c r="AH7" s="10">
        <f t="shared" ref="AH7" si="57">RANK(AG7,AG$4:AG$36)</f>
        <v>8</v>
      </c>
      <c r="AI7" s="6">
        <v>90.132158516399997</v>
      </c>
      <c r="AJ7" s="10">
        <f t="shared" ref="AJ7" si="58">RANK(AI7,AI$4:AI$36)</f>
        <v>8</v>
      </c>
      <c r="AK7" s="6">
        <v>82.2</v>
      </c>
      <c r="AL7" s="10">
        <f t="shared" ref="AL7" si="59">RANK(AK7,AK$4:AK$36)</f>
        <v>10</v>
      </c>
      <c r="AM7" s="6">
        <v>85.7</v>
      </c>
      <c r="AN7" s="10">
        <f t="shared" ref="AN7" si="60">RANK(AM7,AM$4:AM$36)</f>
        <v>6</v>
      </c>
      <c r="AO7" s="6">
        <v>107.215</v>
      </c>
      <c r="AP7" s="10">
        <f t="shared" ref="AP7" si="61">RANK(AO7,AO$4:AO$36)</f>
        <v>8</v>
      </c>
      <c r="AQ7" s="6">
        <v>84.87</v>
      </c>
      <c r="AR7" s="10">
        <f t="shared" ref="AR7" si="62">RANK(AQ7,AQ$4:AQ$36)</f>
        <v>14</v>
      </c>
      <c r="AS7" s="7"/>
      <c r="AT7" s="6">
        <v>77.418775964845395</v>
      </c>
      <c r="AU7" s="10">
        <f t="shared" ref="AU7" si="63">RANK(AT7,AT$4:AT$36)</f>
        <v>9</v>
      </c>
      <c r="AV7" s="7"/>
      <c r="AW7" s="6">
        <v>79.250307053090211</v>
      </c>
      <c r="AX7" s="10">
        <f t="shared" ref="AX7" si="64">RANK(AW7,AW$4:AW$36)</f>
        <v>7</v>
      </c>
      <c r="AY7" s="7"/>
      <c r="AZ7" s="6">
        <v>84.386135085134754</v>
      </c>
      <c r="BA7" s="10">
        <f t="shared" ref="BA7" si="65">RANK(AZ7,AZ$4:AZ$36)</f>
        <v>11</v>
      </c>
    </row>
    <row r="8" spans="1:53" s="23" customFormat="1" ht="15" customHeight="1">
      <c r="A8" s="18">
        <v>5</v>
      </c>
      <c r="B8" s="19" t="s">
        <v>3</v>
      </c>
      <c r="C8" s="20">
        <v>71</v>
      </c>
      <c r="D8" s="21">
        <f t="shared" si="0"/>
        <v>10</v>
      </c>
      <c r="E8" s="20">
        <v>33.3333333</v>
      </c>
      <c r="F8" s="21">
        <f t="shared" si="0"/>
        <v>33</v>
      </c>
      <c r="G8" s="20">
        <v>98</v>
      </c>
      <c r="H8" s="21">
        <f t="shared" ref="H8" si="66">RANK(G8,G$4:G$36)</f>
        <v>15</v>
      </c>
      <c r="I8" s="20">
        <v>80.3</v>
      </c>
      <c r="J8" s="21">
        <f t="shared" ref="J8" si="67">RANK(I8,I$4:I$36)</f>
        <v>24</v>
      </c>
      <c r="K8" s="20">
        <v>41.33</v>
      </c>
      <c r="L8" s="21">
        <f t="shared" ref="L8" si="68">RANK(K8,K$4:K$36)</f>
        <v>15</v>
      </c>
      <c r="M8" s="20">
        <v>48.85</v>
      </c>
      <c r="N8" s="21">
        <f t="shared" ref="N8" si="69">RANK(M8,M$4:M$36)</f>
        <v>15</v>
      </c>
      <c r="O8" s="20">
        <v>80.235924771719638</v>
      </c>
      <c r="P8" s="21">
        <f t="shared" ref="P8" si="70">RANK(O8,O$4:O$36)</f>
        <v>1</v>
      </c>
      <c r="Q8" s="20">
        <v>67.032672258833841</v>
      </c>
      <c r="R8" s="21">
        <f t="shared" ref="R8" si="71">RANK(Q8,Q$4:Q$36)</f>
        <v>18</v>
      </c>
      <c r="S8" s="20">
        <v>119.9</v>
      </c>
      <c r="T8" s="21">
        <f t="shared" ref="T8" si="72">RANK(S8,S$4:S$36)</f>
        <v>1</v>
      </c>
      <c r="U8" s="20">
        <v>99.066287082239512</v>
      </c>
      <c r="V8" s="21">
        <f t="shared" ref="V8" si="73">RANK(U8,U$4:U$36)</f>
        <v>1</v>
      </c>
      <c r="W8" s="20">
        <v>88.056728574754175</v>
      </c>
      <c r="X8" s="21">
        <f t="shared" ref="X8" si="74">RANK(W8,W$4:W$36)</f>
        <v>17</v>
      </c>
      <c r="Y8" s="20">
        <v>80.789873793103453</v>
      </c>
      <c r="Z8" s="21">
        <f t="shared" ref="Z8" si="75">RANK(Y8,Y$4:Y$36)</f>
        <v>10</v>
      </c>
      <c r="AA8" s="20">
        <v>78.478354189655164</v>
      </c>
      <c r="AB8" s="21">
        <f t="shared" ref="AB8" si="76">RANK(AA8,AA$4:AA$36)</f>
        <v>31</v>
      </c>
      <c r="AC8" s="20">
        <v>62.030315799999997</v>
      </c>
      <c r="AD8" s="21">
        <f t="shared" ref="AD8" si="77">RANK(AC8,AC$4:AC$36)</f>
        <v>6</v>
      </c>
      <c r="AE8" s="20">
        <v>91.902365000000003</v>
      </c>
      <c r="AF8" s="21">
        <f t="shared" ref="AF8" si="78">RANK(AE8,AE$4:AE$36)</f>
        <v>1</v>
      </c>
      <c r="AG8" s="20">
        <v>76.215541400000006</v>
      </c>
      <c r="AH8" s="21">
        <f t="shared" ref="AH8" si="79">RANK(AG8,AG$4:AG$36)</f>
        <v>16</v>
      </c>
      <c r="AI8" s="20">
        <v>84.707086584814348</v>
      </c>
      <c r="AJ8" s="21">
        <f t="shared" ref="AJ8" si="80">RANK(AI8,AI$4:AI$36)</f>
        <v>16</v>
      </c>
      <c r="AK8" s="20">
        <v>92.666666699999993</v>
      </c>
      <c r="AL8" s="21">
        <f t="shared" ref="AL8" si="81">RANK(AK8,AK$4:AK$36)</f>
        <v>1</v>
      </c>
      <c r="AM8" s="20">
        <v>73.900000000000006</v>
      </c>
      <c r="AN8" s="21">
        <f t="shared" ref="AN8" si="82">RANK(AM8,AM$4:AM$36)</f>
        <v>29</v>
      </c>
      <c r="AO8" s="20">
        <v>110.625</v>
      </c>
      <c r="AP8" s="21">
        <f t="shared" ref="AP8" si="83">RANK(AO8,AO$4:AO$36)</f>
        <v>4</v>
      </c>
      <c r="AQ8" s="20">
        <v>87.18</v>
      </c>
      <c r="AR8" s="21">
        <f t="shared" ref="AR8" si="84">RANK(AQ8,AQ$4:AQ$36)</f>
        <v>9</v>
      </c>
      <c r="AS8" s="22"/>
      <c r="AT8" s="20">
        <v>79.314292831196198</v>
      </c>
      <c r="AU8" s="21">
        <f t="shared" ref="AU8" si="85">RANK(AT8,AT$4:AT$36)</f>
        <v>5</v>
      </c>
      <c r="AV8" s="22"/>
      <c r="AW8" s="20">
        <v>78.721834712590976</v>
      </c>
      <c r="AX8" s="21">
        <f t="shared" ref="AX8" si="86">RANK(AW8,AW$4:AW$36)</f>
        <v>10</v>
      </c>
      <c r="AY8" s="22"/>
      <c r="AZ8" s="20">
        <v>84.773238560400856</v>
      </c>
      <c r="BA8" s="21">
        <f t="shared" ref="BA8" si="87">RANK(AZ8,AZ$4:AZ$36)</f>
        <v>10</v>
      </c>
    </row>
    <row r="9" spans="1:53" ht="15" customHeight="1">
      <c r="A9" s="4">
        <v>6</v>
      </c>
      <c r="B9" s="5" t="s">
        <v>4</v>
      </c>
      <c r="C9" s="6">
        <v>67.400000000000006</v>
      </c>
      <c r="D9" s="10">
        <f t="shared" si="0"/>
        <v>17</v>
      </c>
      <c r="E9" s="6">
        <v>75.666666699999993</v>
      </c>
      <c r="F9" s="10">
        <f t="shared" si="0"/>
        <v>3</v>
      </c>
      <c r="G9" s="6">
        <v>111.5</v>
      </c>
      <c r="H9" s="10">
        <f t="shared" ref="H9" si="88">RANK(G9,G$4:G$36)</f>
        <v>2</v>
      </c>
      <c r="I9" s="6">
        <v>90</v>
      </c>
      <c r="J9" s="10">
        <f t="shared" ref="J9" si="89">RANK(I9,I$4:I$36)</f>
        <v>15</v>
      </c>
      <c r="K9" s="6">
        <v>31.88</v>
      </c>
      <c r="L9" s="10">
        <f t="shared" ref="L9" si="90">RANK(K9,K$4:K$36)</f>
        <v>21</v>
      </c>
      <c r="M9" s="6">
        <v>44.89</v>
      </c>
      <c r="N9" s="10">
        <f t="shared" ref="N9" si="91">RANK(M9,M$4:M$36)</f>
        <v>21</v>
      </c>
      <c r="O9" s="6">
        <v>43.288909362668392</v>
      </c>
      <c r="P9" s="10">
        <f t="shared" ref="P9" si="92">RANK(O9,O$4:O$36)</f>
        <v>23</v>
      </c>
      <c r="Q9" s="6">
        <v>76.90650896241641</v>
      </c>
      <c r="R9" s="10">
        <f t="shared" ref="R9" si="93">RANK(Q9,Q$4:Q$36)</f>
        <v>6</v>
      </c>
      <c r="S9" s="6">
        <v>104.5</v>
      </c>
      <c r="T9" s="10">
        <f t="shared" ref="T9" si="94">RANK(S9,S$4:S$36)</f>
        <v>11</v>
      </c>
      <c r="U9" s="6">
        <v>84.645467656657104</v>
      </c>
      <c r="V9" s="10">
        <f t="shared" ref="V9" si="95">RANK(U9,U$4:U$36)</f>
        <v>17</v>
      </c>
      <c r="W9" s="6">
        <v>98.202553933744682</v>
      </c>
      <c r="X9" s="10">
        <f t="shared" ref="X9" si="96">RANK(W9,W$4:W$36)</f>
        <v>7</v>
      </c>
      <c r="Y9" s="6">
        <v>74.791088965517247</v>
      </c>
      <c r="Z9" s="10">
        <f t="shared" ref="Z9" si="97">RANK(Y9,Y$4:Y$36)</f>
        <v>19</v>
      </c>
      <c r="AA9" s="6">
        <v>90.851707074712635</v>
      </c>
      <c r="AB9" s="10">
        <f t="shared" ref="AB9" si="98">RANK(AA9,AA$4:AA$36)</f>
        <v>8</v>
      </c>
      <c r="AC9" s="6">
        <v>60.311611499999998</v>
      </c>
      <c r="AD9" s="10">
        <f t="shared" ref="AD9" si="99">RANK(AC9,AC$4:AC$36)</f>
        <v>10</v>
      </c>
      <c r="AE9" s="6">
        <v>86.272170700000004</v>
      </c>
      <c r="AF9" s="10">
        <f t="shared" ref="AF9" si="100">RANK(AE9,AE$4:AE$36)</f>
        <v>4</v>
      </c>
      <c r="AG9" s="6">
        <v>72.538572900000005</v>
      </c>
      <c r="AH9" s="10">
        <f t="shared" ref="AH9" si="101">RANK(AG9,AG$4:AG$36)</f>
        <v>22</v>
      </c>
      <c r="AI9" s="6">
        <v>83.92929126575055</v>
      </c>
      <c r="AJ9" s="10">
        <f t="shared" ref="AJ9" si="102">RANK(AI9,AI$4:AI$36)</f>
        <v>18</v>
      </c>
      <c r="AK9" s="6">
        <v>76.533333299999995</v>
      </c>
      <c r="AL9" s="10">
        <f t="shared" ref="AL9" si="103">RANK(AK9,AK$4:AK$36)</f>
        <v>14</v>
      </c>
      <c r="AM9" s="6">
        <v>87.4</v>
      </c>
      <c r="AN9" s="10">
        <f t="shared" ref="AN9" si="104">RANK(AM9,AM$4:AM$36)</f>
        <v>5</v>
      </c>
      <c r="AO9" s="6">
        <v>100.47499999999999</v>
      </c>
      <c r="AP9" s="10">
        <f t="shared" ref="AP9" si="105">RANK(AO9,AO$4:AO$36)</f>
        <v>20</v>
      </c>
      <c r="AQ9" s="6">
        <v>83.674999999999997</v>
      </c>
      <c r="AR9" s="10">
        <f t="shared" ref="AR9" si="106">RANK(AQ9,AQ$4:AQ$36)</f>
        <v>16</v>
      </c>
      <c r="AS9" s="7"/>
      <c r="AT9" s="6">
        <v>78.364661062926999</v>
      </c>
      <c r="AU9" s="10">
        <f t="shared" ref="AU9" si="107">RANK(AT9,AT$4:AT$36)</f>
        <v>7</v>
      </c>
      <c r="AV9" s="7"/>
      <c r="AW9" s="6">
        <v>79.277994453081973</v>
      </c>
      <c r="AX9" s="10">
        <f t="shared" ref="AX9" si="108">RANK(AW9,AW$4:AW$36)</f>
        <v>6</v>
      </c>
      <c r="AY9" s="7"/>
      <c r="AZ9" s="6">
        <v>86.493893991677936</v>
      </c>
      <c r="BA9" s="10">
        <f t="shared" ref="BA9" si="109">RANK(AZ9,AZ$4:AZ$36)</f>
        <v>6</v>
      </c>
    </row>
    <row r="10" spans="1:53" s="23" customFormat="1" ht="15" customHeight="1">
      <c r="A10" s="18">
        <v>7</v>
      </c>
      <c r="B10" s="19" t="s">
        <v>5</v>
      </c>
      <c r="C10" s="20">
        <v>65.8</v>
      </c>
      <c r="D10" s="21">
        <f t="shared" si="0"/>
        <v>25</v>
      </c>
      <c r="E10" s="20">
        <v>67</v>
      </c>
      <c r="F10" s="21">
        <f t="shared" si="0"/>
        <v>8</v>
      </c>
      <c r="G10" s="20">
        <v>106.7</v>
      </c>
      <c r="H10" s="21">
        <f t="shared" ref="H10" si="110">RANK(G10,G$4:G$36)</f>
        <v>8</v>
      </c>
      <c r="I10" s="20">
        <v>89.2</v>
      </c>
      <c r="J10" s="21">
        <f t="shared" ref="J10" si="111">RANK(I10,I$4:I$36)</f>
        <v>17</v>
      </c>
      <c r="K10" s="20">
        <v>33.04</v>
      </c>
      <c r="L10" s="21">
        <f t="shared" ref="L10" si="112">RANK(K10,K$4:K$36)</f>
        <v>19</v>
      </c>
      <c r="M10" s="20">
        <v>39.03</v>
      </c>
      <c r="N10" s="21">
        <f t="shared" ref="N10" si="113">RANK(M10,M$4:M$36)</f>
        <v>32</v>
      </c>
      <c r="O10" s="20">
        <v>45.089209519825189</v>
      </c>
      <c r="P10" s="21">
        <f t="shared" ref="P10" si="114">RANK(O10,O$4:O$36)</f>
        <v>20</v>
      </c>
      <c r="Q10" s="20">
        <v>53.619303207488784</v>
      </c>
      <c r="R10" s="21">
        <f t="shared" ref="R10" si="115">RANK(Q10,Q$4:Q$36)</f>
        <v>29</v>
      </c>
      <c r="S10" s="20">
        <v>90</v>
      </c>
      <c r="T10" s="21">
        <f t="shared" ref="T10" si="116">RANK(S10,S$4:S$36)</f>
        <v>25</v>
      </c>
      <c r="U10" s="20">
        <v>87.142267709555654</v>
      </c>
      <c r="V10" s="21">
        <f t="shared" ref="V10" si="117">RANK(U10,U$4:U$36)</f>
        <v>13</v>
      </c>
      <c r="W10" s="20">
        <v>83.368496037841595</v>
      </c>
      <c r="X10" s="21">
        <f t="shared" ref="X10" si="118">RANK(W10,W$4:W$36)</f>
        <v>26</v>
      </c>
      <c r="Y10" s="20">
        <v>75.924733793103456</v>
      </c>
      <c r="Z10" s="21">
        <f t="shared" ref="Z10" si="119">RANK(Y10,Y$4:Y$36)</f>
        <v>18</v>
      </c>
      <c r="AA10" s="20">
        <v>88.427588459770107</v>
      </c>
      <c r="AB10" s="21">
        <f t="shared" ref="AB10" si="120">RANK(AA10,AA$4:AA$36)</f>
        <v>13</v>
      </c>
      <c r="AC10" s="20">
        <v>51.895121400000001</v>
      </c>
      <c r="AD10" s="21">
        <f t="shared" ref="AD10" si="121">RANK(AC10,AC$4:AC$36)</f>
        <v>26</v>
      </c>
      <c r="AE10" s="20"/>
      <c r="AF10" s="21"/>
      <c r="AG10" s="20">
        <v>75.493953899999994</v>
      </c>
      <c r="AH10" s="21">
        <f t="shared" ref="AH10" si="122">RANK(AG10,AG$4:AG$36)</f>
        <v>18</v>
      </c>
      <c r="AI10" s="20">
        <v>89.277726493469956</v>
      </c>
      <c r="AJ10" s="21">
        <f t="shared" ref="AJ10" si="123">RANK(AI10,AI$4:AI$36)</f>
        <v>10</v>
      </c>
      <c r="AK10" s="20">
        <v>74.733333299999998</v>
      </c>
      <c r="AL10" s="21">
        <f t="shared" ref="AL10" si="124">RANK(AK10,AK$4:AK$36)</f>
        <v>18</v>
      </c>
      <c r="AM10" s="20">
        <v>84</v>
      </c>
      <c r="AN10" s="21">
        <f t="shared" ref="AN10" si="125">RANK(AM10,AM$4:AM$36)</f>
        <v>10</v>
      </c>
      <c r="AO10" s="20">
        <v>99.984999999999999</v>
      </c>
      <c r="AP10" s="21">
        <f t="shared" ref="AP10" si="126">RANK(AO10,AO$4:AO$36)</f>
        <v>22</v>
      </c>
      <c r="AQ10" s="20">
        <v>79.965000000000003</v>
      </c>
      <c r="AR10" s="21">
        <f t="shared" ref="AR10" si="127">RANK(AQ10,AQ$4:AQ$36)</f>
        <v>24</v>
      </c>
      <c r="AS10" s="22"/>
      <c r="AT10" s="20">
        <v>73.984586691052726</v>
      </c>
      <c r="AU10" s="21">
        <f t="shared" ref="AU10" si="128">RANK(AT10,AT$4:AT$36)</f>
        <v>22</v>
      </c>
      <c r="AV10" s="22"/>
      <c r="AW10" s="20">
        <v>75.993135181500648</v>
      </c>
      <c r="AX10" s="21">
        <f t="shared" ref="AX10" si="129">RANK(AW10,AW$4:AW$36)</f>
        <v>17</v>
      </c>
      <c r="AY10" s="22"/>
      <c r="AZ10" s="20">
        <v>81.997276217964711</v>
      </c>
      <c r="BA10" s="21">
        <f t="shared" ref="BA10" si="130">RANK(AZ10,AZ$4:AZ$36)</f>
        <v>19</v>
      </c>
    </row>
    <row r="11" spans="1:53" ht="15" customHeight="1">
      <c r="A11" s="4">
        <v>8</v>
      </c>
      <c r="B11" s="5" t="s">
        <v>6</v>
      </c>
      <c r="C11" s="6">
        <v>66.5</v>
      </c>
      <c r="D11" s="10">
        <f t="shared" si="0"/>
        <v>21</v>
      </c>
      <c r="E11" s="6">
        <v>78.333333300000007</v>
      </c>
      <c r="F11" s="10">
        <f t="shared" si="0"/>
        <v>2</v>
      </c>
      <c r="G11" s="6">
        <v>91.6</v>
      </c>
      <c r="H11" s="10">
        <f t="shared" ref="H11" si="131">RANK(G11,G$4:G$36)</f>
        <v>23</v>
      </c>
      <c r="I11" s="6">
        <v>65.5</v>
      </c>
      <c r="J11" s="10">
        <f t="shared" ref="J11" si="132">RANK(I11,I$4:I$36)</f>
        <v>29</v>
      </c>
      <c r="K11" s="6">
        <v>31.27</v>
      </c>
      <c r="L11" s="10">
        <f t="shared" ref="L11" si="133">RANK(K11,K$4:K$36)</f>
        <v>22</v>
      </c>
      <c r="M11" s="6">
        <v>51.68</v>
      </c>
      <c r="N11" s="10">
        <f t="shared" ref="N11" si="134">RANK(M11,M$4:M$36)</f>
        <v>9</v>
      </c>
      <c r="O11" s="6">
        <v>61.711312030195096</v>
      </c>
      <c r="P11" s="10">
        <f t="shared" ref="P11" si="135">RANK(O11,O$4:O$36)</f>
        <v>9</v>
      </c>
      <c r="Q11" s="6">
        <v>57.36536213898269</v>
      </c>
      <c r="R11" s="10">
        <f t="shared" ref="R11" si="136">RANK(Q11,Q$4:Q$36)</f>
        <v>27</v>
      </c>
      <c r="S11" s="6">
        <v>106.7</v>
      </c>
      <c r="T11" s="10">
        <f t="shared" ref="T11" si="137">RANK(S11,S$4:S$36)</f>
        <v>7</v>
      </c>
      <c r="U11" s="6">
        <v>82.986625333777582</v>
      </c>
      <c r="V11" s="10">
        <f t="shared" ref="V11" si="138">RANK(U11,U$4:U$36)</f>
        <v>20</v>
      </c>
      <c r="W11" s="6">
        <v>79.825070688502748</v>
      </c>
      <c r="X11" s="10">
        <f t="shared" ref="X11" si="139">RANK(W11,W$4:W$36)</f>
        <v>30</v>
      </c>
      <c r="Y11" s="6">
        <v>71.311101379310344</v>
      </c>
      <c r="Z11" s="10">
        <f t="shared" ref="Z11" si="140">RANK(Y11,Y$4:Y$36)</f>
        <v>24</v>
      </c>
      <c r="AA11" s="6">
        <v>95.014827011494248</v>
      </c>
      <c r="AB11" s="10">
        <f t="shared" ref="AB11" si="141">RANK(AA11,AA$4:AA$36)</f>
        <v>4</v>
      </c>
      <c r="AC11" s="6">
        <v>58.443358199999999</v>
      </c>
      <c r="AD11" s="10">
        <f t="shared" ref="AD11" si="142">RANK(AC11,AC$4:AC$36)</f>
        <v>12</v>
      </c>
      <c r="AE11" s="6">
        <v>84.2892607</v>
      </c>
      <c r="AF11" s="10">
        <f t="shared" ref="AF11" si="143">RANK(AE11,AE$4:AE$36)</f>
        <v>5</v>
      </c>
      <c r="AG11" s="6">
        <v>68.445950999999994</v>
      </c>
      <c r="AH11" s="10">
        <f t="shared" ref="AH11" si="144">RANK(AG11,AG$4:AG$36)</f>
        <v>24</v>
      </c>
      <c r="AI11" s="6">
        <v>100.8297012236271</v>
      </c>
      <c r="AJ11" s="10">
        <f t="shared" ref="AJ11" si="145">RANK(AI11,AI$4:AI$36)</f>
        <v>2</v>
      </c>
      <c r="AK11" s="6">
        <v>71.133333300000004</v>
      </c>
      <c r="AL11" s="10">
        <f t="shared" ref="AL11" si="146">RANK(AK11,AK$4:AK$36)</f>
        <v>25</v>
      </c>
      <c r="AM11" s="6">
        <v>85.6</v>
      </c>
      <c r="AN11" s="10">
        <f t="shared" ref="AN11" si="147">RANK(AM11,AM$4:AM$36)</f>
        <v>8</v>
      </c>
      <c r="AO11" s="6">
        <v>103.405</v>
      </c>
      <c r="AP11" s="10">
        <f t="shared" ref="AP11" si="148">RANK(AO11,AO$4:AO$36)</f>
        <v>14</v>
      </c>
      <c r="AQ11" s="6">
        <v>88.234999999999999</v>
      </c>
      <c r="AR11" s="10">
        <f t="shared" ref="AR11" si="149">RANK(AQ11,AQ$4:AQ$36)</f>
        <v>6</v>
      </c>
      <c r="AS11" s="7"/>
      <c r="AT11" s="6">
        <v>76.199011252661393</v>
      </c>
      <c r="AU11" s="10">
        <f t="shared" ref="AU11" si="150">RANK(AT11,AT$4:AT$36)</f>
        <v>12</v>
      </c>
      <c r="AV11" s="7"/>
      <c r="AW11" s="6">
        <v>77.756308754889972</v>
      </c>
      <c r="AX11" s="10">
        <f t="shared" ref="AX11" si="151">RANK(AW11,AW$4:AW$36)</f>
        <v>12</v>
      </c>
      <c r="AY11" s="7"/>
      <c r="AZ11" s="6">
        <v>82.045986245454273</v>
      </c>
      <c r="BA11" s="10">
        <f t="shared" ref="BA11" si="152">RANK(AZ11,AZ$4:AZ$36)</f>
        <v>18</v>
      </c>
    </row>
    <row r="12" spans="1:53" s="23" customFormat="1" ht="15" customHeight="1">
      <c r="A12" s="18">
        <v>9</v>
      </c>
      <c r="B12" s="19" t="s">
        <v>8</v>
      </c>
      <c r="C12" s="20">
        <v>69.400000000000006</v>
      </c>
      <c r="D12" s="21">
        <f t="shared" si="0"/>
        <v>13</v>
      </c>
      <c r="E12" s="20">
        <v>37</v>
      </c>
      <c r="F12" s="21">
        <f t="shared" si="0"/>
        <v>31</v>
      </c>
      <c r="G12" s="20">
        <v>86.5</v>
      </c>
      <c r="H12" s="21">
        <f t="shared" ref="H12" si="153">RANK(G12,G$4:G$36)</f>
        <v>27</v>
      </c>
      <c r="I12" s="20">
        <v>86.8</v>
      </c>
      <c r="J12" s="21">
        <f t="shared" ref="J12" si="154">RANK(I12,I$4:I$36)</f>
        <v>19</v>
      </c>
      <c r="K12" s="20">
        <v>11.89</v>
      </c>
      <c r="L12" s="21">
        <f t="shared" ref="L12" si="155">RANK(K12,K$4:K$36)</f>
        <v>30</v>
      </c>
      <c r="M12" s="20">
        <v>39.9</v>
      </c>
      <c r="N12" s="21">
        <f t="shared" ref="N12" si="156">RANK(M12,M$4:M$36)</f>
        <v>27</v>
      </c>
      <c r="O12" s="20">
        <v>52.008521972912028</v>
      </c>
      <c r="P12" s="21">
        <f t="shared" ref="P12" si="157">RANK(O12,O$4:O$36)</f>
        <v>18</v>
      </c>
      <c r="Q12" s="20">
        <v>69.351399779660625</v>
      </c>
      <c r="R12" s="21">
        <f t="shared" ref="R12" si="158">RANK(Q12,Q$4:Q$36)</f>
        <v>16</v>
      </c>
      <c r="S12" s="20">
        <v>86.2</v>
      </c>
      <c r="T12" s="21">
        <f t="shared" ref="T12" si="159">RANK(S12,S$4:S$36)</f>
        <v>29</v>
      </c>
      <c r="U12" s="20">
        <v>81.045193094276158</v>
      </c>
      <c r="V12" s="21">
        <f t="shared" ref="V12" si="160">RANK(U12,U$4:U$36)</f>
        <v>22</v>
      </c>
      <c r="W12" s="20">
        <v>81.499365529446123</v>
      </c>
      <c r="X12" s="21">
        <f t="shared" ref="X12" si="161">RANK(W12,W$4:W$36)</f>
        <v>28</v>
      </c>
      <c r="Y12" s="20">
        <v>71.005869655172404</v>
      </c>
      <c r="Z12" s="21">
        <f t="shared" ref="Z12" si="162">RANK(Y12,Y$4:Y$36)</f>
        <v>26</v>
      </c>
      <c r="AA12" s="20">
        <v>73.823231390804608</v>
      </c>
      <c r="AB12" s="21">
        <f t="shared" ref="AB12" si="163">RANK(AA12,AA$4:AA$36)</f>
        <v>33</v>
      </c>
      <c r="AC12" s="20">
        <v>54.384274499999997</v>
      </c>
      <c r="AD12" s="21">
        <f t="shared" ref="AD12" si="164">RANK(AC12,AC$4:AC$36)</f>
        <v>22</v>
      </c>
      <c r="AE12" s="20">
        <v>89.5809493</v>
      </c>
      <c r="AF12" s="21">
        <f t="shared" ref="AF12" si="165">RANK(AE12,AE$4:AE$36)</f>
        <v>3</v>
      </c>
      <c r="AG12" s="20">
        <v>66.429074099999994</v>
      </c>
      <c r="AH12" s="21">
        <f t="shared" ref="AH12" si="166">RANK(AG12,AG$4:AG$36)</f>
        <v>27</v>
      </c>
      <c r="AI12" s="20">
        <v>92.286725497903348</v>
      </c>
      <c r="AJ12" s="21">
        <f t="shared" ref="AJ12" si="167">RANK(AI12,AI$4:AI$36)</f>
        <v>7</v>
      </c>
      <c r="AK12" s="20">
        <v>65.533333299999995</v>
      </c>
      <c r="AL12" s="21">
        <f t="shared" ref="AL12" si="168">RANK(AK12,AK$4:AK$36)</f>
        <v>30</v>
      </c>
      <c r="AM12" s="20">
        <v>84.5</v>
      </c>
      <c r="AN12" s="21">
        <f t="shared" ref="AN12" si="169">RANK(AM12,AM$4:AM$36)</f>
        <v>9</v>
      </c>
      <c r="AO12" s="20">
        <v>97.97</v>
      </c>
      <c r="AP12" s="21">
        <f t="shared" ref="AP12" si="170">RANK(AO12,AO$4:AO$36)</f>
        <v>24</v>
      </c>
      <c r="AQ12" s="20">
        <v>83.41</v>
      </c>
      <c r="AR12" s="21">
        <f t="shared" ref="AR12" si="171">RANK(AQ12,AQ$4:AQ$36)</f>
        <v>17</v>
      </c>
      <c r="AS12" s="22"/>
      <c r="AT12" s="20">
        <v>70.500854196198844</v>
      </c>
      <c r="AU12" s="21">
        <f t="shared" ref="AU12" si="172">RANK(AT12,AT$4:AT$36)</f>
        <v>29</v>
      </c>
      <c r="AV12" s="22"/>
      <c r="AW12" s="20">
        <v>72.472432073308141</v>
      </c>
      <c r="AX12" s="21">
        <f t="shared" ref="AX12" si="173">RANK(AW12,AW$4:AW$36)</f>
        <v>28</v>
      </c>
      <c r="AY12" s="22"/>
      <c r="AZ12" s="20">
        <v>77.857424638204606</v>
      </c>
      <c r="BA12" s="21">
        <f t="shared" ref="BA12" si="174">RANK(AZ12,AZ$4:AZ$36)</f>
        <v>30</v>
      </c>
    </row>
    <row r="13" spans="1:53" ht="15" customHeight="1">
      <c r="A13" s="4">
        <v>10</v>
      </c>
      <c r="B13" s="5" t="s">
        <v>9</v>
      </c>
      <c r="C13" s="6">
        <v>66.099999999999994</v>
      </c>
      <c r="D13" s="10">
        <f t="shared" si="0"/>
        <v>23</v>
      </c>
      <c r="E13" s="6">
        <v>81.333333300000007</v>
      </c>
      <c r="F13" s="10">
        <f t="shared" si="0"/>
        <v>1</v>
      </c>
      <c r="G13" s="6">
        <v>94.7</v>
      </c>
      <c r="H13" s="10">
        <f t="shared" ref="H13" si="175">RANK(G13,G$4:G$36)</f>
        <v>17</v>
      </c>
      <c r="I13" s="6">
        <v>102.9</v>
      </c>
      <c r="J13" s="10">
        <f t="shared" ref="J13" si="176">RANK(I13,I$4:I$36)</f>
        <v>5</v>
      </c>
      <c r="K13" s="6"/>
      <c r="L13" s="10"/>
      <c r="M13" s="6">
        <v>48.93</v>
      </c>
      <c r="N13" s="10">
        <f t="shared" ref="N13" si="177">RANK(M13,M$4:M$36)</f>
        <v>14</v>
      </c>
      <c r="O13" s="6">
        <v>44.925065674257816</v>
      </c>
      <c r="P13" s="10">
        <f t="shared" ref="P13" si="178">RANK(O13,O$4:O$36)</f>
        <v>21</v>
      </c>
      <c r="Q13" s="6">
        <v>74.053453086303918</v>
      </c>
      <c r="R13" s="10">
        <f t="shared" ref="R13" si="179">RANK(Q13,Q$4:Q$36)</f>
        <v>11</v>
      </c>
      <c r="S13" s="6">
        <v>88.5</v>
      </c>
      <c r="T13" s="10">
        <f t="shared" ref="T13" si="180">RANK(S13,S$4:S$36)</f>
        <v>26</v>
      </c>
      <c r="U13" s="6">
        <v>71.118363671660717</v>
      </c>
      <c r="V13" s="10">
        <f t="shared" ref="V13" si="181">RANK(U13,U$4:U$36)</f>
        <v>30</v>
      </c>
      <c r="W13" s="6">
        <v>105.09857309399474</v>
      </c>
      <c r="X13" s="10">
        <f t="shared" ref="X13" si="182">RANK(W13,W$4:W$36)</f>
        <v>2</v>
      </c>
      <c r="Y13" s="6">
        <v>77.077172413793107</v>
      </c>
      <c r="Z13" s="10">
        <f t="shared" ref="Z13" si="183">RANK(Y13,Y$4:Y$36)</f>
        <v>15</v>
      </c>
      <c r="AA13" s="6">
        <v>82.040735258620685</v>
      </c>
      <c r="AB13" s="10">
        <f t="shared" ref="AB13" si="184">RANK(AA13,AA$4:AA$36)</f>
        <v>26</v>
      </c>
      <c r="AC13" s="6">
        <v>60.364702399999999</v>
      </c>
      <c r="AD13" s="10">
        <f t="shared" ref="AD13" si="185">RANK(AC13,AC$4:AC$36)</f>
        <v>9</v>
      </c>
      <c r="AE13" s="6">
        <v>79.592079999999996</v>
      </c>
      <c r="AF13" s="10">
        <f t="shared" ref="AF13" si="186">RANK(AE13,AE$4:AE$36)</f>
        <v>8</v>
      </c>
      <c r="AG13" s="6">
        <v>79.775112199999995</v>
      </c>
      <c r="AH13" s="10">
        <f t="shared" ref="AH13" si="187">RANK(AG13,AG$4:AG$36)</f>
        <v>11</v>
      </c>
      <c r="AI13" s="6">
        <v>87.978936038473236</v>
      </c>
      <c r="AJ13" s="10">
        <f t="shared" ref="AJ13" si="188">RANK(AI13,AI$4:AI$36)</f>
        <v>12</v>
      </c>
      <c r="AK13" s="6">
        <v>72.733333299999998</v>
      </c>
      <c r="AL13" s="10">
        <f t="shared" ref="AL13" si="189">RANK(AK13,AK$4:AK$36)</f>
        <v>22</v>
      </c>
      <c r="AM13" s="6">
        <v>77.2</v>
      </c>
      <c r="AN13" s="10">
        <f t="shared" ref="AN13" si="190">RANK(AM13,AM$4:AM$36)</f>
        <v>20</v>
      </c>
      <c r="AO13" s="6">
        <v>94.17</v>
      </c>
      <c r="AP13" s="10">
        <f t="shared" ref="AP13" si="191">RANK(AO13,AO$4:AO$36)</f>
        <v>29</v>
      </c>
      <c r="AQ13" s="6">
        <v>75.5</v>
      </c>
      <c r="AR13" s="10">
        <f t="shared" ref="AR13" si="192">RANK(AQ13,AQ$4:AQ$36)</f>
        <v>28</v>
      </c>
      <c r="AS13" s="7"/>
      <c r="AT13" s="6">
        <v>78.204543021855201</v>
      </c>
      <c r="AU13" s="10">
        <f t="shared" ref="AU13" si="193">RANK(AT13,AT$4:AT$36)</f>
        <v>8</v>
      </c>
      <c r="AV13" s="7"/>
      <c r="AW13" s="6">
        <v>78.259943745831734</v>
      </c>
      <c r="AX13" s="10">
        <f t="shared" ref="AX13" si="194">RANK(AW13,AW$4:AW$36)</f>
        <v>11</v>
      </c>
      <c r="AY13" s="7"/>
      <c r="AZ13" s="6">
        <v>83.174038232055949</v>
      </c>
      <c r="BA13" s="10">
        <f t="shared" ref="BA13" si="195">RANK(AZ13,AZ$4:AZ$36)</f>
        <v>15</v>
      </c>
    </row>
    <row r="14" spans="1:53" s="23" customFormat="1" ht="15" customHeight="1">
      <c r="A14" s="18">
        <v>11</v>
      </c>
      <c r="B14" s="19" t="s">
        <v>10</v>
      </c>
      <c r="C14" s="20">
        <v>73.5</v>
      </c>
      <c r="D14" s="21">
        <f t="shared" si="0"/>
        <v>2</v>
      </c>
      <c r="E14" s="20">
        <v>46.6666667</v>
      </c>
      <c r="F14" s="21">
        <f t="shared" si="0"/>
        <v>28</v>
      </c>
      <c r="G14" s="20">
        <v>101.8</v>
      </c>
      <c r="H14" s="21">
        <f t="shared" ref="H14" si="196">RANK(G14,G$4:G$36)</f>
        <v>12</v>
      </c>
      <c r="I14" s="20">
        <v>96.6</v>
      </c>
      <c r="J14" s="21">
        <f t="shared" ref="J14" si="197">RANK(I14,I$4:I$36)</f>
        <v>11</v>
      </c>
      <c r="K14" s="20">
        <v>27.8</v>
      </c>
      <c r="L14" s="21">
        <f t="shared" ref="L14" si="198">RANK(K14,K$4:K$36)</f>
        <v>25</v>
      </c>
      <c r="M14" s="20">
        <v>45.2</v>
      </c>
      <c r="N14" s="21">
        <f t="shared" ref="N14" si="199">RANK(M14,M$4:M$36)</f>
        <v>20</v>
      </c>
      <c r="O14" s="20">
        <v>37.723376627281063</v>
      </c>
      <c r="P14" s="21">
        <f t="shared" ref="P14" si="200">RANK(O14,O$4:O$36)</f>
        <v>29</v>
      </c>
      <c r="Q14" s="20">
        <v>56.119513017803072</v>
      </c>
      <c r="R14" s="21">
        <f t="shared" ref="R14" si="201">RANK(Q14,Q$4:Q$36)</f>
        <v>28</v>
      </c>
      <c r="S14" s="20">
        <v>105.9</v>
      </c>
      <c r="T14" s="21">
        <f t="shared" ref="T14" si="202">RANK(S14,S$4:S$36)</f>
        <v>10</v>
      </c>
      <c r="U14" s="20">
        <v>79.020769343450254</v>
      </c>
      <c r="V14" s="21">
        <f t="shared" ref="V14" si="203">RANK(U14,U$4:U$36)</f>
        <v>23</v>
      </c>
      <c r="W14" s="20">
        <v>85.028615106506578</v>
      </c>
      <c r="X14" s="21">
        <f t="shared" ref="X14" si="204">RANK(W14,W$4:W$36)</f>
        <v>24</v>
      </c>
      <c r="Y14" s="20">
        <v>79.254909655172426</v>
      </c>
      <c r="Z14" s="21">
        <f t="shared" ref="Z14" si="205">RANK(Y14,Y$4:Y$36)</f>
        <v>11</v>
      </c>
      <c r="AA14" s="20">
        <v>86.734989908045961</v>
      </c>
      <c r="AB14" s="21">
        <f t="shared" ref="AB14" si="206">RANK(AA14,AA$4:AA$36)</f>
        <v>19</v>
      </c>
      <c r="AC14" s="20">
        <v>66.035951800000007</v>
      </c>
      <c r="AD14" s="21">
        <f t="shared" ref="AD14" si="207">RANK(AC14,AC$4:AC$36)</f>
        <v>2</v>
      </c>
      <c r="AE14" s="20">
        <v>82.283630700000003</v>
      </c>
      <c r="AF14" s="21">
        <f t="shared" ref="AF14" si="208">RANK(AE14,AE$4:AE$36)</f>
        <v>7</v>
      </c>
      <c r="AG14" s="20">
        <v>81.290706299999997</v>
      </c>
      <c r="AH14" s="21">
        <f t="shared" ref="AH14" si="209">RANK(AG14,AG$4:AG$36)</f>
        <v>7</v>
      </c>
      <c r="AI14" s="20">
        <v>83.445269978174139</v>
      </c>
      <c r="AJ14" s="21">
        <f t="shared" ref="AJ14" si="210">RANK(AI14,AI$4:AI$36)</f>
        <v>20</v>
      </c>
      <c r="AK14" s="20">
        <v>88.966666700000005</v>
      </c>
      <c r="AL14" s="21">
        <f t="shared" ref="AL14" si="211">RANK(AK14,AK$4:AK$36)</f>
        <v>4</v>
      </c>
      <c r="AM14" s="20">
        <v>73.3</v>
      </c>
      <c r="AN14" s="21">
        <f t="shared" ref="AN14" si="212">RANK(AM14,AM$4:AM$36)</f>
        <v>30</v>
      </c>
      <c r="AO14" s="20">
        <v>101.61</v>
      </c>
      <c r="AP14" s="21">
        <f t="shared" ref="AP14" si="213">RANK(AO14,AO$4:AO$36)</f>
        <v>19</v>
      </c>
      <c r="AQ14" s="20">
        <v>91.02</v>
      </c>
      <c r="AR14" s="21">
        <f t="shared" ref="AR14" si="214">RANK(AQ14,AQ$4:AQ$36)</f>
        <v>1</v>
      </c>
      <c r="AS14" s="22"/>
      <c r="AT14" s="20">
        <v>75.681003135068252</v>
      </c>
      <c r="AU14" s="21">
        <f t="shared" ref="AU14" si="215">RANK(AT14,AT$4:AT$36)</f>
        <v>15</v>
      </c>
      <c r="AV14" s="22"/>
      <c r="AW14" s="20">
        <v>77.674163733834121</v>
      </c>
      <c r="AX14" s="21">
        <f t="shared" ref="AX14" si="216">RANK(AW14,AW$4:AW$36)</f>
        <v>13</v>
      </c>
      <c r="AY14" s="22"/>
      <c r="AZ14" s="20">
        <v>85.634937392232047</v>
      </c>
      <c r="BA14" s="21">
        <f t="shared" ref="BA14" si="217">RANK(AZ14,AZ$4:AZ$36)</f>
        <v>7</v>
      </c>
    </row>
    <row r="15" spans="1:53" ht="15" customHeight="1">
      <c r="A15" s="4">
        <v>12</v>
      </c>
      <c r="B15" s="5" t="s">
        <v>11</v>
      </c>
      <c r="C15" s="6">
        <v>67.400000000000006</v>
      </c>
      <c r="D15" s="10">
        <f t="shared" si="0"/>
        <v>17</v>
      </c>
      <c r="E15" s="6">
        <v>36.6666667</v>
      </c>
      <c r="F15" s="10">
        <f t="shared" si="0"/>
        <v>32</v>
      </c>
      <c r="G15" s="6">
        <v>92.7</v>
      </c>
      <c r="H15" s="10">
        <f t="shared" ref="H15" si="218">RANK(G15,G$4:G$36)</f>
        <v>20</v>
      </c>
      <c r="I15" s="6">
        <v>81.900000000000006</v>
      </c>
      <c r="J15" s="10">
        <f t="shared" ref="J15" si="219">RANK(I15,I$4:I$36)</f>
        <v>23</v>
      </c>
      <c r="K15" s="6">
        <v>16.5</v>
      </c>
      <c r="L15" s="10">
        <f t="shared" ref="L15" si="220">RANK(K15,K$4:K$36)</f>
        <v>28</v>
      </c>
      <c r="M15" s="6">
        <v>47.23</v>
      </c>
      <c r="N15" s="10">
        <f t="shared" ref="N15" si="221">RANK(M15,M$4:M$36)</f>
        <v>17</v>
      </c>
      <c r="O15" s="6">
        <v>66.540954101525799</v>
      </c>
      <c r="P15" s="10">
        <f t="shared" ref="P15" si="222">RANK(O15,O$4:O$36)</f>
        <v>5</v>
      </c>
      <c r="Q15" s="6">
        <v>58.543057589273268</v>
      </c>
      <c r="R15" s="10">
        <f t="shared" ref="R15" si="223">RANK(Q15,Q$4:Q$36)</f>
        <v>25</v>
      </c>
      <c r="S15" s="6">
        <v>96.2</v>
      </c>
      <c r="T15" s="10">
        <f t="shared" ref="T15" si="224">RANK(S15,S$4:S$36)</f>
        <v>18</v>
      </c>
      <c r="U15" s="6">
        <v>86.456529435547225</v>
      </c>
      <c r="V15" s="10">
        <f t="shared" ref="V15" si="225">RANK(U15,U$4:U$36)</f>
        <v>14</v>
      </c>
      <c r="W15" s="6">
        <v>87.699388747549847</v>
      </c>
      <c r="X15" s="10">
        <f t="shared" ref="X15" si="226">RANK(W15,W$4:W$36)</f>
        <v>18</v>
      </c>
      <c r="Y15" s="6">
        <v>65.203086206896558</v>
      </c>
      <c r="Z15" s="10">
        <f t="shared" ref="Z15" si="227">RANK(Y15,Y$4:Y$36)</f>
        <v>29</v>
      </c>
      <c r="AA15" s="6">
        <v>83.58357074712643</v>
      </c>
      <c r="AB15" s="10">
        <f t="shared" ref="AB15" si="228">RANK(AA15,AA$4:AA$36)</f>
        <v>24</v>
      </c>
      <c r="AC15" s="6">
        <v>56.456188500000003</v>
      </c>
      <c r="AD15" s="10">
        <f t="shared" ref="AD15" si="229">RANK(AC15,AC$4:AC$36)</f>
        <v>18</v>
      </c>
      <c r="AE15" s="6">
        <v>83.0511707</v>
      </c>
      <c r="AF15" s="10">
        <f t="shared" ref="AF15" si="230">RANK(AE15,AE$4:AE$36)</f>
        <v>6</v>
      </c>
      <c r="AG15" s="6">
        <v>82.3978915</v>
      </c>
      <c r="AH15" s="10">
        <f t="shared" ref="AH15" si="231">RANK(AG15,AG$4:AG$36)</f>
        <v>6</v>
      </c>
      <c r="AI15" s="6">
        <v>76.802750057976141</v>
      </c>
      <c r="AJ15" s="10">
        <f t="shared" ref="AJ15" si="232">RANK(AI15,AI$4:AI$36)</f>
        <v>24</v>
      </c>
      <c r="AK15" s="6">
        <v>67.2</v>
      </c>
      <c r="AL15" s="10">
        <f t="shared" ref="AL15" si="233">RANK(AK15,AK$4:AK$36)</f>
        <v>28</v>
      </c>
      <c r="AM15" s="6">
        <v>77</v>
      </c>
      <c r="AN15" s="10">
        <f t="shared" ref="AN15" si="234">RANK(AM15,AM$4:AM$36)</f>
        <v>21</v>
      </c>
      <c r="AO15" s="6">
        <v>105.49</v>
      </c>
      <c r="AP15" s="10">
        <f t="shared" ref="AP15" si="235">RANK(AO15,AO$4:AO$36)</f>
        <v>10</v>
      </c>
      <c r="AQ15" s="6">
        <v>85.56</v>
      </c>
      <c r="AR15" s="10">
        <f t="shared" ref="AR15" si="236">RANK(AQ15,AQ$4:AQ$36)</f>
        <v>11</v>
      </c>
      <c r="AS15" s="7"/>
      <c r="AT15" s="6">
        <v>72.40863115647123</v>
      </c>
      <c r="AU15" s="10">
        <f t="shared" ref="AU15" si="237">RANK(AT15,AT$4:AT$36)</f>
        <v>26</v>
      </c>
      <c r="AV15" s="7"/>
      <c r="AW15" s="6">
        <v>74.287156897710304</v>
      </c>
      <c r="AX15" s="10">
        <f t="shared" ref="AX15" si="238">RANK(AW15,AW$4:AW$36)</f>
        <v>19</v>
      </c>
      <c r="AY15" s="7"/>
      <c r="AZ15" s="6">
        <v>82.469168272243309</v>
      </c>
      <c r="BA15" s="10">
        <f t="shared" ref="BA15" si="239">RANK(AZ15,AZ$4:AZ$36)</f>
        <v>17</v>
      </c>
    </row>
    <row r="16" spans="1:53" s="23" customFormat="1" ht="15" customHeight="1">
      <c r="A16" s="18">
        <v>13</v>
      </c>
      <c r="B16" s="19" t="s">
        <v>12</v>
      </c>
      <c r="C16" s="20">
        <v>72.3</v>
      </c>
      <c r="D16" s="21">
        <f t="shared" si="0"/>
        <v>6</v>
      </c>
      <c r="E16" s="20">
        <v>57.6666667</v>
      </c>
      <c r="F16" s="21">
        <f t="shared" si="0"/>
        <v>18</v>
      </c>
      <c r="G16" s="20">
        <v>110.1</v>
      </c>
      <c r="H16" s="21">
        <f t="shared" ref="H16" si="240">RANK(G16,G$4:G$36)</f>
        <v>3</v>
      </c>
      <c r="I16" s="20">
        <v>102.9</v>
      </c>
      <c r="J16" s="21">
        <f t="shared" ref="J16" si="241">RANK(I16,I$4:I$36)</f>
        <v>5</v>
      </c>
      <c r="K16" s="20">
        <v>35.69</v>
      </c>
      <c r="L16" s="21">
        <f t="shared" ref="L16" si="242">RANK(K16,K$4:K$36)</f>
        <v>17</v>
      </c>
      <c r="M16" s="20">
        <v>39.44</v>
      </c>
      <c r="N16" s="21">
        <f t="shared" ref="N16" si="243">RANK(M16,M$4:M$36)</f>
        <v>29</v>
      </c>
      <c r="O16" s="20">
        <v>44.386603039510561</v>
      </c>
      <c r="P16" s="21">
        <f t="shared" ref="P16" si="244">RANK(O16,O$4:O$36)</f>
        <v>22</v>
      </c>
      <c r="Q16" s="20">
        <v>69.748226913464379</v>
      </c>
      <c r="R16" s="21">
        <f t="shared" ref="R16" si="245">RANK(Q16,Q$4:Q$36)</f>
        <v>15</v>
      </c>
      <c r="S16" s="20">
        <v>99.9</v>
      </c>
      <c r="T16" s="21">
        <f t="shared" ref="T16" si="246">RANK(S16,S$4:S$36)</f>
        <v>15</v>
      </c>
      <c r="U16" s="20">
        <v>88.476182173918346</v>
      </c>
      <c r="V16" s="21">
        <f t="shared" ref="V16" si="247">RANK(U16,U$4:U$36)</f>
        <v>8</v>
      </c>
      <c r="W16" s="20">
        <v>85.91664636645524</v>
      </c>
      <c r="X16" s="21">
        <f t="shared" ref="X16" si="248">RANK(W16,W$4:W$36)</f>
        <v>23</v>
      </c>
      <c r="Y16" s="20">
        <v>84.965628275862088</v>
      </c>
      <c r="Z16" s="21">
        <f t="shared" ref="Z16" si="249">RANK(Y16,Y$4:Y$36)</f>
        <v>7</v>
      </c>
      <c r="AA16" s="20">
        <v>83.723226040229861</v>
      </c>
      <c r="AB16" s="21">
        <f t="shared" ref="AB16" si="250">RANK(AA16,AA$4:AA$36)</f>
        <v>23</v>
      </c>
      <c r="AC16" s="20">
        <v>55.713096</v>
      </c>
      <c r="AD16" s="21">
        <f t="shared" ref="AD16" si="251">RANK(AC16,AC$4:AC$36)</f>
        <v>20</v>
      </c>
      <c r="AE16" s="20">
        <v>79.297610000000006</v>
      </c>
      <c r="AF16" s="21">
        <f t="shared" ref="AF16" si="252">RANK(AE16,AE$4:AE$36)</f>
        <v>9</v>
      </c>
      <c r="AG16" s="20">
        <v>77.789683199999999</v>
      </c>
      <c r="AH16" s="21">
        <f t="shared" ref="AH16" si="253">RANK(AG16,AG$4:AG$36)</f>
        <v>13</v>
      </c>
      <c r="AI16" s="20">
        <v>86.442840702206411</v>
      </c>
      <c r="AJ16" s="21">
        <f t="shared" ref="AJ16" si="254">RANK(AI16,AI$4:AI$36)</f>
        <v>14</v>
      </c>
      <c r="AK16" s="20">
        <v>57.266666700000002</v>
      </c>
      <c r="AL16" s="21">
        <f t="shared" ref="AL16" si="255">RANK(AK16,AK$4:AK$36)</f>
        <v>32</v>
      </c>
      <c r="AM16" s="20">
        <v>74.3</v>
      </c>
      <c r="AN16" s="21">
        <f t="shared" ref="AN16" si="256">RANK(AM16,AM$4:AM$36)</f>
        <v>27</v>
      </c>
      <c r="AO16" s="20">
        <v>102.84</v>
      </c>
      <c r="AP16" s="21">
        <f t="shared" ref="AP16" si="257">RANK(AO16,AO$4:AO$36)</f>
        <v>17</v>
      </c>
      <c r="AQ16" s="20">
        <v>86.765000000000001</v>
      </c>
      <c r="AR16" s="21">
        <f t="shared" ref="AR16" si="258">RANK(AQ16,AQ$4:AQ$36)</f>
        <v>10</v>
      </c>
      <c r="AS16" s="22"/>
      <c r="AT16" s="20">
        <v>75.982289338649849</v>
      </c>
      <c r="AU16" s="21">
        <f t="shared" ref="AU16" si="259">RANK(AT16,AT$4:AT$36)</f>
        <v>13</v>
      </c>
      <c r="AV16" s="22"/>
      <c r="AW16" s="20">
        <v>76.577274530839063</v>
      </c>
      <c r="AX16" s="21">
        <f t="shared" ref="AX16" si="260">RANK(AW16,AW$4:AW$36)</f>
        <v>15</v>
      </c>
      <c r="AY16" s="22"/>
      <c r="AZ16" s="20">
        <v>85.088595964244092</v>
      </c>
      <c r="BA16" s="21">
        <f t="shared" ref="BA16" si="261">RANK(AZ16,AZ$4:AZ$36)</f>
        <v>8</v>
      </c>
    </row>
    <row r="17" spans="1:53" ht="15" customHeight="1">
      <c r="A17" s="4">
        <v>14</v>
      </c>
      <c r="B17" s="5" t="s">
        <v>13</v>
      </c>
      <c r="C17" s="6">
        <v>71.2</v>
      </c>
      <c r="D17" s="10">
        <f t="shared" si="0"/>
        <v>8</v>
      </c>
      <c r="E17" s="6">
        <v>65</v>
      </c>
      <c r="F17" s="10">
        <f t="shared" si="0"/>
        <v>11</v>
      </c>
      <c r="G17" s="6">
        <v>105.8</v>
      </c>
      <c r="H17" s="10">
        <f t="shared" ref="H17" si="262">RANK(G17,G$4:G$36)</f>
        <v>9</v>
      </c>
      <c r="I17" s="6">
        <v>97.9</v>
      </c>
      <c r="J17" s="10">
        <f t="shared" ref="J17" si="263">RANK(I17,I$4:I$36)</f>
        <v>10</v>
      </c>
      <c r="K17" s="6">
        <v>63.63</v>
      </c>
      <c r="L17" s="10">
        <f t="shared" ref="L17" si="264">RANK(K17,K$4:K$36)</f>
        <v>10</v>
      </c>
      <c r="M17" s="6">
        <v>64.44</v>
      </c>
      <c r="N17" s="10">
        <f t="shared" ref="N17" si="265">RANK(M17,M$4:M$36)</f>
        <v>1</v>
      </c>
      <c r="O17" s="6">
        <v>69.481309070134571</v>
      </c>
      <c r="P17" s="10">
        <f t="shared" ref="P17" si="266">RANK(O17,O$4:O$36)</f>
        <v>2</v>
      </c>
      <c r="Q17" s="6">
        <v>70.678235062919555</v>
      </c>
      <c r="R17" s="10">
        <f t="shared" ref="R17" si="267">RANK(Q17,Q$4:Q$36)</f>
        <v>13</v>
      </c>
      <c r="S17" s="6">
        <v>112.3</v>
      </c>
      <c r="T17" s="10">
        <f t="shared" ref="T17" si="268">RANK(S17,S$4:S$36)</f>
        <v>3</v>
      </c>
      <c r="U17" s="6">
        <v>92.951682265065429</v>
      </c>
      <c r="V17" s="10">
        <f t="shared" ref="V17" si="269">RANK(U17,U$4:U$36)</f>
        <v>3</v>
      </c>
      <c r="W17" s="6">
        <v>99.146719645320303</v>
      </c>
      <c r="X17" s="10">
        <f t="shared" ref="X17" si="270">RANK(W17,W$4:W$36)</f>
        <v>6</v>
      </c>
      <c r="Y17" s="6">
        <v>78.520356551724149</v>
      </c>
      <c r="Z17" s="10">
        <f t="shared" ref="Z17" si="271">RANK(Y17,Y$4:Y$36)</f>
        <v>13</v>
      </c>
      <c r="AA17" s="6">
        <v>90.85983620114942</v>
      </c>
      <c r="AB17" s="10">
        <f t="shared" ref="AB17" si="272">RANK(AA17,AA$4:AA$36)</f>
        <v>7</v>
      </c>
      <c r="AC17" s="6">
        <v>53.282183099999997</v>
      </c>
      <c r="AD17" s="10">
        <f t="shared" ref="AD17" si="273">RANK(AC17,AC$4:AC$36)</f>
        <v>24</v>
      </c>
      <c r="AE17" s="6">
        <v>91.772290699999999</v>
      </c>
      <c r="AF17" s="10">
        <f t="shared" ref="AF17" si="274">RANK(AE17,AE$4:AE$36)</f>
        <v>2</v>
      </c>
      <c r="AG17" s="6">
        <v>74.203482399999999</v>
      </c>
      <c r="AH17" s="10">
        <f t="shared" ref="AH17" si="275">RANK(AG17,AG$4:AG$36)</f>
        <v>20</v>
      </c>
      <c r="AI17" s="6">
        <v>87.123831763754907</v>
      </c>
      <c r="AJ17" s="10">
        <f t="shared" ref="AJ17" si="276">RANK(AI17,AI$4:AI$36)</f>
        <v>13</v>
      </c>
      <c r="AK17" s="6">
        <v>78.599999999999994</v>
      </c>
      <c r="AL17" s="10">
        <f t="shared" ref="AL17" si="277">RANK(AK17,AK$4:AK$36)</f>
        <v>12</v>
      </c>
      <c r="AM17" s="6">
        <v>90.5</v>
      </c>
      <c r="AN17" s="10">
        <f t="shared" ref="AN17" si="278">RANK(AM17,AM$4:AM$36)</f>
        <v>4</v>
      </c>
      <c r="AO17" s="6">
        <v>114.06</v>
      </c>
      <c r="AP17" s="10">
        <f t="shared" ref="AP17" si="279">RANK(AO17,AO$4:AO$36)</f>
        <v>2</v>
      </c>
      <c r="AQ17" s="6">
        <v>90.765000000000001</v>
      </c>
      <c r="AR17" s="10">
        <f t="shared" ref="AR17" si="280">RANK(AQ17,AQ$4:AQ$36)</f>
        <v>2</v>
      </c>
      <c r="AS17" s="7"/>
      <c r="AT17" s="6">
        <v>83.914996512384207</v>
      </c>
      <c r="AU17" s="10">
        <f t="shared" ref="AU17" si="281">RANK(AT17,AT$4:AT$36)</f>
        <v>2</v>
      </c>
      <c r="AV17" s="7"/>
      <c r="AW17" s="6">
        <v>83.685588790122551</v>
      </c>
      <c r="AX17" s="10">
        <f t="shared" ref="AX17" si="282">RANK(AW17,AW$4:AW$36)</f>
        <v>2</v>
      </c>
      <c r="AY17" s="7"/>
      <c r="AZ17" s="6">
        <v>91.925003476951787</v>
      </c>
      <c r="BA17" s="10">
        <f t="shared" ref="BA17" si="283">RANK(AZ17,AZ$4:AZ$36)</f>
        <v>1</v>
      </c>
    </row>
    <row r="18" spans="1:53" s="23" customFormat="1" ht="15" customHeight="1">
      <c r="A18" s="18">
        <v>15</v>
      </c>
      <c r="B18" s="19" t="s">
        <v>14</v>
      </c>
      <c r="C18" s="20">
        <v>64</v>
      </c>
      <c r="D18" s="21">
        <f t="shared" si="0"/>
        <v>29</v>
      </c>
      <c r="E18" s="20">
        <v>63.6666667</v>
      </c>
      <c r="F18" s="21">
        <f t="shared" si="0"/>
        <v>14</v>
      </c>
      <c r="G18" s="20">
        <v>93.4</v>
      </c>
      <c r="H18" s="21">
        <f t="shared" ref="H18" si="284">RANK(G18,G$4:G$36)</f>
        <v>19</v>
      </c>
      <c r="I18" s="20">
        <v>118.5</v>
      </c>
      <c r="J18" s="21">
        <f t="shared" ref="J18" si="285">RANK(I18,I$4:I$36)</f>
        <v>1</v>
      </c>
      <c r="K18" s="20">
        <v>35.21</v>
      </c>
      <c r="L18" s="21">
        <f t="shared" ref="L18" si="286">RANK(K18,K$4:K$36)</f>
        <v>18</v>
      </c>
      <c r="M18" s="20">
        <v>52.38</v>
      </c>
      <c r="N18" s="21">
        <f t="shared" ref="N18" si="287">RANK(M18,M$4:M$36)</f>
        <v>8</v>
      </c>
      <c r="O18" s="20">
        <v>58.790737232678289</v>
      </c>
      <c r="P18" s="21">
        <f t="shared" ref="P18" si="288">RANK(O18,O$4:O$36)</f>
        <v>11</v>
      </c>
      <c r="Q18" s="20">
        <v>68.546337048955849</v>
      </c>
      <c r="R18" s="21">
        <f t="shared" ref="R18" si="289">RANK(Q18,Q$4:Q$36)</f>
        <v>17</v>
      </c>
      <c r="S18" s="20">
        <v>101.9</v>
      </c>
      <c r="T18" s="21">
        <f t="shared" ref="T18" si="290">RANK(S18,S$4:S$36)</f>
        <v>12</v>
      </c>
      <c r="U18" s="20">
        <v>92.35799204864162</v>
      </c>
      <c r="V18" s="21">
        <f t="shared" ref="V18" si="291">RANK(U18,U$4:U$36)</f>
        <v>5</v>
      </c>
      <c r="W18" s="20">
        <v>90.075111705566826</v>
      </c>
      <c r="X18" s="21">
        <f t="shared" ref="X18" si="292">RANK(W18,W$4:W$36)</f>
        <v>13</v>
      </c>
      <c r="Y18" s="20">
        <v>77.102327586206911</v>
      </c>
      <c r="Z18" s="21">
        <f t="shared" ref="Z18" si="293">RANK(Y18,Y$4:Y$36)</f>
        <v>14</v>
      </c>
      <c r="AA18" s="20">
        <v>81.5783226551724</v>
      </c>
      <c r="AB18" s="21">
        <f t="shared" ref="AB18" si="294">RANK(AA18,AA$4:AA$36)</f>
        <v>27</v>
      </c>
      <c r="AC18" s="20">
        <v>50.407168800000001</v>
      </c>
      <c r="AD18" s="21">
        <f t="shared" ref="AD18" si="295">RANK(AC18,AC$4:AC$36)</f>
        <v>28</v>
      </c>
      <c r="AE18" s="20">
        <v>77.016370699999996</v>
      </c>
      <c r="AF18" s="21">
        <f t="shared" ref="AF18" si="296">RANK(AE18,AE$4:AE$36)</f>
        <v>13</v>
      </c>
      <c r="AG18" s="20">
        <v>89.545093399999999</v>
      </c>
      <c r="AH18" s="21">
        <f t="shared" ref="AH18" si="297">RANK(AG18,AG$4:AG$36)</f>
        <v>2</v>
      </c>
      <c r="AI18" s="20">
        <v>84.512133566207169</v>
      </c>
      <c r="AJ18" s="21">
        <f t="shared" ref="AJ18" si="298">RANK(AI18,AI$4:AI$36)</f>
        <v>17</v>
      </c>
      <c r="AK18" s="20">
        <v>83.6</v>
      </c>
      <c r="AL18" s="21">
        <f t="shared" ref="AL18" si="299">RANK(AK18,AK$4:AK$36)</f>
        <v>9</v>
      </c>
      <c r="AM18" s="20">
        <v>81.5</v>
      </c>
      <c r="AN18" s="21">
        <f t="shared" ref="AN18" si="300">RANK(AM18,AM$4:AM$36)</f>
        <v>13</v>
      </c>
      <c r="AO18" s="20">
        <v>99.04</v>
      </c>
      <c r="AP18" s="21">
        <f t="shared" ref="AP18" si="301">RANK(AO18,AO$4:AO$36)</f>
        <v>23</v>
      </c>
      <c r="AQ18" s="20">
        <v>88.635000000000005</v>
      </c>
      <c r="AR18" s="21">
        <f t="shared" ref="AR18" si="302">RANK(AQ18,AQ$4:AQ$36)</f>
        <v>5</v>
      </c>
      <c r="AS18" s="22"/>
      <c r="AT18" s="20">
        <v>78.655393402068043</v>
      </c>
      <c r="AU18" s="21">
        <f t="shared" ref="AU18" si="303">RANK(AT18,AT$4:AT$36)</f>
        <v>6</v>
      </c>
      <c r="AV18" s="22"/>
      <c r="AW18" s="20">
        <v>79.632290137990097</v>
      </c>
      <c r="AX18" s="21">
        <f t="shared" ref="AX18" si="304">RANK(AW18,AW$4:AW$36)</f>
        <v>5</v>
      </c>
      <c r="AY18" s="22"/>
      <c r="AZ18" s="20">
        <v>87.323047978249022</v>
      </c>
      <c r="BA18" s="21">
        <f t="shared" ref="BA18" si="305">RANK(AZ18,AZ$4:AZ$36)</f>
        <v>5</v>
      </c>
    </row>
    <row r="19" spans="1:53" ht="15" customHeight="1">
      <c r="A19" s="4">
        <v>16</v>
      </c>
      <c r="B19" s="5" t="s">
        <v>15</v>
      </c>
      <c r="C19" s="6">
        <v>71.900000000000006</v>
      </c>
      <c r="D19" s="10">
        <f t="shared" si="0"/>
        <v>7</v>
      </c>
      <c r="E19" s="6">
        <v>49.6666667</v>
      </c>
      <c r="F19" s="10">
        <f t="shared" si="0"/>
        <v>24</v>
      </c>
      <c r="G19" s="6">
        <v>104.4</v>
      </c>
      <c r="H19" s="10">
        <f t="shared" ref="H19" si="306">RANK(G19,G$4:G$36)</f>
        <v>11</v>
      </c>
      <c r="I19" s="6">
        <v>101.4</v>
      </c>
      <c r="J19" s="10">
        <f t="shared" ref="J19" si="307">RANK(I19,I$4:I$36)</f>
        <v>7</v>
      </c>
      <c r="K19" s="6">
        <v>74.48</v>
      </c>
      <c r="L19" s="10">
        <f t="shared" ref="L19" si="308">RANK(K19,K$4:K$36)</f>
        <v>6</v>
      </c>
      <c r="M19" s="6">
        <v>61.41</v>
      </c>
      <c r="N19" s="10">
        <f t="shared" ref="N19" si="309">RANK(M19,M$4:M$36)</f>
        <v>3</v>
      </c>
      <c r="O19" s="6">
        <v>67.263363788245258</v>
      </c>
      <c r="P19" s="10">
        <f t="shared" ref="P19" si="310">RANK(O19,O$4:O$36)</f>
        <v>3</v>
      </c>
      <c r="Q19" s="6">
        <v>82.399402127489253</v>
      </c>
      <c r="R19" s="10">
        <f t="shared" ref="R19" si="311">RANK(Q19,Q$4:Q$36)</f>
        <v>4</v>
      </c>
      <c r="S19" s="6">
        <v>107.8</v>
      </c>
      <c r="T19" s="10">
        <f t="shared" ref="T19" si="312">RANK(S19,S$4:S$36)</f>
        <v>6</v>
      </c>
      <c r="U19" s="6">
        <v>97.731418406535795</v>
      </c>
      <c r="V19" s="10">
        <f t="shared" ref="V19" si="313">RANK(U19,U$4:U$36)</f>
        <v>2</v>
      </c>
      <c r="W19" s="6">
        <v>87.091100077434461</v>
      </c>
      <c r="X19" s="10">
        <f t="shared" ref="X19" si="314">RANK(W19,W$4:W$36)</f>
        <v>20</v>
      </c>
      <c r="Y19" s="6">
        <v>86.941785517241385</v>
      </c>
      <c r="Z19" s="10">
        <f t="shared" ref="Z19" si="315">RANK(Y19,Y$4:Y$36)</f>
        <v>5</v>
      </c>
      <c r="AA19" s="6">
        <v>88.320556948275865</v>
      </c>
      <c r="AB19" s="10">
        <f t="shared" ref="AB19" si="316">RANK(AA19,AA$4:AA$36)</f>
        <v>14</v>
      </c>
      <c r="AC19" s="6">
        <v>59.368505399999997</v>
      </c>
      <c r="AD19" s="10">
        <f t="shared" ref="AD19" si="317">RANK(AC19,AC$4:AC$36)</f>
        <v>11</v>
      </c>
      <c r="AE19" s="6">
        <v>72.603205000000003</v>
      </c>
      <c r="AF19" s="10">
        <f t="shared" ref="AF19" si="318">RANK(AE19,AE$4:AE$36)</f>
        <v>19</v>
      </c>
      <c r="AG19" s="6">
        <v>80.343055199999995</v>
      </c>
      <c r="AH19" s="10">
        <f t="shared" ref="AH19" si="319">RANK(AG19,AG$4:AG$36)</f>
        <v>9</v>
      </c>
      <c r="AI19" s="6">
        <v>89.65418749491829</v>
      </c>
      <c r="AJ19" s="10">
        <f t="shared" ref="AJ19" si="320">RANK(AI19,AI$4:AI$36)</f>
        <v>9</v>
      </c>
      <c r="AK19" s="6">
        <v>70.099999999999994</v>
      </c>
      <c r="AL19" s="10">
        <f t="shared" ref="AL19" si="321">RANK(AK19,AK$4:AK$36)</f>
        <v>27</v>
      </c>
      <c r="AM19" s="6">
        <v>92.7</v>
      </c>
      <c r="AN19" s="10">
        <f t="shared" ref="AN19" si="322">RANK(AM19,AM$4:AM$36)</f>
        <v>1</v>
      </c>
      <c r="AO19" s="6">
        <v>107.99</v>
      </c>
      <c r="AP19" s="10">
        <f t="shared" ref="AP19" si="323">RANK(AO19,AO$4:AO$36)</f>
        <v>6</v>
      </c>
      <c r="AQ19" s="6">
        <v>85.53</v>
      </c>
      <c r="AR19" s="10">
        <f t="shared" ref="AR19" si="324">RANK(AQ19,AQ$4:AQ$36)</f>
        <v>12</v>
      </c>
      <c r="AS19" s="7"/>
      <c r="AT19" s="6">
        <v>82.813964126673341</v>
      </c>
      <c r="AU19" s="10">
        <f t="shared" ref="AU19" si="325">RANK(AT19,AT$4:AT$36)</f>
        <v>4</v>
      </c>
      <c r="AV19" s="7"/>
      <c r="AW19" s="6">
        <v>80.981319183889141</v>
      </c>
      <c r="AX19" s="10">
        <f t="shared" ref="AX19" si="326">RANK(AW19,AW$4:AW$36)</f>
        <v>4</v>
      </c>
      <c r="AY19" s="7"/>
      <c r="AZ19" s="6">
        <v>89.898610202337281</v>
      </c>
      <c r="BA19" s="10">
        <f t="shared" ref="BA19" si="327">RANK(AZ19,AZ$4:AZ$36)</f>
        <v>4</v>
      </c>
    </row>
    <row r="20" spans="1:53" s="23" customFormat="1" ht="15" customHeight="1">
      <c r="A20" s="18">
        <v>17</v>
      </c>
      <c r="B20" s="19" t="s">
        <v>16</v>
      </c>
      <c r="C20" s="20">
        <v>65.5</v>
      </c>
      <c r="D20" s="21">
        <f t="shared" si="0"/>
        <v>26</v>
      </c>
      <c r="E20" s="20">
        <v>55</v>
      </c>
      <c r="F20" s="21">
        <f t="shared" si="0"/>
        <v>21</v>
      </c>
      <c r="G20" s="20">
        <v>86.6</v>
      </c>
      <c r="H20" s="21">
        <f t="shared" ref="H20" si="328">RANK(G20,G$4:G$36)</f>
        <v>26</v>
      </c>
      <c r="I20" s="20">
        <v>85.6</v>
      </c>
      <c r="J20" s="21">
        <f t="shared" ref="J20" si="329">RANK(I20,I$4:I$36)</f>
        <v>20</v>
      </c>
      <c r="K20" s="20">
        <v>66.680000000000007</v>
      </c>
      <c r="L20" s="21">
        <f t="shared" ref="L20" si="330">RANK(K20,K$4:K$36)</f>
        <v>9</v>
      </c>
      <c r="M20" s="20">
        <v>50.09</v>
      </c>
      <c r="N20" s="21">
        <f t="shared" ref="N20" si="331">RANK(M20,M$4:M$36)</f>
        <v>13</v>
      </c>
      <c r="O20" s="20">
        <v>52.635109094348365</v>
      </c>
      <c r="P20" s="21">
        <f t="shared" ref="P20" si="332">RANK(O20,O$4:O$36)</f>
        <v>17</v>
      </c>
      <c r="Q20" s="20">
        <v>62.290325907080529</v>
      </c>
      <c r="R20" s="21">
        <f t="shared" ref="R20" si="333">RANK(Q20,Q$4:Q$36)</f>
        <v>23</v>
      </c>
      <c r="S20" s="20">
        <v>97.7</v>
      </c>
      <c r="T20" s="21">
        <f t="shared" ref="T20" si="334">RANK(S20,S$4:S$36)</f>
        <v>16</v>
      </c>
      <c r="U20" s="20">
        <v>86.116295216189286</v>
      </c>
      <c r="V20" s="21">
        <f t="shared" ref="V20" si="335">RANK(U20,U$4:U$36)</f>
        <v>15</v>
      </c>
      <c r="W20" s="20">
        <v>80.610243249271264</v>
      </c>
      <c r="X20" s="21">
        <f t="shared" ref="X20" si="336">RANK(W20,W$4:W$36)</f>
        <v>29</v>
      </c>
      <c r="Y20" s="20">
        <v>72.069017931034494</v>
      </c>
      <c r="Z20" s="21">
        <f t="shared" ref="Z20" si="337">RANK(Y20,Y$4:Y$36)</f>
        <v>23</v>
      </c>
      <c r="AA20" s="20">
        <v>79.835965982758609</v>
      </c>
      <c r="AB20" s="21">
        <f t="shared" ref="AB20" si="338">RANK(AA20,AA$4:AA$36)</f>
        <v>28</v>
      </c>
      <c r="AC20" s="20">
        <v>52.943086899999997</v>
      </c>
      <c r="AD20" s="21">
        <f t="shared" ref="AD20" si="339">RANK(AC20,AC$4:AC$36)</f>
        <v>25</v>
      </c>
      <c r="AE20" s="20">
        <v>72.055109999999999</v>
      </c>
      <c r="AF20" s="21">
        <f t="shared" ref="AF20" si="340">RANK(AE20,AE$4:AE$36)</f>
        <v>20</v>
      </c>
      <c r="AG20" s="20">
        <v>70.876486299999996</v>
      </c>
      <c r="AH20" s="21">
        <f t="shared" ref="AH20" si="341">RANK(AG20,AG$4:AG$36)</f>
        <v>23</v>
      </c>
      <c r="AI20" s="20">
        <v>68.69606574285946</v>
      </c>
      <c r="AJ20" s="21">
        <f t="shared" ref="AJ20" si="342">RANK(AI20,AI$4:AI$36)</f>
        <v>29</v>
      </c>
      <c r="AK20" s="20">
        <v>72.900000000000006</v>
      </c>
      <c r="AL20" s="21">
        <f t="shared" ref="AL20" si="343">RANK(AK20,AK$4:AK$36)</f>
        <v>21</v>
      </c>
      <c r="AM20" s="20">
        <v>79.900000000000006</v>
      </c>
      <c r="AN20" s="21">
        <f t="shared" ref="AN20" si="344">RANK(AM20,AM$4:AM$36)</f>
        <v>15</v>
      </c>
      <c r="AO20" s="20">
        <v>106.41</v>
      </c>
      <c r="AP20" s="21">
        <f t="shared" ref="AP20" si="345">RANK(AO20,AO$4:AO$36)</f>
        <v>9</v>
      </c>
      <c r="AQ20" s="20">
        <v>81.525000000000006</v>
      </c>
      <c r="AR20" s="21">
        <f t="shared" ref="AR20" si="346">RANK(AQ20,AQ$4:AQ$36)</f>
        <v>21</v>
      </c>
      <c r="AS20" s="22"/>
      <c r="AT20" s="20">
        <v>73.620605063025835</v>
      </c>
      <c r="AU20" s="21">
        <f t="shared" ref="AU20" si="347">RANK(AT20,AT$4:AT$36)</f>
        <v>23</v>
      </c>
      <c r="AV20" s="22"/>
      <c r="AW20" s="20">
        <v>72.543887364721868</v>
      </c>
      <c r="AX20" s="21">
        <f t="shared" ref="AX20" si="348">RANK(AW20,AW$4:AW$36)</f>
        <v>26</v>
      </c>
      <c r="AY20" s="22"/>
      <c r="AZ20" s="20">
        <v>80.422517775639093</v>
      </c>
      <c r="BA20" s="21">
        <f t="shared" ref="BA20" si="349">RANK(AZ20,AZ$4:AZ$36)</f>
        <v>22</v>
      </c>
    </row>
    <row r="21" spans="1:53" ht="15" customHeight="1">
      <c r="A21" s="4">
        <v>18</v>
      </c>
      <c r="B21" s="5" t="s">
        <v>17</v>
      </c>
      <c r="C21" s="6">
        <v>67.599999999999994</v>
      </c>
      <c r="D21" s="10">
        <f t="shared" si="0"/>
        <v>15</v>
      </c>
      <c r="E21" s="6">
        <v>59.3333333</v>
      </c>
      <c r="F21" s="10">
        <f t="shared" si="0"/>
        <v>16</v>
      </c>
      <c r="G21" s="6">
        <v>98.9</v>
      </c>
      <c r="H21" s="10">
        <f t="shared" ref="H21" si="350">RANK(G21,G$4:G$36)</f>
        <v>13</v>
      </c>
      <c r="I21" s="6">
        <v>88</v>
      </c>
      <c r="J21" s="10">
        <f t="shared" ref="J21" si="351">RANK(I21,I$4:I$36)</f>
        <v>18</v>
      </c>
      <c r="K21" s="6">
        <v>74.5</v>
      </c>
      <c r="L21" s="10">
        <f t="shared" ref="L21" si="352">RANK(K21,K$4:K$36)</f>
        <v>5</v>
      </c>
      <c r="M21" s="6">
        <v>62.21</v>
      </c>
      <c r="N21" s="10">
        <f t="shared" ref="N21" si="353">RANK(M21,M$4:M$36)</f>
        <v>2</v>
      </c>
      <c r="O21" s="6">
        <v>66.618989211903994</v>
      </c>
      <c r="P21" s="10">
        <f t="shared" ref="P21" si="354">RANK(O21,O$4:O$36)</f>
        <v>4</v>
      </c>
      <c r="Q21" s="6">
        <v>88.515782726840229</v>
      </c>
      <c r="R21" s="10">
        <f t="shared" ref="R21" si="355">RANK(Q21,Q$4:Q$36)</f>
        <v>2</v>
      </c>
      <c r="S21" s="6">
        <v>108.4</v>
      </c>
      <c r="T21" s="10">
        <f t="shared" ref="T21" si="356">RANK(S21,S$4:S$36)</f>
        <v>5</v>
      </c>
      <c r="U21" s="6">
        <v>88.651468584392703</v>
      </c>
      <c r="V21" s="10">
        <f t="shared" ref="V21" si="357">RANK(U21,U$4:U$36)</f>
        <v>7</v>
      </c>
      <c r="W21" s="6">
        <v>111.73367373913483</v>
      </c>
      <c r="X21" s="10">
        <f t="shared" ref="X21" si="358">RANK(W21,W$4:W$36)</f>
        <v>1</v>
      </c>
      <c r="Y21" s="6">
        <v>71.08256896551724</v>
      </c>
      <c r="Z21" s="10">
        <f t="shared" ref="Z21" si="359">RANK(Y21,Y$4:Y$36)</f>
        <v>25</v>
      </c>
      <c r="AA21" s="6">
        <v>95.404822448275837</v>
      </c>
      <c r="AB21" s="10">
        <f t="shared" ref="AB21" si="360">RANK(AA21,AA$4:AA$36)</f>
        <v>2</v>
      </c>
      <c r="AC21" s="6">
        <v>63.472857900000001</v>
      </c>
      <c r="AD21" s="10">
        <f t="shared" ref="AD21" si="361">RANK(AC21,AC$4:AC$36)</f>
        <v>4</v>
      </c>
      <c r="AE21" s="6">
        <v>67.812530699999996</v>
      </c>
      <c r="AF21" s="10">
        <f t="shared" ref="AF21" si="362">RANK(AE21,AE$4:AE$36)</f>
        <v>29</v>
      </c>
      <c r="AG21" s="6">
        <v>78.694556399999996</v>
      </c>
      <c r="AH21" s="10">
        <f t="shared" ref="AH21" si="363">RANK(AG21,AG$4:AG$36)</f>
        <v>12</v>
      </c>
      <c r="AI21" s="6"/>
      <c r="AJ21" s="10"/>
      <c r="AK21" s="6">
        <v>87.7</v>
      </c>
      <c r="AL21" s="10">
        <f t="shared" ref="AL21" si="364">RANK(AK21,AK$4:AK$36)</f>
        <v>5</v>
      </c>
      <c r="AM21" s="6">
        <v>90.6</v>
      </c>
      <c r="AN21" s="10">
        <f t="shared" ref="AN21" si="365">RANK(AM21,AM$4:AM$36)</f>
        <v>3</v>
      </c>
      <c r="AO21" s="6">
        <v>100.46</v>
      </c>
      <c r="AP21" s="10">
        <f t="shared" ref="AP21" si="366">RANK(AO21,AO$4:AO$36)</f>
        <v>21</v>
      </c>
      <c r="AQ21" s="6">
        <v>90.12</v>
      </c>
      <c r="AR21" s="10">
        <f t="shared" ref="AR21" si="367">RANK(AQ21,AQ$4:AQ$36)</f>
        <v>3</v>
      </c>
      <c r="AS21" s="7"/>
      <c r="AT21" s="6">
        <v>82.99052919880323</v>
      </c>
      <c r="AU21" s="10">
        <f t="shared" ref="AU21" si="368">RANK(AT21,AT$4:AT$36)</f>
        <v>3</v>
      </c>
      <c r="AV21" s="7"/>
      <c r="AW21" s="6">
        <v>81.233958291552014</v>
      </c>
      <c r="AX21" s="10">
        <f t="shared" ref="AX21" si="369">RANK(AW21,AW$4:AW$36)</f>
        <v>3</v>
      </c>
      <c r="AY21" s="7"/>
      <c r="AZ21" s="6">
        <v>90.193004780673704</v>
      </c>
      <c r="BA21" s="10">
        <f t="shared" ref="BA21" si="370">RANK(AZ21,AZ$4:AZ$36)</f>
        <v>3</v>
      </c>
    </row>
    <row r="22" spans="1:53" s="23" customFormat="1" ht="15" customHeight="1">
      <c r="A22" s="18">
        <v>19</v>
      </c>
      <c r="B22" s="19" t="s">
        <v>18</v>
      </c>
      <c r="C22" s="20">
        <v>70.5</v>
      </c>
      <c r="D22" s="21">
        <f t="shared" si="0"/>
        <v>11</v>
      </c>
      <c r="E22" s="20">
        <v>66.333333300000007</v>
      </c>
      <c r="F22" s="21">
        <f t="shared" si="0"/>
        <v>9</v>
      </c>
      <c r="G22" s="20">
        <v>92.3</v>
      </c>
      <c r="H22" s="21">
        <f t="shared" ref="H22" si="371">RANK(G22,G$4:G$36)</f>
        <v>21</v>
      </c>
      <c r="I22" s="20">
        <v>58.7</v>
      </c>
      <c r="J22" s="21">
        <f t="shared" ref="J22" si="372">RANK(I22,I$4:I$36)</f>
        <v>31</v>
      </c>
      <c r="K22" s="20">
        <v>57.41</v>
      </c>
      <c r="L22" s="21">
        <f t="shared" ref="L22" si="373">RANK(K22,K$4:K$36)</f>
        <v>11</v>
      </c>
      <c r="M22" s="20">
        <v>51.14</v>
      </c>
      <c r="N22" s="21">
        <f t="shared" ref="N22" si="374">RANK(M22,M$4:M$36)</f>
        <v>10</v>
      </c>
      <c r="O22" s="20">
        <v>55.587010057609064</v>
      </c>
      <c r="P22" s="21">
        <f t="shared" ref="P22" si="375">RANK(O22,O$4:O$36)</f>
        <v>15</v>
      </c>
      <c r="Q22" s="20">
        <v>65.566676795782655</v>
      </c>
      <c r="R22" s="21">
        <f t="shared" ref="R22" si="376">RANK(Q22,Q$4:Q$36)</f>
        <v>21</v>
      </c>
      <c r="S22" s="20">
        <v>109.8</v>
      </c>
      <c r="T22" s="21">
        <f t="shared" ref="T22" si="377">RANK(S22,S$4:S$36)</f>
        <v>4</v>
      </c>
      <c r="U22" s="20">
        <v>70.53784982955321</v>
      </c>
      <c r="V22" s="21">
        <f t="shared" ref="V22" si="378">RANK(U22,U$4:U$36)</f>
        <v>31</v>
      </c>
      <c r="W22" s="20">
        <v>102.08432112456148</v>
      </c>
      <c r="X22" s="21">
        <f t="shared" ref="X22" si="379">RANK(W22,W$4:W$36)</f>
        <v>4</v>
      </c>
      <c r="Y22" s="20">
        <v>72.493740000000003</v>
      </c>
      <c r="Z22" s="21">
        <f t="shared" ref="Z22" si="380">RANK(Y22,Y$4:Y$36)</f>
        <v>22</v>
      </c>
      <c r="AA22" s="20">
        <v>78.149553672413788</v>
      </c>
      <c r="AB22" s="21">
        <f t="shared" ref="AB22" si="381">RANK(AA22,AA$4:AA$36)</f>
        <v>32</v>
      </c>
      <c r="AC22" s="20">
        <v>57.984352700000002</v>
      </c>
      <c r="AD22" s="21">
        <f t="shared" ref="AD22" si="382">RANK(AC22,AC$4:AC$36)</f>
        <v>15</v>
      </c>
      <c r="AE22" s="20">
        <v>70.606629299999994</v>
      </c>
      <c r="AF22" s="21">
        <f t="shared" ref="AF22" si="383">RANK(AE22,AE$4:AE$36)</f>
        <v>23</v>
      </c>
      <c r="AG22" s="20">
        <v>57.813761</v>
      </c>
      <c r="AH22" s="21">
        <f t="shared" ref="AH22" si="384">RANK(AG22,AG$4:AG$36)</f>
        <v>29</v>
      </c>
      <c r="AI22" s="20">
        <v>67.063838400865663</v>
      </c>
      <c r="AJ22" s="21">
        <f t="shared" ref="AJ22" si="385">RANK(AI22,AI$4:AI$36)</f>
        <v>30</v>
      </c>
      <c r="AK22" s="20">
        <v>71.966666700000005</v>
      </c>
      <c r="AL22" s="21">
        <f t="shared" ref="AL22" si="386">RANK(AK22,AK$4:AK$36)</f>
        <v>24</v>
      </c>
      <c r="AM22" s="20">
        <v>76.5</v>
      </c>
      <c r="AN22" s="21">
        <f t="shared" ref="AN22" si="387">RANK(AM22,AM$4:AM$36)</f>
        <v>23</v>
      </c>
      <c r="AO22" s="20">
        <v>90.13</v>
      </c>
      <c r="AP22" s="21">
        <f t="shared" ref="AP22" si="388">RANK(AO22,AO$4:AO$36)</f>
        <v>31</v>
      </c>
      <c r="AQ22" s="20">
        <v>82.1</v>
      </c>
      <c r="AR22" s="21">
        <f t="shared" ref="AR22" si="389">RANK(AQ22,AQ$4:AQ$36)</f>
        <v>19</v>
      </c>
      <c r="AS22" s="22"/>
      <c r="AT22" s="20">
        <v>72.607987280037406</v>
      </c>
      <c r="AU22" s="21">
        <f t="shared" ref="AU22" si="390">RANK(AT22,AT$4:AT$36)</f>
        <v>24</v>
      </c>
      <c r="AV22" s="22"/>
      <c r="AW22" s="20">
        <v>71.850188603261756</v>
      </c>
      <c r="AX22" s="21">
        <f t="shared" ref="AX22" si="391">RANK(AW22,AW$4:AW$36)</f>
        <v>30</v>
      </c>
      <c r="AY22" s="22"/>
      <c r="AZ22" s="20">
        <v>79.019785072452294</v>
      </c>
      <c r="BA22" s="21">
        <f t="shared" ref="BA22" si="392">RANK(AZ22,AZ$4:AZ$36)</f>
        <v>27</v>
      </c>
    </row>
    <row r="23" spans="1:53" ht="15" customHeight="1">
      <c r="A23" s="4">
        <v>20</v>
      </c>
      <c r="B23" s="5" t="s">
        <v>19</v>
      </c>
      <c r="C23" s="6">
        <v>59.7</v>
      </c>
      <c r="D23" s="10">
        <f t="shared" si="0"/>
        <v>33</v>
      </c>
      <c r="E23" s="6">
        <v>38.6666667</v>
      </c>
      <c r="F23" s="10">
        <f t="shared" si="0"/>
        <v>30</v>
      </c>
      <c r="G23" s="6">
        <v>74.599999999999994</v>
      </c>
      <c r="H23" s="10">
        <f t="shared" ref="H23" si="393">RANK(G23,G$4:G$36)</f>
        <v>30</v>
      </c>
      <c r="I23" s="6">
        <v>80.2</v>
      </c>
      <c r="J23" s="10">
        <f t="shared" ref="J23" si="394">RANK(I23,I$4:I$36)</f>
        <v>25</v>
      </c>
      <c r="K23" s="6">
        <v>85.49</v>
      </c>
      <c r="L23" s="10">
        <f t="shared" ref="L23" si="395">RANK(K23,K$4:K$36)</f>
        <v>2</v>
      </c>
      <c r="M23" s="6">
        <v>46.39</v>
      </c>
      <c r="N23" s="10">
        <f t="shared" ref="N23" si="396">RANK(M23,M$4:M$36)</f>
        <v>19</v>
      </c>
      <c r="O23" s="6">
        <v>59.217900210736673</v>
      </c>
      <c r="P23" s="10">
        <f t="shared" ref="P23" si="397">RANK(O23,O$4:O$36)</f>
        <v>10</v>
      </c>
      <c r="Q23" s="6">
        <v>75.819391149587418</v>
      </c>
      <c r="R23" s="10">
        <f t="shared" ref="R23" si="398">RANK(Q23,Q$4:Q$36)</f>
        <v>9</v>
      </c>
      <c r="S23" s="6">
        <v>95</v>
      </c>
      <c r="T23" s="10">
        <f t="shared" ref="T23" si="399">RANK(S23,S$4:S$36)</f>
        <v>20</v>
      </c>
      <c r="U23" s="6">
        <v>73.372684872896428</v>
      </c>
      <c r="V23" s="10">
        <f t="shared" ref="V23" si="400">RANK(U23,U$4:U$36)</f>
        <v>27</v>
      </c>
      <c r="W23" s="6">
        <v>97.158758040155917</v>
      </c>
      <c r="X23" s="10">
        <f t="shared" ref="X23" si="401">RANK(W23,W$4:W$36)</f>
        <v>8</v>
      </c>
      <c r="Y23" s="6">
        <v>63.413076551724146</v>
      </c>
      <c r="Z23" s="10">
        <f t="shared" ref="Z23" si="402">RANK(Y23,Y$4:Y$36)</f>
        <v>31</v>
      </c>
      <c r="AA23" s="6">
        <v>85.227716367816086</v>
      </c>
      <c r="AB23" s="10">
        <f t="shared" ref="AB23" si="403">RANK(AA23,AA$4:AA$36)</f>
        <v>20</v>
      </c>
      <c r="AC23" s="6">
        <v>54.481054200000003</v>
      </c>
      <c r="AD23" s="10">
        <f t="shared" ref="AD23" si="404">RANK(AC23,AC$4:AC$36)</f>
        <v>21</v>
      </c>
      <c r="AE23" s="6">
        <v>76.450520699999998</v>
      </c>
      <c r="AF23" s="10">
        <f t="shared" ref="AF23" si="405">RANK(AE23,AE$4:AE$36)</f>
        <v>14</v>
      </c>
      <c r="AG23" s="6">
        <v>49.388358099999998</v>
      </c>
      <c r="AH23" s="10">
        <f t="shared" ref="AH23" si="406">RANK(AG23,AG$4:AG$36)</f>
        <v>32</v>
      </c>
      <c r="AI23" s="6">
        <v>49.719742262710739</v>
      </c>
      <c r="AJ23" s="10">
        <f t="shared" ref="AJ23" si="407">RANK(AI23,AI$4:AI$36)</f>
        <v>31</v>
      </c>
      <c r="AK23" s="6">
        <v>76.633333300000004</v>
      </c>
      <c r="AL23" s="10">
        <f t="shared" ref="AL23" si="408">RANK(AK23,AK$4:AK$36)</f>
        <v>13</v>
      </c>
      <c r="AM23" s="6">
        <v>75.599999999999994</v>
      </c>
      <c r="AN23" s="10">
        <f t="shared" ref="AN23" si="409">RANK(AM23,AM$4:AM$36)</f>
        <v>25</v>
      </c>
      <c r="AO23" s="6">
        <v>84.465000000000003</v>
      </c>
      <c r="AP23" s="10">
        <f t="shared" ref="AP23" si="410">RANK(AO23,AO$4:AO$36)</f>
        <v>33</v>
      </c>
      <c r="AQ23" s="6">
        <v>74.055000000000007</v>
      </c>
      <c r="AR23" s="10">
        <f t="shared" ref="AR23" si="411">RANK(AQ23,AQ$4:AQ$36)</f>
        <v>30</v>
      </c>
      <c r="AS23" s="7"/>
      <c r="AT23" s="6">
        <v>70.240438212172734</v>
      </c>
      <c r="AU23" s="10">
        <f t="shared" ref="AU23" si="412">RANK(AT23,AT$4:AT$36)</f>
        <v>32</v>
      </c>
      <c r="AV23" s="7"/>
      <c r="AW23" s="6">
        <v>67.37453684900845</v>
      </c>
      <c r="AX23" s="10">
        <f t="shared" ref="AX23" si="413">RANK(AW23,AW$4:AW$36)</f>
        <v>33</v>
      </c>
      <c r="AY23" s="7"/>
      <c r="AZ23" s="6">
        <v>74.707712046179282</v>
      </c>
      <c r="BA23" s="10">
        <f t="shared" ref="BA23" si="414">RANK(AZ23,AZ$4:AZ$36)</f>
        <v>33</v>
      </c>
    </row>
    <row r="24" spans="1:53" s="23" customFormat="1" ht="15" customHeight="1">
      <c r="A24" s="18">
        <v>21</v>
      </c>
      <c r="B24" s="19" t="s">
        <v>20</v>
      </c>
      <c r="C24" s="20">
        <v>72.599999999999994</v>
      </c>
      <c r="D24" s="21">
        <f t="shared" si="0"/>
        <v>4</v>
      </c>
      <c r="E24" s="20">
        <v>47.6666667</v>
      </c>
      <c r="F24" s="21">
        <f t="shared" si="0"/>
        <v>26</v>
      </c>
      <c r="G24" s="20">
        <v>112</v>
      </c>
      <c r="H24" s="21">
        <f t="shared" ref="H24" si="415">RANK(G24,G$4:G$36)</f>
        <v>1</v>
      </c>
      <c r="I24" s="20">
        <v>103</v>
      </c>
      <c r="J24" s="21">
        <f t="shared" ref="J24" si="416">RANK(I24,I$4:I$36)</f>
        <v>4</v>
      </c>
      <c r="K24" s="20">
        <v>22.43</v>
      </c>
      <c r="L24" s="21">
        <f t="shared" ref="L24" si="417">RANK(K24,K$4:K$36)</f>
        <v>27</v>
      </c>
      <c r="M24" s="20">
        <v>37.32</v>
      </c>
      <c r="N24" s="21">
        <f t="shared" ref="N24" si="418">RANK(M24,M$4:M$36)</f>
        <v>33</v>
      </c>
      <c r="O24" s="20">
        <v>25.90685259236994</v>
      </c>
      <c r="P24" s="21">
        <f t="shared" ref="P24" si="419">RANK(O24,O$4:O$36)</f>
        <v>33</v>
      </c>
      <c r="Q24" s="20">
        <v>45.849139371887354</v>
      </c>
      <c r="R24" s="21">
        <f t="shared" ref="R24" si="420">RANK(Q24,Q$4:Q$36)</f>
        <v>31</v>
      </c>
      <c r="S24" s="20">
        <v>83.2</v>
      </c>
      <c r="T24" s="21">
        <f t="shared" ref="T24" si="421">RANK(S24,S$4:S$36)</f>
        <v>31</v>
      </c>
      <c r="U24" s="20">
        <v>72.810054413573397</v>
      </c>
      <c r="V24" s="21">
        <f t="shared" ref="V24" si="422">RANK(U24,U$4:U$36)</f>
        <v>28</v>
      </c>
      <c r="W24" s="20">
        <v>76.385202706001181</v>
      </c>
      <c r="X24" s="21">
        <f t="shared" ref="X24" si="423">RANK(W24,W$4:W$36)</f>
        <v>32</v>
      </c>
      <c r="Y24" s="20">
        <v>83.456831724137942</v>
      </c>
      <c r="Z24" s="21">
        <f t="shared" ref="Z24" si="424">RANK(Y24,Y$4:Y$36)</f>
        <v>8</v>
      </c>
      <c r="AA24" s="20">
        <v>90.631511448275859</v>
      </c>
      <c r="AB24" s="21">
        <f t="shared" ref="AB24" si="425">RANK(AA24,AA$4:AA$36)</f>
        <v>9</v>
      </c>
      <c r="AC24" s="20">
        <v>60.912761400000001</v>
      </c>
      <c r="AD24" s="21">
        <f t="shared" ref="AD24" si="426">RANK(AC24,AC$4:AC$36)</f>
        <v>7</v>
      </c>
      <c r="AE24" s="20">
        <v>73.60239</v>
      </c>
      <c r="AF24" s="21">
        <f t="shared" ref="AF24" si="427">RANK(AE24,AE$4:AE$36)</f>
        <v>18</v>
      </c>
      <c r="AG24" s="20">
        <v>66.532131199999995</v>
      </c>
      <c r="AH24" s="21">
        <f t="shared" ref="AH24" si="428">RANK(AG24,AG$4:AG$36)</f>
        <v>26</v>
      </c>
      <c r="AI24" s="20">
        <v>80.641307769172442</v>
      </c>
      <c r="AJ24" s="21">
        <f t="shared" ref="AJ24" si="429">RANK(AI24,AI$4:AI$36)</f>
        <v>21</v>
      </c>
      <c r="AK24" s="20">
        <v>62.3333333</v>
      </c>
      <c r="AL24" s="21">
        <f t="shared" ref="AL24" si="430">RANK(AK24,AK$4:AK$36)</f>
        <v>31</v>
      </c>
      <c r="AM24" s="20">
        <v>74</v>
      </c>
      <c r="AN24" s="21">
        <f t="shared" ref="AN24" si="431">RANK(AM24,AM$4:AM$36)</f>
        <v>28</v>
      </c>
      <c r="AO24" s="20">
        <v>103.72499999999999</v>
      </c>
      <c r="AP24" s="21">
        <f t="shared" ref="AP24" si="432">RANK(AO24,AO$4:AO$36)</f>
        <v>13</v>
      </c>
      <c r="AQ24" s="20">
        <v>82.194999999999993</v>
      </c>
      <c r="AR24" s="21">
        <f t="shared" ref="AR24" si="433">RANK(AQ24,AQ$4:AQ$36)</f>
        <v>18</v>
      </c>
      <c r="AS24" s="22"/>
      <c r="AT24" s="20">
        <v>70.34277060121039</v>
      </c>
      <c r="AU24" s="21">
        <f t="shared" ref="AU24" si="434">RANK(AT24,AT$4:AT$36)</f>
        <v>31</v>
      </c>
      <c r="AV24" s="22"/>
      <c r="AW24" s="20">
        <v>73.700528755291614</v>
      </c>
      <c r="AX24" s="21">
        <f t="shared" ref="AX24" si="435">RANK(AW24,AW$4:AW$36)</f>
        <v>21</v>
      </c>
      <c r="AY24" s="22"/>
      <c r="AZ24" s="20">
        <v>81.962622304934271</v>
      </c>
      <c r="BA24" s="21">
        <f t="shared" ref="BA24" si="436">RANK(AZ24,AZ$4:AZ$36)</f>
        <v>20</v>
      </c>
    </row>
    <row r="25" spans="1:53" ht="15" customHeight="1">
      <c r="A25" s="4">
        <v>22</v>
      </c>
      <c r="B25" s="5" t="s">
        <v>21</v>
      </c>
      <c r="C25" s="6">
        <v>72.8</v>
      </c>
      <c r="D25" s="10">
        <f t="shared" si="0"/>
        <v>3</v>
      </c>
      <c r="E25" s="6">
        <v>48</v>
      </c>
      <c r="F25" s="10">
        <f t="shared" si="0"/>
        <v>25</v>
      </c>
      <c r="G25" s="6">
        <v>57.1</v>
      </c>
      <c r="H25" s="10">
        <f t="shared" ref="H25" si="437">RANK(G25,G$4:G$36)</f>
        <v>33</v>
      </c>
      <c r="I25" s="6">
        <v>52.1</v>
      </c>
      <c r="J25" s="10">
        <f t="shared" ref="J25" si="438">RANK(I25,I$4:I$36)</f>
        <v>32</v>
      </c>
      <c r="K25" s="6">
        <v>83.92</v>
      </c>
      <c r="L25" s="10">
        <f t="shared" ref="L25" si="439">RANK(K25,K$4:K$36)</f>
        <v>3</v>
      </c>
      <c r="M25" s="6">
        <v>60.29</v>
      </c>
      <c r="N25" s="10">
        <f t="shared" ref="N25" si="440">RANK(M25,M$4:M$36)</f>
        <v>4</v>
      </c>
      <c r="O25" s="6">
        <v>62.480651922790258</v>
      </c>
      <c r="P25" s="10">
        <f t="shared" ref="P25" si="441">RANK(O25,O$4:O$36)</f>
        <v>7</v>
      </c>
      <c r="Q25" s="6">
        <v>101.86678149599854</v>
      </c>
      <c r="R25" s="10">
        <f t="shared" ref="R25" si="442">RANK(Q25,Q$4:Q$36)</f>
        <v>1</v>
      </c>
      <c r="S25" s="6">
        <v>100.1</v>
      </c>
      <c r="T25" s="10">
        <f t="shared" ref="T25" si="443">RANK(S25,S$4:S$36)</f>
        <v>14</v>
      </c>
      <c r="U25" s="6">
        <v>88.408939703818589</v>
      </c>
      <c r="V25" s="10">
        <f t="shared" ref="V25" si="444">RANK(U25,U$4:U$36)</f>
        <v>9</v>
      </c>
      <c r="W25" s="6">
        <v>84.102426766755059</v>
      </c>
      <c r="X25" s="10">
        <f t="shared" ref="X25" si="445">RANK(W25,W$4:W$36)</f>
        <v>25</v>
      </c>
      <c r="Y25" s="6">
        <v>68.155908965517241</v>
      </c>
      <c r="Z25" s="10">
        <f t="shared" ref="Z25" si="446">RANK(Y25,Y$4:Y$36)</f>
        <v>28</v>
      </c>
      <c r="AA25" s="6">
        <v>88.28961978160919</v>
      </c>
      <c r="AB25" s="10">
        <f t="shared" ref="AB25" si="447">RANK(AA25,AA$4:AA$36)</f>
        <v>15</v>
      </c>
      <c r="AC25" s="6">
        <v>60.752461599999997</v>
      </c>
      <c r="AD25" s="10">
        <f t="shared" ref="AD25" si="448">RANK(AC25,AC$4:AC$36)</f>
        <v>8</v>
      </c>
      <c r="AE25" s="6"/>
      <c r="AF25" s="10"/>
      <c r="AG25" s="6">
        <v>89.218721000000002</v>
      </c>
      <c r="AH25" s="10">
        <f t="shared" ref="AH25" si="449">RANK(AG25,AG$4:AG$36)</f>
        <v>4</v>
      </c>
      <c r="AI25" s="6"/>
      <c r="AJ25" s="10"/>
      <c r="AK25" s="6">
        <v>78.866666699999996</v>
      </c>
      <c r="AL25" s="10">
        <f t="shared" ref="AL25" si="450">RANK(AK25,AK$4:AK$36)</f>
        <v>11</v>
      </c>
      <c r="AM25" s="6">
        <v>79.5</v>
      </c>
      <c r="AN25" s="10">
        <f t="shared" ref="AN25" si="451">RANK(AM25,AM$4:AM$36)</f>
        <v>16</v>
      </c>
      <c r="AO25" s="6">
        <v>102.19</v>
      </c>
      <c r="AP25" s="10">
        <f t="shared" ref="AP25" si="452">RANK(AO25,AO$4:AO$36)</f>
        <v>18</v>
      </c>
      <c r="AQ25" s="6">
        <v>85.295000000000002</v>
      </c>
      <c r="AR25" s="10">
        <f t="shared" ref="AR25" si="453">RANK(AQ25,AQ$4:AQ$36)</f>
        <v>13</v>
      </c>
      <c r="AS25" s="7"/>
      <c r="AT25" s="6">
        <v>77.02300936507838</v>
      </c>
      <c r="AU25" s="10">
        <f t="shared" ref="AU25" si="454">RANK(AT25,AT$4:AT$36)</f>
        <v>10</v>
      </c>
      <c r="AV25" s="7"/>
      <c r="AW25" s="6">
        <v>72.609430449111443</v>
      </c>
      <c r="AX25" s="10">
        <f t="shared" ref="AX25" si="455">RANK(AW25,AW$4:AW$36)</f>
        <v>24</v>
      </c>
      <c r="AY25" s="7"/>
      <c r="AZ25" s="6">
        <v>79.180524322578563</v>
      </c>
      <c r="BA25" s="10">
        <f t="shared" ref="BA25" si="456">RANK(AZ25,AZ$4:AZ$36)</f>
        <v>26</v>
      </c>
    </row>
    <row r="26" spans="1:53" s="23" customFormat="1" ht="15" customHeight="1">
      <c r="A26" s="18">
        <v>23</v>
      </c>
      <c r="B26" s="19" t="s">
        <v>22</v>
      </c>
      <c r="C26" s="20">
        <v>67.099999999999994</v>
      </c>
      <c r="D26" s="21">
        <f t="shared" si="0"/>
        <v>20</v>
      </c>
      <c r="E26" s="20">
        <v>58.6666667</v>
      </c>
      <c r="F26" s="21">
        <f t="shared" si="0"/>
        <v>17</v>
      </c>
      <c r="G26" s="20">
        <v>95.3</v>
      </c>
      <c r="H26" s="21">
        <f t="shared" ref="H26" si="457">RANK(G26,G$4:G$36)</f>
        <v>16</v>
      </c>
      <c r="I26" s="20">
        <v>77.3</v>
      </c>
      <c r="J26" s="21">
        <f t="shared" ref="J26" si="458">RANK(I26,I$4:I$36)</f>
        <v>26</v>
      </c>
      <c r="K26" s="20">
        <v>48.1</v>
      </c>
      <c r="L26" s="21">
        <f t="shared" ref="L26" si="459">RANK(K26,K$4:K$36)</f>
        <v>13</v>
      </c>
      <c r="M26" s="20">
        <v>46.72</v>
      </c>
      <c r="N26" s="21">
        <f t="shared" ref="N26" si="460">RANK(M26,M$4:M$36)</f>
        <v>18</v>
      </c>
      <c r="O26" s="20">
        <v>41.059920378936383</v>
      </c>
      <c r="P26" s="21">
        <f t="shared" ref="P26" si="461">RANK(O26,O$4:O$36)</f>
        <v>25</v>
      </c>
      <c r="Q26" s="20">
        <v>74.906083233198331</v>
      </c>
      <c r="R26" s="21">
        <f t="shared" ref="R26" si="462">RANK(Q26,Q$4:Q$36)</f>
        <v>10</v>
      </c>
      <c r="S26" s="20">
        <v>93.5</v>
      </c>
      <c r="T26" s="21">
        <f t="shared" ref="T26" si="463">RANK(S26,S$4:S$36)</f>
        <v>22</v>
      </c>
      <c r="U26" s="20">
        <v>74.682229684180371</v>
      </c>
      <c r="V26" s="21">
        <f t="shared" ref="V26" si="464">RANK(U26,U$4:U$36)</f>
        <v>26</v>
      </c>
      <c r="W26" s="20">
        <v>79.009603650945124</v>
      </c>
      <c r="X26" s="21">
        <f t="shared" ref="X26" si="465">RANK(W26,W$4:W$36)</f>
        <v>31</v>
      </c>
      <c r="Y26" s="20">
        <v>62.792942758620683</v>
      </c>
      <c r="Z26" s="21">
        <f t="shared" ref="Z26" si="466">RANK(Y26,Y$4:Y$36)</f>
        <v>32</v>
      </c>
      <c r="AA26" s="20">
        <v>90.490479448275835</v>
      </c>
      <c r="AB26" s="21">
        <f t="shared" ref="AB26" si="467">RANK(AA26,AA$4:AA$36)</f>
        <v>10</v>
      </c>
      <c r="AC26" s="20">
        <v>62.471206899999999</v>
      </c>
      <c r="AD26" s="21">
        <f t="shared" ref="AD26" si="468">RANK(AC26,AC$4:AC$36)</f>
        <v>5</v>
      </c>
      <c r="AE26" s="20">
        <v>68.120919299999997</v>
      </c>
      <c r="AF26" s="21">
        <f t="shared" ref="AF26" si="469">RANK(AE26,AE$4:AE$36)</f>
        <v>27</v>
      </c>
      <c r="AG26" s="20">
        <v>76.962422700000005</v>
      </c>
      <c r="AH26" s="21">
        <f t="shared" ref="AH26" si="470">RANK(AG26,AG$4:AG$36)</f>
        <v>14</v>
      </c>
      <c r="AI26" s="20">
        <v>75.332535396962768</v>
      </c>
      <c r="AJ26" s="21">
        <f t="shared" ref="AJ26" si="471">RANK(AI26,AI$4:AI$36)</f>
        <v>25</v>
      </c>
      <c r="AK26" s="20">
        <v>73.466666700000005</v>
      </c>
      <c r="AL26" s="21">
        <f t="shared" ref="AL26" si="472">RANK(AK26,AK$4:AK$36)</f>
        <v>19</v>
      </c>
      <c r="AM26" s="20">
        <v>77.5</v>
      </c>
      <c r="AN26" s="21">
        <f t="shared" ref="AN26" si="473">RANK(AM26,AM$4:AM$36)</f>
        <v>19</v>
      </c>
      <c r="AO26" s="20">
        <v>104.88500000000001</v>
      </c>
      <c r="AP26" s="21">
        <f t="shared" ref="AP26" si="474">RANK(AO26,AO$4:AO$36)</f>
        <v>12</v>
      </c>
      <c r="AQ26" s="20">
        <v>74.855000000000004</v>
      </c>
      <c r="AR26" s="21">
        <f t="shared" ref="AR26" si="475">RANK(AQ26,AQ$4:AQ$36)</f>
        <v>29</v>
      </c>
      <c r="AS26" s="22"/>
      <c r="AT26" s="20">
        <v>72.534365564339012</v>
      </c>
      <c r="AU26" s="21">
        <f t="shared" ref="AU26" si="476">RANK(AT26,AT$4:AT$36)</f>
        <v>25</v>
      </c>
      <c r="AV26" s="22"/>
      <c r="AW26" s="20">
        <v>72.472550819631806</v>
      </c>
      <c r="AX26" s="21">
        <f t="shared" ref="AX26" si="477">RANK(AW26,AW$4:AW$36)</f>
        <v>27</v>
      </c>
      <c r="AY26" s="22"/>
      <c r="AZ26" s="20">
        <v>80.329318709020086</v>
      </c>
      <c r="BA26" s="21">
        <f t="shared" ref="BA26" si="478">RANK(AZ26,AZ$4:AZ$36)</f>
        <v>24</v>
      </c>
    </row>
    <row r="27" spans="1:53" ht="15" customHeight="1">
      <c r="A27" s="4">
        <v>24</v>
      </c>
      <c r="B27" s="5" t="s">
        <v>23</v>
      </c>
      <c r="C27" s="6">
        <v>72.599999999999994</v>
      </c>
      <c r="D27" s="10">
        <f t="shared" si="0"/>
        <v>4</v>
      </c>
      <c r="E27" s="6">
        <v>65.333333300000007</v>
      </c>
      <c r="F27" s="10">
        <f t="shared" si="0"/>
        <v>10</v>
      </c>
      <c r="G27" s="6">
        <v>108.6</v>
      </c>
      <c r="H27" s="10">
        <f t="shared" ref="H27" si="479">RANK(G27,G$4:G$36)</f>
        <v>7</v>
      </c>
      <c r="I27" s="6">
        <v>110.9</v>
      </c>
      <c r="J27" s="10">
        <f t="shared" ref="J27" si="480">RANK(I27,I$4:I$36)</f>
        <v>2</v>
      </c>
      <c r="K27" s="6">
        <v>90.63</v>
      </c>
      <c r="L27" s="10">
        <f t="shared" ref="L27" si="481">RANK(K27,K$4:K$36)</f>
        <v>1</v>
      </c>
      <c r="M27" s="6">
        <v>39.9</v>
      </c>
      <c r="N27" s="10">
        <f t="shared" ref="N27" si="482">RANK(M27,M$4:M$36)</f>
        <v>27</v>
      </c>
      <c r="O27" s="6">
        <v>33.596655435260118</v>
      </c>
      <c r="P27" s="10">
        <f t="shared" ref="P27" si="483">RANK(O27,O$4:O$36)</f>
        <v>30</v>
      </c>
      <c r="Q27" s="6">
        <v>57.631384325733279</v>
      </c>
      <c r="R27" s="10">
        <f t="shared" ref="R27" si="484">RANK(Q27,Q$4:Q$36)</f>
        <v>26</v>
      </c>
      <c r="S27" s="6">
        <v>82.2</v>
      </c>
      <c r="T27" s="10">
        <f t="shared" ref="T27" si="485">RANK(S27,S$4:S$36)</f>
        <v>32</v>
      </c>
      <c r="U27" s="6">
        <v>92.223141403520373</v>
      </c>
      <c r="V27" s="10">
        <f t="shared" ref="V27" si="486">RANK(U27,U$4:U$36)</f>
        <v>6</v>
      </c>
      <c r="W27" s="6">
        <v>95.876814536007885</v>
      </c>
      <c r="X27" s="10">
        <f t="shared" ref="X27" si="487">RANK(W27,W$4:W$36)</f>
        <v>9</v>
      </c>
      <c r="Y27" s="6">
        <v>88.638537931034477</v>
      </c>
      <c r="Z27" s="10">
        <f t="shared" ref="Z27" si="488">RANK(Y27,Y$4:Y$36)</f>
        <v>2</v>
      </c>
      <c r="AA27" s="6">
        <v>96.631432534482741</v>
      </c>
      <c r="AB27" s="10">
        <f t="shared" ref="AB27" si="489">RANK(AA27,AA$4:AA$36)</f>
        <v>1</v>
      </c>
      <c r="AC27" s="6">
        <v>68.625235599999996</v>
      </c>
      <c r="AD27" s="10">
        <f t="shared" ref="AD27" si="490">RANK(AC27,AC$4:AC$36)</f>
        <v>1</v>
      </c>
      <c r="AE27" s="6"/>
      <c r="AF27" s="10"/>
      <c r="AG27" s="6">
        <v>91.540835599999994</v>
      </c>
      <c r="AH27" s="10">
        <f t="shared" ref="AH27" si="491">RANK(AG27,AG$4:AG$36)</f>
        <v>1</v>
      </c>
      <c r="AI27" s="6">
        <v>100.94667303479139</v>
      </c>
      <c r="AJ27" s="10">
        <f t="shared" ref="AJ27" si="492">RANK(AI27,AI$4:AI$36)</f>
        <v>1</v>
      </c>
      <c r="AK27" s="6">
        <v>91.033333299999995</v>
      </c>
      <c r="AL27" s="10">
        <f t="shared" ref="AL27" si="493">RANK(AK27,AK$4:AK$36)</f>
        <v>2</v>
      </c>
      <c r="AM27" s="6">
        <v>85.7</v>
      </c>
      <c r="AN27" s="10">
        <f t="shared" ref="AN27" si="494">RANK(AM27,AM$4:AM$36)</f>
        <v>6</v>
      </c>
      <c r="AO27" s="6">
        <v>120.05500000000001</v>
      </c>
      <c r="AP27" s="10">
        <f t="shared" ref="AP27" si="495">RANK(AO27,AO$4:AO$36)</f>
        <v>1</v>
      </c>
      <c r="AQ27" s="6">
        <v>89.33</v>
      </c>
      <c r="AR27" s="10">
        <f t="shared" ref="AR27" si="496">RANK(AQ27,AQ$4:AQ$36)</f>
        <v>4</v>
      </c>
      <c r="AS27" s="7"/>
      <c r="AT27" s="6">
        <v>84.099618850041509</v>
      </c>
      <c r="AU27" s="10">
        <f t="shared" ref="AU27" si="497">RANK(AT27,AT$4:AT$36)</f>
        <v>1</v>
      </c>
      <c r="AV27" s="7"/>
      <c r="AW27" s="6">
        <v>84.956740704473532</v>
      </c>
      <c r="AX27" s="10">
        <f t="shared" ref="AX27" si="498">RANK(AW27,AW$4:AW$36)</f>
        <v>1</v>
      </c>
      <c r="AY27" s="7"/>
      <c r="AZ27" s="6">
        <v>90.303098424590061</v>
      </c>
      <c r="BA27" s="10">
        <f t="shared" ref="BA27" si="499">RANK(AZ27,AZ$4:AZ$36)</f>
        <v>2</v>
      </c>
    </row>
    <row r="28" spans="1:53" s="23" customFormat="1" ht="15" customHeight="1">
      <c r="A28" s="18">
        <v>25</v>
      </c>
      <c r="B28" s="19" t="s">
        <v>24</v>
      </c>
      <c r="C28" s="20">
        <v>69.7</v>
      </c>
      <c r="D28" s="21">
        <f t="shared" si="0"/>
        <v>12</v>
      </c>
      <c r="E28" s="20">
        <v>57.3333333</v>
      </c>
      <c r="F28" s="21">
        <f t="shared" si="0"/>
        <v>19</v>
      </c>
      <c r="G28" s="20">
        <v>87.5</v>
      </c>
      <c r="H28" s="21">
        <f t="shared" ref="H28" si="500">RANK(G28,G$4:G$36)</f>
        <v>25</v>
      </c>
      <c r="I28" s="20">
        <v>91.8</v>
      </c>
      <c r="J28" s="21">
        <f t="shared" ref="J28" si="501">RANK(I28,I$4:I$36)</f>
        <v>12</v>
      </c>
      <c r="K28" s="20">
        <v>32.450000000000003</v>
      </c>
      <c r="L28" s="21">
        <f t="shared" ref="L28" si="502">RANK(K28,K$4:K$36)</f>
        <v>20</v>
      </c>
      <c r="M28" s="20">
        <v>40.61</v>
      </c>
      <c r="N28" s="21">
        <f t="shared" ref="N28" si="503">RANK(M28,M$4:M$36)</f>
        <v>25</v>
      </c>
      <c r="O28" s="20">
        <v>30.574013856994217</v>
      </c>
      <c r="P28" s="21">
        <f t="shared" ref="P28" si="504">RANK(O28,O$4:O$36)</f>
        <v>31</v>
      </c>
      <c r="Q28" s="20">
        <v>49.677823380455635</v>
      </c>
      <c r="R28" s="21">
        <f t="shared" ref="R28" si="505">RANK(Q28,Q$4:Q$36)</f>
        <v>30</v>
      </c>
      <c r="S28" s="20">
        <v>94.8</v>
      </c>
      <c r="T28" s="21">
        <f t="shared" ref="T28" si="506">RANK(S28,S$4:S$36)</f>
        <v>21</v>
      </c>
      <c r="U28" s="20">
        <v>85.453593463053082</v>
      </c>
      <c r="V28" s="21">
        <f t="shared" ref="V28" si="507">RANK(U28,U$4:U$36)</f>
        <v>16</v>
      </c>
      <c r="W28" s="20">
        <v>88.617210157546282</v>
      </c>
      <c r="X28" s="21">
        <f t="shared" ref="X28" si="508">RANK(W28,W$4:W$36)</f>
        <v>16</v>
      </c>
      <c r="Y28" s="20">
        <v>81.532328275862071</v>
      </c>
      <c r="Z28" s="21">
        <f t="shared" ref="Z28" si="509">RANK(Y28,Y$4:Y$36)</f>
        <v>9</v>
      </c>
      <c r="AA28" s="20">
        <v>95.183214356321827</v>
      </c>
      <c r="AB28" s="21">
        <f t="shared" ref="AB28" si="510">RANK(AA28,AA$4:AA$36)</f>
        <v>3</v>
      </c>
      <c r="AC28" s="20">
        <v>65.050914899999995</v>
      </c>
      <c r="AD28" s="21">
        <f t="shared" ref="AD28" si="511">RANK(AC28,AC$4:AC$36)</f>
        <v>3</v>
      </c>
      <c r="AE28" s="20"/>
      <c r="AF28" s="21"/>
      <c r="AG28" s="20">
        <v>89.513099800000006</v>
      </c>
      <c r="AH28" s="21">
        <f t="shared" ref="AH28" si="512">RANK(AG28,AG$4:AG$36)</f>
        <v>3</v>
      </c>
      <c r="AI28" s="20">
        <v>94.202643094560017</v>
      </c>
      <c r="AJ28" s="21">
        <f t="shared" ref="AJ28" si="513">RANK(AI28,AI$4:AI$36)</f>
        <v>6</v>
      </c>
      <c r="AK28" s="20">
        <v>85.2</v>
      </c>
      <c r="AL28" s="21">
        <f t="shared" ref="AL28" si="514">RANK(AK28,AK$4:AK$36)</f>
        <v>7</v>
      </c>
      <c r="AM28" s="20">
        <v>77</v>
      </c>
      <c r="AN28" s="21">
        <f t="shared" ref="AN28" si="515">RANK(AM28,AM$4:AM$36)</f>
        <v>21</v>
      </c>
      <c r="AO28" s="20">
        <v>96.894999999999996</v>
      </c>
      <c r="AP28" s="21">
        <f t="shared" ref="AP28" si="516">RANK(AO28,AO$4:AO$36)</f>
        <v>26</v>
      </c>
      <c r="AQ28" s="20">
        <v>81.28</v>
      </c>
      <c r="AR28" s="21">
        <f t="shared" ref="AR28" si="517">RANK(AQ28,AQ$4:AQ$36)</f>
        <v>22</v>
      </c>
      <c r="AS28" s="22"/>
      <c r="AT28" s="20">
        <v>74.71865872923965</v>
      </c>
      <c r="AU28" s="21">
        <f t="shared" ref="AU28" si="518">RANK(AT28,AT$4:AT$36)</f>
        <v>19</v>
      </c>
      <c r="AV28" s="22"/>
      <c r="AW28" s="20">
        <v>76.999484858830286</v>
      </c>
      <c r="AX28" s="21">
        <f t="shared" ref="AX28" si="519">RANK(AW28,AW$4:AW$36)</f>
        <v>14</v>
      </c>
      <c r="AY28" s="22"/>
      <c r="AZ28" s="20">
        <v>82.990774937624366</v>
      </c>
      <c r="BA28" s="21">
        <f t="shared" ref="BA28" si="520">RANK(AZ28,AZ$4:AZ$36)</f>
        <v>16</v>
      </c>
    </row>
    <row r="29" spans="1:53" ht="15" customHeight="1">
      <c r="A29" s="4">
        <v>26</v>
      </c>
      <c r="B29" s="5" t="s">
        <v>25</v>
      </c>
      <c r="C29" s="6">
        <v>71.2</v>
      </c>
      <c r="D29" s="10">
        <f t="shared" si="0"/>
        <v>8</v>
      </c>
      <c r="E29" s="6">
        <v>72.333333300000007</v>
      </c>
      <c r="F29" s="10">
        <f t="shared" si="0"/>
        <v>6</v>
      </c>
      <c r="G29" s="6">
        <v>110.1</v>
      </c>
      <c r="H29" s="10">
        <f t="shared" ref="H29" si="521">RANK(G29,G$4:G$36)</f>
        <v>3</v>
      </c>
      <c r="I29" s="6">
        <v>100.6</v>
      </c>
      <c r="J29" s="10">
        <f t="shared" ref="J29" si="522">RANK(I29,I$4:I$36)</f>
        <v>8</v>
      </c>
      <c r="K29" s="6">
        <v>27.51</v>
      </c>
      <c r="L29" s="10">
        <f t="shared" ref="L29" si="523">RANK(K29,K$4:K$36)</f>
        <v>26</v>
      </c>
      <c r="M29" s="6">
        <v>40.47</v>
      </c>
      <c r="N29" s="10">
        <f t="shared" ref="N29" si="524">RANK(M29,M$4:M$36)</f>
        <v>26</v>
      </c>
      <c r="O29" s="6">
        <v>47.293295734637546</v>
      </c>
      <c r="P29" s="10">
        <f t="shared" ref="P29" si="525">RANK(O29,O$4:O$36)</f>
        <v>19</v>
      </c>
      <c r="Q29" s="6">
        <v>37.549380316763013</v>
      </c>
      <c r="R29" s="10">
        <f t="shared" ref="R29" si="526">RANK(Q29,Q$4:Q$36)</f>
        <v>33</v>
      </c>
      <c r="S29" s="6">
        <v>87.5</v>
      </c>
      <c r="T29" s="10">
        <f t="shared" ref="T29" si="527">RANK(S29,S$4:S$36)</f>
        <v>28</v>
      </c>
      <c r="U29" s="6">
        <v>92.849747276455716</v>
      </c>
      <c r="V29" s="10">
        <f t="shared" ref="V29" si="528">RANK(U29,U$4:U$36)</f>
        <v>4</v>
      </c>
      <c r="W29" s="6">
        <v>87.495553536071625</v>
      </c>
      <c r="X29" s="10">
        <f t="shared" ref="X29" si="529">RANK(W29,W$4:W$36)</f>
        <v>19</v>
      </c>
      <c r="Y29" s="6">
        <v>89.554102068965534</v>
      </c>
      <c r="Z29" s="10">
        <f t="shared" ref="Z29" si="530">RANK(Y29,Y$4:Y$36)</f>
        <v>1</v>
      </c>
      <c r="AA29" s="6">
        <v>92.274083689655171</v>
      </c>
      <c r="AB29" s="10">
        <f t="shared" ref="AB29" si="531">RANK(AA29,AA$4:AA$36)</f>
        <v>6</v>
      </c>
      <c r="AC29" s="6">
        <v>49.700548900000001</v>
      </c>
      <c r="AD29" s="10">
        <f t="shared" ref="AD29" si="532">RANK(AC29,AC$4:AC$36)</f>
        <v>29</v>
      </c>
      <c r="AE29" s="6">
        <v>68.484589999999997</v>
      </c>
      <c r="AF29" s="10">
        <f t="shared" ref="AF29" si="533">RANK(AE29,AE$4:AE$36)</f>
        <v>25</v>
      </c>
      <c r="AG29" s="6">
        <v>76.887802300000004</v>
      </c>
      <c r="AH29" s="10">
        <f t="shared" ref="AH29" si="534">RANK(AG29,AG$4:AG$36)</f>
        <v>15</v>
      </c>
      <c r="AI29" s="6">
        <v>95.112872015918981</v>
      </c>
      <c r="AJ29" s="10">
        <f t="shared" ref="AJ29" si="535">RANK(AI29,AI$4:AI$36)</f>
        <v>4</v>
      </c>
      <c r="AK29" s="6">
        <v>75.8</v>
      </c>
      <c r="AL29" s="10">
        <f t="shared" ref="AL29" si="536">RANK(AK29,AK$4:AK$36)</f>
        <v>17</v>
      </c>
      <c r="AM29" s="6">
        <v>90.9</v>
      </c>
      <c r="AN29" s="10">
        <f t="shared" ref="AN29" si="537">RANK(AM29,AM$4:AM$36)</f>
        <v>2</v>
      </c>
      <c r="AO29" s="6">
        <v>97.3</v>
      </c>
      <c r="AP29" s="10">
        <f t="shared" ref="AP29" si="538">RANK(AO29,AO$4:AO$36)</f>
        <v>25</v>
      </c>
      <c r="AQ29" s="6">
        <v>79.754999999999995</v>
      </c>
      <c r="AR29" s="10">
        <f t="shared" ref="AR29" si="539">RANK(AQ29,AQ$4:AQ$36)</f>
        <v>26</v>
      </c>
      <c r="AS29" s="7"/>
      <c r="AT29" s="6">
        <v>75.746205197069884</v>
      </c>
      <c r="AU29" s="10">
        <f t="shared" ref="AU29" si="540">RANK(AT29,AT$4:AT$36)</f>
        <v>14</v>
      </c>
      <c r="AV29" s="7"/>
      <c r="AW29" s="6">
        <v>79.133010679132269</v>
      </c>
      <c r="AX29" s="10">
        <f t="shared" ref="AX29" si="541">RANK(AW29,AW$4:AW$36)</f>
        <v>8</v>
      </c>
      <c r="AY29" s="7"/>
      <c r="AZ29" s="6">
        <v>84.952949047793354</v>
      </c>
      <c r="BA29" s="10">
        <f t="shared" ref="BA29" si="542">RANK(AZ29,AZ$4:AZ$36)</f>
        <v>9</v>
      </c>
    </row>
    <row r="30" spans="1:53" s="23" customFormat="1" ht="15" customHeight="1">
      <c r="A30" s="18">
        <v>27</v>
      </c>
      <c r="B30" s="19" t="s">
        <v>26</v>
      </c>
      <c r="C30" s="20">
        <v>66.400000000000006</v>
      </c>
      <c r="D30" s="21">
        <f t="shared" si="0"/>
        <v>22</v>
      </c>
      <c r="E30" s="20">
        <v>73.666666699999993</v>
      </c>
      <c r="F30" s="21">
        <f t="shared" si="0"/>
        <v>4</v>
      </c>
      <c r="G30" s="20">
        <v>105.6</v>
      </c>
      <c r="H30" s="21">
        <f t="shared" ref="H30" si="543">RANK(G30,G$4:G$36)</f>
        <v>10</v>
      </c>
      <c r="I30" s="20">
        <v>103.2</v>
      </c>
      <c r="J30" s="21">
        <f t="shared" ref="J30" si="544">RANK(I30,I$4:I$36)</f>
        <v>3</v>
      </c>
      <c r="K30" s="20">
        <v>44.15</v>
      </c>
      <c r="L30" s="21">
        <f t="shared" ref="L30" si="545">RANK(K30,K$4:K$36)</f>
        <v>14</v>
      </c>
      <c r="M30" s="20">
        <v>39.17</v>
      </c>
      <c r="N30" s="21">
        <f t="shared" ref="N30" si="546">RANK(M30,M$4:M$36)</f>
        <v>31</v>
      </c>
      <c r="O30" s="20">
        <v>39.127545368736428</v>
      </c>
      <c r="P30" s="21">
        <f t="shared" ref="P30" si="547">RANK(O30,O$4:O$36)</f>
        <v>27</v>
      </c>
      <c r="Q30" s="20">
        <v>43.448962422926328</v>
      </c>
      <c r="R30" s="21">
        <f t="shared" ref="R30" si="548">RANK(Q30,Q$4:Q$36)</f>
        <v>32</v>
      </c>
      <c r="S30" s="20">
        <v>71.5</v>
      </c>
      <c r="T30" s="21">
        <f t="shared" ref="T30" si="549">RANK(S30,S$4:S$36)</f>
        <v>33</v>
      </c>
      <c r="U30" s="20">
        <v>84.63309755011467</v>
      </c>
      <c r="V30" s="21">
        <f t="shared" ref="V30" si="550">RANK(U30,U$4:U$36)</f>
        <v>18</v>
      </c>
      <c r="W30" s="20">
        <v>86.871814265766986</v>
      </c>
      <c r="X30" s="21">
        <f t="shared" ref="X30" si="551">RANK(W30,W$4:W$36)</f>
        <v>21</v>
      </c>
      <c r="Y30" s="20">
        <v>73.571171034482774</v>
      </c>
      <c r="Z30" s="21">
        <f t="shared" ref="Z30" si="552">RANK(Y30,Y$4:Y$36)</f>
        <v>21</v>
      </c>
      <c r="AA30" s="20">
        <v>88.50932670689653</v>
      </c>
      <c r="AB30" s="21">
        <f t="shared" ref="AB30" si="553">RANK(AA30,AA$4:AA$36)</f>
        <v>12</v>
      </c>
      <c r="AC30" s="20">
        <v>50.893549200000002</v>
      </c>
      <c r="AD30" s="21">
        <f t="shared" ref="AD30" si="554">RANK(AC30,AC$4:AC$36)</f>
        <v>27</v>
      </c>
      <c r="AE30" s="20">
        <v>77.509299999999996</v>
      </c>
      <c r="AF30" s="21">
        <f t="shared" ref="AF30" si="555">RANK(AE30,AE$4:AE$36)</f>
        <v>12</v>
      </c>
      <c r="AG30" s="20">
        <v>85.288269</v>
      </c>
      <c r="AH30" s="21">
        <f t="shared" ref="AH30" si="556">RANK(AG30,AG$4:AG$36)</f>
        <v>5</v>
      </c>
      <c r="AI30" s="20">
        <v>94.311547884264712</v>
      </c>
      <c r="AJ30" s="21">
        <f t="shared" ref="AJ30" si="557">RANK(AI30,AI$4:AI$36)</f>
        <v>5</v>
      </c>
      <c r="AK30" s="20">
        <v>84.066666699999999</v>
      </c>
      <c r="AL30" s="21">
        <f t="shared" ref="AL30" si="558">RANK(AK30,AK$4:AK$36)</f>
        <v>8</v>
      </c>
      <c r="AM30" s="20">
        <v>81</v>
      </c>
      <c r="AN30" s="21">
        <f t="shared" ref="AN30" si="559">RANK(AM30,AM$4:AM$36)</f>
        <v>14</v>
      </c>
      <c r="AO30" s="20">
        <v>110.88500000000001</v>
      </c>
      <c r="AP30" s="21">
        <f t="shared" ref="AP30" si="560">RANK(AO30,AO$4:AO$36)</f>
        <v>3</v>
      </c>
      <c r="AQ30" s="20">
        <v>80.515000000000001</v>
      </c>
      <c r="AR30" s="21">
        <f t="shared" ref="AR30" si="561">RANK(AQ30,AQ$4:AQ$36)</f>
        <v>23</v>
      </c>
      <c r="AS30" s="22"/>
      <c r="AT30" s="20">
        <v>75.443710325389929</v>
      </c>
      <c r="AU30" s="21">
        <f t="shared" ref="AU30" si="562">RANK(AT30,AT$4:AT$36)</f>
        <v>16</v>
      </c>
      <c r="AV30" s="22"/>
      <c r="AW30" s="20">
        <v>78.857991580008658</v>
      </c>
      <c r="AX30" s="21">
        <f t="shared" ref="AX30" si="563">RANK(AW30,AW$4:AW$36)</f>
        <v>9</v>
      </c>
      <c r="AY30" s="22"/>
      <c r="AZ30" s="20">
        <v>83.539946361151223</v>
      </c>
      <c r="BA30" s="21">
        <f t="shared" ref="BA30" si="564">RANK(AZ30,AZ$4:AZ$36)</f>
        <v>14</v>
      </c>
    </row>
    <row r="31" spans="1:53" ht="15" customHeight="1">
      <c r="A31" s="4">
        <v>28</v>
      </c>
      <c r="B31" s="5" t="s">
        <v>27</v>
      </c>
      <c r="C31" s="6">
        <v>69</v>
      </c>
      <c r="D31" s="10">
        <f t="shared" si="0"/>
        <v>14</v>
      </c>
      <c r="E31" s="6">
        <v>61.3333333</v>
      </c>
      <c r="F31" s="10">
        <f t="shared" si="0"/>
        <v>15</v>
      </c>
      <c r="G31" s="6">
        <v>84.6</v>
      </c>
      <c r="H31" s="10">
        <f t="shared" ref="H31" si="565">RANK(G31,G$4:G$36)</f>
        <v>28</v>
      </c>
      <c r="I31" s="6">
        <v>85</v>
      </c>
      <c r="J31" s="10">
        <f t="shared" ref="J31" si="566">RANK(I31,I$4:I$36)</f>
        <v>21</v>
      </c>
      <c r="K31" s="6">
        <v>77.66</v>
      </c>
      <c r="L31" s="10">
        <f t="shared" ref="L31" si="567">RANK(K31,K$4:K$36)</f>
        <v>4</v>
      </c>
      <c r="M31" s="6">
        <v>50.88</v>
      </c>
      <c r="N31" s="10">
        <f t="shared" ref="N31" si="568">RANK(M31,M$4:M$36)</f>
        <v>11</v>
      </c>
      <c r="O31" s="6">
        <v>62.905684989227161</v>
      </c>
      <c r="P31" s="10">
        <f t="shared" ref="P31" si="569">RANK(O31,O$4:O$36)</f>
        <v>6</v>
      </c>
      <c r="Q31" s="6">
        <v>81.424590897190541</v>
      </c>
      <c r="R31" s="10">
        <f t="shared" ref="R31" si="570">RANK(Q31,Q$4:Q$36)</f>
        <v>5</v>
      </c>
      <c r="S31" s="6">
        <v>87.6</v>
      </c>
      <c r="T31" s="10">
        <f t="shared" ref="T31" si="571">RANK(S31,S$4:S$36)</f>
        <v>27</v>
      </c>
      <c r="U31" s="6">
        <v>88.131274049819339</v>
      </c>
      <c r="V31" s="10">
        <f t="shared" ref="V31" si="572">RANK(U31,U$4:U$36)</f>
        <v>10</v>
      </c>
      <c r="W31" s="6">
        <v>82.587185868159324</v>
      </c>
      <c r="X31" s="10">
        <f t="shared" ref="X31" si="573">RANK(W31,W$4:W$36)</f>
        <v>27</v>
      </c>
      <c r="Y31" s="6">
        <v>76.673700689655192</v>
      </c>
      <c r="Z31" s="10">
        <f t="shared" ref="Z31" si="574">RANK(Y31,Y$4:Y$36)</f>
        <v>16</v>
      </c>
      <c r="AA31" s="6">
        <v>89.12714627586206</v>
      </c>
      <c r="AB31" s="10">
        <f t="shared" ref="AB31" si="575">RANK(AA31,AA$4:AA$36)</f>
        <v>11</v>
      </c>
      <c r="AC31" s="6">
        <v>58.102691399999998</v>
      </c>
      <c r="AD31" s="10">
        <f t="shared" ref="AD31" si="576">RANK(AC31,AC$4:AC$36)</f>
        <v>14</v>
      </c>
      <c r="AE31" s="6">
        <v>68.426869999999994</v>
      </c>
      <c r="AF31" s="10">
        <f t="shared" ref="AF31" si="577">RANK(AE31,AE$4:AE$36)</f>
        <v>26</v>
      </c>
      <c r="AG31" s="6">
        <v>54.973970999999999</v>
      </c>
      <c r="AH31" s="10">
        <f t="shared" ref="AH31" si="578">RANK(AG31,AG$4:AG$36)</f>
        <v>31</v>
      </c>
      <c r="AI31" s="6">
        <v>85.282534115599631</v>
      </c>
      <c r="AJ31" s="10">
        <f t="shared" ref="AJ31" si="579">RANK(AI31,AI$4:AI$36)</f>
        <v>15</v>
      </c>
      <c r="AK31" s="6">
        <v>75.966666700000005</v>
      </c>
      <c r="AL31" s="10">
        <f t="shared" ref="AL31" si="580">RANK(AK31,AK$4:AK$36)</f>
        <v>16</v>
      </c>
      <c r="AM31" s="6">
        <v>69.2</v>
      </c>
      <c r="AN31" s="10">
        <f t="shared" ref="AN31" si="581">RANK(AM31,AM$4:AM$36)</f>
        <v>33</v>
      </c>
      <c r="AO31" s="6">
        <v>94.7</v>
      </c>
      <c r="AP31" s="10">
        <f t="shared" ref="AP31" si="582">RANK(AO31,AO$4:AO$36)</f>
        <v>28</v>
      </c>
      <c r="AQ31" s="6">
        <v>64.724999999999994</v>
      </c>
      <c r="AR31" s="10">
        <f t="shared" ref="AR31" si="583">RANK(AQ31,AQ$4:AQ$36)</f>
        <v>33</v>
      </c>
      <c r="AS31" s="7"/>
      <c r="AT31" s="6">
        <v>74.680983299310142</v>
      </c>
      <c r="AU31" s="10">
        <f t="shared" ref="AU31" si="584">RANK(AT31,AT$4:AT$36)</f>
        <v>20</v>
      </c>
      <c r="AV31" s="7"/>
      <c r="AW31" s="6">
        <v>72.557928490500203</v>
      </c>
      <c r="AX31" s="10">
        <f t="shared" ref="AX31" si="585">RANK(AW31,AW$4:AW$36)</f>
        <v>25</v>
      </c>
      <c r="AY31" s="7"/>
      <c r="AZ31" s="6">
        <v>75.672118467638313</v>
      </c>
      <c r="BA31" s="10">
        <f t="shared" ref="BA31" si="586">RANK(AZ31,AZ$4:AZ$36)</f>
        <v>32</v>
      </c>
    </row>
    <row r="32" spans="1:53" s="23" customFormat="1" ht="15" customHeight="1">
      <c r="A32" s="18">
        <v>29</v>
      </c>
      <c r="B32" s="19" t="s">
        <v>28</v>
      </c>
      <c r="C32" s="20">
        <v>62.8</v>
      </c>
      <c r="D32" s="21">
        <f t="shared" si="0"/>
        <v>30</v>
      </c>
      <c r="E32" s="20">
        <v>44</v>
      </c>
      <c r="F32" s="21">
        <f t="shared" si="0"/>
        <v>29</v>
      </c>
      <c r="G32" s="20">
        <v>77.900000000000006</v>
      </c>
      <c r="H32" s="21">
        <f t="shared" ref="H32" si="587">RANK(G32,G$4:G$36)</f>
        <v>29</v>
      </c>
      <c r="I32" s="20">
        <v>72.7</v>
      </c>
      <c r="J32" s="21">
        <f t="shared" ref="J32" si="588">RANK(I32,I$4:I$36)</f>
        <v>27</v>
      </c>
      <c r="K32" s="20">
        <v>40.07</v>
      </c>
      <c r="L32" s="21">
        <f t="shared" ref="L32" si="589">RANK(K32,K$4:K$36)</f>
        <v>16</v>
      </c>
      <c r="M32" s="20">
        <v>53.77</v>
      </c>
      <c r="N32" s="21">
        <f t="shared" ref="N32" si="590">RANK(M32,M$4:M$36)</f>
        <v>6</v>
      </c>
      <c r="O32" s="20">
        <v>62.219821194775591</v>
      </c>
      <c r="P32" s="21">
        <f t="shared" ref="P32" si="591">RANK(O32,O$4:O$36)</f>
        <v>8</v>
      </c>
      <c r="Q32" s="20">
        <v>76.52564636130316</v>
      </c>
      <c r="R32" s="21">
        <f t="shared" ref="R32" si="592">RANK(Q32,Q$4:Q$36)</f>
        <v>7</v>
      </c>
      <c r="S32" s="20">
        <v>92.7</v>
      </c>
      <c r="T32" s="21">
        <f t="shared" ref="T32" si="593">RANK(S32,S$4:S$36)</f>
        <v>23</v>
      </c>
      <c r="U32" s="20">
        <v>71.433480368293374</v>
      </c>
      <c r="V32" s="21">
        <f t="shared" ref="V32" si="594">RANK(U32,U$4:U$36)</f>
        <v>29</v>
      </c>
      <c r="W32" s="20">
        <v>88.684892926128512</v>
      </c>
      <c r="X32" s="21">
        <f t="shared" ref="X32" si="595">RANK(W32,W$4:W$36)</f>
        <v>15</v>
      </c>
      <c r="Y32" s="20">
        <v>63.840891034482759</v>
      </c>
      <c r="Z32" s="21">
        <f t="shared" ref="Z32" si="596">RANK(Y32,Y$4:Y$36)</f>
        <v>30</v>
      </c>
      <c r="AA32" s="20">
        <v>87.565072649425275</v>
      </c>
      <c r="AB32" s="21">
        <f t="shared" ref="AB32" si="597">RANK(AA32,AA$4:AA$36)</f>
        <v>17</v>
      </c>
      <c r="AC32" s="20">
        <v>58.328842100000003</v>
      </c>
      <c r="AD32" s="21">
        <f t="shared" ref="AD32" si="598">RANK(AC32,AC$4:AC$36)</f>
        <v>13</v>
      </c>
      <c r="AE32" s="20">
        <v>74.399315000000001</v>
      </c>
      <c r="AF32" s="21">
        <f t="shared" ref="AF32" si="599">RANK(AE32,AE$4:AE$36)</f>
        <v>16</v>
      </c>
      <c r="AG32" s="20">
        <v>57.172345700000001</v>
      </c>
      <c r="AH32" s="21">
        <f t="shared" ref="AH32" si="600">RANK(AG32,AG$4:AG$36)</f>
        <v>30</v>
      </c>
      <c r="AI32" s="20">
        <v>75.24514266448368</v>
      </c>
      <c r="AJ32" s="21">
        <f t="shared" ref="AJ32" si="601">RANK(AI32,AI$4:AI$36)</f>
        <v>26</v>
      </c>
      <c r="AK32" s="20">
        <v>76.233333299999998</v>
      </c>
      <c r="AL32" s="21">
        <f t="shared" ref="AL32" si="602">RANK(AK32,AK$4:AK$36)</f>
        <v>15</v>
      </c>
      <c r="AM32" s="20">
        <v>72.400000000000006</v>
      </c>
      <c r="AN32" s="21">
        <f t="shared" ref="AN32" si="603">RANK(AM32,AM$4:AM$36)</f>
        <v>31</v>
      </c>
      <c r="AO32" s="20">
        <v>92.14</v>
      </c>
      <c r="AP32" s="21">
        <f t="shared" ref="AP32" si="604">RANK(AO32,AO$4:AO$36)</f>
        <v>30</v>
      </c>
      <c r="AQ32" s="20">
        <v>79.864999999999995</v>
      </c>
      <c r="AR32" s="21">
        <f t="shared" ref="AR32" si="605">RANK(AQ32,AQ$4:AQ$36)</f>
        <v>25</v>
      </c>
      <c r="AS32" s="22"/>
      <c r="AT32" s="20">
        <v>70.475894442804403</v>
      </c>
      <c r="AU32" s="21">
        <f t="shared" ref="AU32" si="606">RANK(AT32,AT$4:AT$36)</f>
        <v>30</v>
      </c>
      <c r="AV32" s="22"/>
      <c r="AW32" s="20">
        <v>70.544979798193879</v>
      </c>
      <c r="AX32" s="21">
        <f t="shared" ref="AX32" si="607">RANK(AW32,AW$4:AW$36)</f>
        <v>31</v>
      </c>
      <c r="AY32" s="22"/>
      <c r="AZ32" s="20">
        <v>76.154301025050344</v>
      </c>
      <c r="BA32" s="21">
        <f t="shared" ref="BA32" si="608">RANK(AZ32,AZ$4:AZ$36)</f>
        <v>31</v>
      </c>
    </row>
    <row r="33" spans="1:53" ht="15" customHeight="1">
      <c r="A33" s="4">
        <v>30</v>
      </c>
      <c r="B33" s="5" t="s">
        <v>29</v>
      </c>
      <c r="C33" s="6">
        <v>64.5</v>
      </c>
      <c r="D33" s="10">
        <f t="shared" si="0"/>
        <v>27</v>
      </c>
      <c r="E33" s="6">
        <v>65</v>
      </c>
      <c r="F33" s="10">
        <f t="shared" si="0"/>
        <v>11</v>
      </c>
      <c r="G33" s="6">
        <v>98.3</v>
      </c>
      <c r="H33" s="10">
        <f t="shared" ref="H33" si="609">RANK(G33,G$4:G$36)</f>
        <v>14</v>
      </c>
      <c r="I33" s="6">
        <v>100.5</v>
      </c>
      <c r="J33" s="10">
        <f t="shared" ref="J33" si="610">RANK(I33,I$4:I$36)</f>
        <v>9</v>
      </c>
      <c r="K33" s="6">
        <v>66.959999999999994</v>
      </c>
      <c r="L33" s="10">
        <f t="shared" ref="L33" si="611">RANK(K33,K$4:K$36)</f>
        <v>8</v>
      </c>
      <c r="M33" s="6">
        <v>50.59</v>
      </c>
      <c r="N33" s="10">
        <f t="shared" ref="N33" si="612">RANK(M33,M$4:M$36)</f>
        <v>12</v>
      </c>
      <c r="O33" s="6">
        <v>39.691690434097183</v>
      </c>
      <c r="P33" s="10">
        <f t="shared" ref="P33" si="613">RANK(O33,O$4:O$36)</f>
        <v>26</v>
      </c>
      <c r="Q33" s="6">
        <v>71.997342328887555</v>
      </c>
      <c r="R33" s="10">
        <f t="shared" ref="R33" si="614">RANK(Q33,Q$4:Q$36)</f>
        <v>12</v>
      </c>
      <c r="S33" s="6">
        <v>96.9</v>
      </c>
      <c r="T33" s="10">
        <f t="shared" ref="T33" si="615">RANK(S33,S$4:S$36)</f>
        <v>17</v>
      </c>
      <c r="U33" s="6">
        <v>65.648250020098203</v>
      </c>
      <c r="V33" s="10">
        <f t="shared" ref="V33" si="616">RANK(U33,U$4:U$36)</f>
        <v>33</v>
      </c>
      <c r="W33" s="6">
        <v>93.536547345117839</v>
      </c>
      <c r="X33" s="10">
        <f t="shared" ref="X33" si="617">RANK(W33,W$4:W$36)</f>
        <v>10</v>
      </c>
      <c r="Y33" s="6">
        <v>76.584230344827603</v>
      </c>
      <c r="Z33" s="10">
        <f t="shared" ref="Z33" si="618">RANK(Y33,Y$4:Y$36)</f>
        <v>17</v>
      </c>
      <c r="AA33" s="6">
        <v>84.144998971264371</v>
      </c>
      <c r="AB33" s="10">
        <f t="shared" ref="AB33" si="619">RANK(AA33,AA$4:AA$36)</f>
        <v>22</v>
      </c>
      <c r="AC33" s="6">
        <v>32.373768200000001</v>
      </c>
      <c r="AD33" s="10">
        <f t="shared" ref="AD33" si="620">RANK(AC33,AC$4:AC$36)</f>
        <v>32</v>
      </c>
      <c r="AE33" s="6">
        <v>76.042940000000002</v>
      </c>
      <c r="AF33" s="10">
        <f t="shared" ref="AF33" si="621">RANK(AE33,AE$4:AE$36)</f>
        <v>15</v>
      </c>
      <c r="AG33" s="6">
        <v>74.736684100000005</v>
      </c>
      <c r="AH33" s="10">
        <f t="shared" ref="AH33" si="622">RANK(AG33,AG$4:AG$36)</f>
        <v>19</v>
      </c>
      <c r="AI33" s="6">
        <v>83.732321491778507</v>
      </c>
      <c r="AJ33" s="10">
        <f t="shared" ref="AJ33" si="623">RANK(AI33,AI$4:AI$36)</f>
        <v>19</v>
      </c>
      <c r="AK33" s="6">
        <v>66.833333300000007</v>
      </c>
      <c r="AL33" s="10">
        <f t="shared" ref="AL33" si="624">RANK(AK33,AK$4:AK$36)</f>
        <v>29</v>
      </c>
      <c r="AM33" s="6">
        <v>81.599999999999994</v>
      </c>
      <c r="AN33" s="10">
        <f t="shared" ref="AN33" si="625">RANK(AM33,AM$4:AM$36)</f>
        <v>12</v>
      </c>
      <c r="AO33" s="6">
        <v>103.19499999999999</v>
      </c>
      <c r="AP33" s="10">
        <f t="shared" ref="AP33" si="626">RANK(AO33,AO$4:AO$36)</f>
        <v>15</v>
      </c>
      <c r="AQ33" s="6">
        <v>73.954999999999998</v>
      </c>
      <c r="AR33" s="10">
        <f t="shared" ref="AR33" si="627">RANK(AQ33,AQ$4:AQ$36)</f>
        <v>31</v>
      </c>
      <c r="AS33" s="7"/>
      <c r="AT33" s="6">
        <v>74.610576501717674</v>
      </c>
      <c r="AU33" s="10">
        <f t="shared" ref="AU33" si="628">RANK(AT33,AT$4:AT$36)</f>
        <v>21</v>
      </c>
      <c r="AV33" s="7"/>
      <c r="AW33" s="6">
        <v>74.430383187475627</v>
      </c>
      <c r="AX33" s="10">
        <f t="shared" ref="AX33" si="629">RANK(AW33,AW$4:AW$36)</f>
        <v>18</v>
      </c>
      <c r="AY33" s="7"/>
      <c r="AZ33" s="6">
        <v>83.814384583307472</v>
      </c>
      <c r="BA33" s="10">
        <f t="shared" ref="BA33" si="630">RANK(AZ33,AZ$4:AZ$36)</f>
        <v>13</v>
      </c>
    </row>
    <row r="34" spans="1:53" s="23" customFormat="1" ht="15" customHeight="1">
      <c r="A34" s="18">
        <v>31</v>
      </c>
      <c r="B34" s="19" t="s">
        <v>30</v>
      </c>
      <c r="C34" s="20">
        <v>61.9</v>
      </c>
      <c r="D34" s="21">
        <f t="shared" si="0"/>
        <v>32</v>
      </c>
      <c r="E34" s="20">
        <v>56.6666667</v>
      </c>
      <c r="F34" s="21">
        <f t="shared" si="0"/>
        <v>20</v>
      </c>
      <c r="G34" s="20">
        <v>90.6</v>
      </c>
      <c r="H34" s="21">
        <f t="shared" ref="H34" si="631">RANK(G34,G$4:G$36)</f>
        <v>24</v>
      </c>
      <c r="I34" s="20">
        <v>90.2</v>
      </c>
      <c r="J34" s="21">
        <f t="shared" ref="J34" si="632">RANK(I34,I$4:I$36)</f>
        <v>14</v>
      </c>
      <c r="K34" s="20">
        <v>29.9</v>
      </c>
      <c r="L34" s="21">
        <f t="shared" ref="L34" si="633">RANK(K34,K$4:K$36)</f>
        <v>23</v>
      </c>
      <c r="M34" s="20">
        <v>39.380000000000003</v>
      </c>
      <c r="N34" s="21">
        <f t="shared" ref="N34" si="634">RANK(M34,M$4:M$36)</f>
        <v>30</v>
      </c>
      <c r="O34" s="20">
        <v>30.228048666069363</v>
      </c>
      <c r="P34" s="21">
        <f t="shared" ref="P34" si="635">RANK(O34,O$4:O$36)</f>
        <v>32</v>
      </c>
      <c r="Q34" s="20">
        <v>59.497044453522427</v>
      </c>
      <c r="R34" s="21">
        <f t="shared" ref="R34" si="636">RANK(Q34,Q$4:Q$36)</f>
        <v>24</v>
      </c>
      <c r="S34" s="20">
        <v>101.5</v>
      </c>
      <c r="T34" s="21">
        <f t="shared" ref="T34" si="637">RANK(S34,S$4:S$36)</f>
        <v>13</v>
      </c>
      <c r="U34" s="20">
        <v>77.989223718842283</v>
      </c>
      <c r="V34" s="21">
        <f t="shared" ref="V34" si="638">RANK(U34,U$4:U$36)</f>
        <v>24</v>
      </c>
      <c r="W34" s="20">
        <v>90.780638564342539</v>
      </c>
      <c r="X34" s="21">
        <f t="shared" ref="X34" si="639">RANK(W34,W$4:W$36)</f>
        <v>11</v>
      </c>
      <c r="Y34" s="20">
        <v>49.533720689655169</v>
      </c>
      <c r="Z34" s="21">
        <f t="shared" ref="Z34" si="640">RANK(Y34,Y$4:Y$36)</f>
        <v>33</v>
      </c>
      <c r="AA34" s="20">
        <v>78.583722925287347</v>
      </c>
      <c r="AB34" s="21">
        <f t="shared" ref="AB34" si="641">RANK(AA34,AA$4:AA$36)</f>
        <v>30</v>
      </c>
      <c r="AC34" s="20">
        <v>32.131126899999998</v>
      </c>
      <c r="AD34" s="21">
        <f t="shared" ref="AD34" si="642">RANK(AC34,AC$4:AC$36)</f>
        <v>33</v>
      </c>
      <c r="AE34" s="20">
        <v>71.852895000000004</v>
      </c>
      <c r="AF34" s="21">
        <f t="shared" ref="AF34" si="643">RANK(AE34,AE$4:AE$36)</f>
        <v>22</v>
      </c>
      <c r="AG34" s="20">
        <v>80.233561699999996</v>
      </c>
      <c r="AH34" s="21">
        <f t="shared" ref="AH34" si="644">RANK(AG34,AG$4:AG$36)</f>
        <v>10</v>
      </c>
      <c r="AI34" s="20">
        <v>78.443716673217864</v>
      </c>
      <c r="AJ34" s="21">
        <f t="shared" ref="AJ34" si="645">RANK(AI34,AI$4:AI$36)</f>
        <v>23</v>
      </c>
      <c r="AK34" s="20">
        <v>73.233333299999998</v>
      </c>
      <c r="AL34" s="21">
        <f t="shared" ref="AL34" si="646">RANK(AK34,AK$4:AK$36)</f>
        <v>20</v>
      </c>
      <c r="AM34" s="20">
        <v>75.400000000000006</v>
      </c>
      <c r="AN34" s="21">
        <f t="shared" ref="AN34" si="647">RANK(AM34,AM$4:AM$36)</f>
        <v>26</v>
      </c>
      <c r="AO34" s="20">
        <v>90.04</v>
      </c>
      <c r="AP34" s="21">
        <f t="shared" ref="AP34" si="648">RANK(AO34,AO$4:AO$36)</f>
        <v>32</v>
      </c>
      <c r="AQ34" s="20">
        <v>73.504999999999995</v>
      </c>
      <c r="AR34" s="21">
        <f t="shared" ref="AR34" si="649">RANK(AQ34,AQ$4:AQ$36)</f>
        <v>32</v>
      </c>
      <c r="AS34" s="22"/>
      <c r="AT34" s="20">
        <v>68.171366632901737</v>
      </c>
      <c r="AU34" s="21">
        <f t="shared" ref="AU34" si="650">RANK(AT34,AT$4:AT$36)</f>
        <v>33</v>
      </c>
      <c r="AV34" s="22"/>
      <c r="AW34" s="20">
        <v>68.394848889327776</v>
      </c>
      <c r="AX34" s="21">
        <f t="shared" ref="AX34" si="651">RANK(AW34,AW$4:AW$36)</f>
        <v>32</v>
      </c>
      <c r="AY34" s="22"/>
      <c r="AZ34" s="20">
        <v>79.283902108148169</v>
      </c>
      <c r="BA34" s="21">
        <f t="shared" ref="BA34" si="652">RANK(AZ34,AZ$4:AZ$36)</f>
        <v>25</v>
      </c>
    </row>
    <row r="35" spans="1:53" ht="15" customHeight="1">
      <c r="A35" s="4">
        <v>32</v>
      </c>
      <c r="B35" s="5" t="s">
        <v>31</v>
      </c>
      <c r="C35" s="6">
        <v>62.3</v>
      </c>
      <c r="D35" s="10">
        <f t="shared" si="0"/>
        <v>31</v>
      </c>
      <c r="E35" s="6">
        <v>68.333333300000007</v>
      </c>
      <c r="F35" s="10">
        <f t="shared" si="0"/>
        <v>7</v>
      </c>
      <c r="G35" s="6">
        <v>94.1</v>
      </c>
      <c r="H35" s="10">
        <f t="shared" ref="H35" si="653">RANK(G35,G$4:G$36)</f>
        <v>18</v>
      </c>
      <c r="I35" s="6">
        <v>84.7</v>
      </c>
      <c r="J35" s="10">
        <f t="shared" ref="J35" si="654">RANK(I35,I$4:I$36)</f>
        <v>22</v>
      </c>
      <c r="K35" s="6">
        <v>55.31</v>
      </c>
      <c r="L35" s="10">
        <f t="shared" ref="L35" si="655">RANK(K35,K$4:K$36)</f>
        <v>12</v>
      </c>
      <c r="M35" s="6">
        <v>53.41</v>
      </c>
      <c r="N35" s="10">
        <f t="shared" ref="N35" si="656">RANK(M35,M$4:M$36)</f>
        <v>7</v>
      </c>
      <c r="O35" s="6">
        <v>54.604619720886198</v>
      </c>
      <c r="P35" s="10">
        <f t="shared" ref="P35" si="657">RANK(O35,O$4:O$36)</f>
        <v>16</v>
      </c>
      <c r="Q35" s="6">
        <v>65.225134297038466</v>
      </c>
      <c r="R35" s="10">
        <f t="shared" ref="R35" si="658">RANK(Q35,Q$4:Q$36)</f>
        <v>22</v>
      </c>
      <c r="S35" s="6">
        <v>106.2</v>
      </c>
      <c r="T35" s="10">
        <f t="shared" ref="T35" si="659">RANK(S35,S$4:S$36)</f>
        <v>9</v>
      </c>
      <c r="U35" s="6">
        <v>77.784799321405302</v>
      </c>
      <c r="V35" s="10">
        <f t="shared" ref="V35" si="660">RANK(U35,U$4:U$36)</f>
        <v>25</v>
      </c>
      <c r="W35" s="6">
        <v>90.290945095939847</v>
      </c>
      <c r="X35" s="10">
        <f t="shared" ref="X35" si="661">RANK(W35,W$4:W$36)</f>
        <v>12</v>
      </c>
      <c r="Y35" s="6">
        <v>74.069953793103451</v>
      </c>
      <c r="Z35" s="10">
        <f t="shared" ref="Z35" si="662">RANK(Y35,Y$4:Y$36)</f>
        <v>20</v>
      </c>
      <c r="AA35" s="6">
        <v>84.827517804597704</v>
      </c>
      <c r="AB35" s="10">
        <f t="shared" ref="AB35" si="663">RANK(AA35,AA$4:AA$36)</f>
        <v>21</v>
      </c>
      <c r="AC35" s="6">
        <v>49.402196699999998</v>
      </c>
      <c r="AD35" s="10">
        <f t="shared" ref="AD35" si="664">RANK(AC35,AC$4:AC$36)</f>
        <v>30</v>
      </c>
      <c r="AE35" s="6">
        <v>77.985770700000003</v>
      </c>
      <c r="AF35" s="10">
        <f t="shared" ref="AF35" si="665">RANK(AE35,AE$4:AE$36)</f>
        <v>11</v>
      </c>
      <c r="AG35" s="6">
        <v>67.697432399999997</v>
      </c>
      <c r="AH35" s="10">
        <f t="shared" ref="AH35" si="666">RANK(AG35,AG$4:AG$36)</f>
        <v>25</v>
      </c>
      <c r="AI35" s="6">
        <v>88.985969217347517</v>
      </c>
      <c r="AJ35" s="10">
        <f t="shared" ref="AJ35" si="667">RANK(AI35,AI$4:AI$36)</f>
        <v>11</v>
      </c>
      <c r="AK35" s="6">
        <v>72.166666699999993</v>
      </c>
      <c r="AL35" s="10">
        <f t="shared" ref="AL35" si="668">RANK(AK35,AK$4:AK$36)</f>
        <v>23</v>
      </c>
      <c r="AM35" s="6">
        <v>82.5</v>
      </c>
      <c r="AN35" s="10">
        <f t="shared" ref="AN35" si="669">RANK(AM35,AM$4:AM$36)</f>
        <v>11</v>
      </c>
      <c r="AO35" s="6">
        <v>108.28</v>
      </c>
      <c r="AP35" s="10">
        <f t="shared" ref="AP35" si="670">RANK(AO35,AO$4:AO$36)</f>
        <v>5</v>
      </c>
      <c r="AQ35" s="6">
        <v>87.754999999999995</v>
      </c>
      <c r="AR35" s="10">
        <f t="shared" ref="AR35" si="671">RANK(AQ35,AQ$4:AQ$36)</f>
        <v>8</v>
      </c>
      <c r="AS35" s="7"/>
      <c r="AT35" s="6">
        <v>76.472825669062786</v>
      </c>
      <c r="AU35" s="10">
        <f t="shared" ref="AU35" si="672">RANK(AT35,AT$4:AT$36)</f>
        <v>11</v>
      </c>
      <c r="AV35" s="7"/>
      <c r="AW35" s="6">
        <v>76.553494437169093</v>
      </c>
      <c r="AX35" s="10">
        <f t="shared" ref="AX35" si="673">RANK(AW35,AW$4:AW$36)</f>
        <v>16</v>
      </c>
      <c r="AY35" s="7"/>
      <c r="AZ35" s="6">
        <v>83.823717754594327</v>
      </c>
      <c r="BA35" s="10">
        <f t="shared" ref="BA35" si="674">RANK(AZ35,AZ$4:AZ$36)</f>
        <v>12</v>
      </c>
    </row>
    <row r="36" spans="1:53" s="23" customFormat="1" ht="15" customHeight="1">
      <c r="A36" s="18">
        <v>33</v>
      </c>
      <c r="B36" s="19" t="s">
        <v>32</v>
      </c>
      <c r="C36" s="20">
        <v>74.599999999999994</v>
      </c>
      <c r="D36" s="21">
        <f t="shared" si="0"/>
        <v>1</v>
      </c>
      <c r="E36" s="20">
        <v>50</v>
      </c>
      <c r="F36" s="21">
        <f t="shared" si="0"/>
        <v>23</v>
      </c>
      <c r="G36" s="20">
        <v>73.099999999999994</v>
      </c>
      <c r="H36" s="21">
        <f t="shared" ref="H36" si="675">RANK(G36,G$4:G$36)</f>
        <v>31</v>
      </c>
      <c r="I36" s="20">
        <v>49.2</v>
      </c>
      <c r="J36" s="21">
        <f t="shared" ref="J36" si="676">RANK(I36,I$4:I$36)</f>
        <v>33</v>
      </c>
      <c r="K36" s="20">
        <v>67.150000000000006</v>
      </c>
      <c r="L36" s="21">
        <f t="shared" ref="L36" si="677">RANK(K36,K$4:K$36)</f>
        <v>7</v>
      </c>
      <c r="M36" s="20">
        <v>58.02</v>
      </c>
      <c r="N36" s="21">
        <f t="shared" ref="N36" si="678">RANK(M36,M$4:M$36)</f>
        <v>5</v>
      </c>
      <c r="O36" s="20">
        <v>42.154337767754278</v>
      </c>
      <c r="P36" s="21">
        <f t="shared" ref="P36" si="679">RANK(O36,O$4:O$36)</f>
        <v>24</v>
      </c>
      <c r="Q36" s="20">
        <v>76.426752171077652</v>
      </c>
      <c r="R36" s="21">
        <f t="shared" ref="R36" si="680">RANK(Q36,Q$4:Q$36)</f>
        <v>8</v>
      </c>
      <c r="S36" s="20">
        <v>117</v>
      </c>
      <c r="T36" s="21">
        <f t="shared" ref="T36" si="681">RANK(S36,S$4:S$36)</f>
        <v>2</v>
      </c>
      <c r="U36" s="20">
        <v>82.818963768532285</v>
      </c>
      <c r="V36" s="21">
        <f t="shared" ref="V36" si="682">RANK(U36,U$4:U$36)</f>
        <v>21</v>
      </c>
      <c r="W36" s="20">
        <v>101.01574465675078</v>
      </c>
      <c r="X36" s="21">
        <f t="shared" ref="X36" si="683">RANK(W36,W$4:W$36)</f>
        <v>5</v>
      </c>
      <c r="Y36" s="20">
        <v>70.439224137931035</v>
      </c>
      <c r="Z36" s="21">
        <f t="shared" ref="Z36" si="684">RANK(Y36,Y$4:Y$36)</f>
        <v>27</v>
      </c>
      <c r="AA36" s="20">
        <v>87.728030643678153</v>
      </c>
      <c r="AB36" s="21">
        <f t="shared" ref="AB36" si="685">RANK(AA36,AA$4:AA$36)</f>
        <v>16</v>
      </c>
      <c r="AC36" s="20">
        <v>56.199029699999997</v>
      </c>
      <c r="AD36" s="21">
        <f t="shared" ref="AD36" si="686">RANK(AC36,AC$4:AC$36)</f>
        <v>19</v>
      </c>
      <c r="AE36" s="20">
        <v>73.779669999999996</v>
      </c>
      <c r="AF36" s="21">
        <f t="shared" ref="AF36" si="687">RANK(AE36,AE$4:AE$36)</f>
        <v>17</v>
      </c>
      <c r="AG36" s="20">
        <v>44.185332299999999</v>
      </c>
      <c r="AH36" s="21">
        <f t="shared" ref="AH36" si="688">RANK(AG36,AG$4:AG$36)</f>
        <v>33</v>
      </c>
      <c r="AI36" s="20">
        <v>95.747477704074711</v>
      </c>
      <c r="AJ36" s="21">
        <f t="shared" ref="AJ36" si="689">RANK(AI36,AI$4:AI$36)</f>
        <v>3</v>
      </c>
      <c r="AK36" s="20">
        <v>89.8</v>
      </c>
      <c r="AL36" s="21">
        <f t="shared" ref="AL36" si="690">RANK(AK36,AK$4:AK$36)</f>
        <v>3</v>
      </c>
      <c r="AM36" s="20">
        <v>79.400000000000006</v>
      </c>
      <c r="AN36" s="21">
        <f t="shared" ref="AN36" si="691">RANK(AM36,AM$4:AM$36)</f>
        <v>17</v>
      </c>
      <c r="AO36" s="20">
        <v>95.75</v>
      </c>
      <c r="AP36" s="21">
        <f t="shared" ref="AP36" si="692">RANK(AO36,AO$4:AO$36)</f>
        <v>27</v>
      </c>
      <c r="AQ36" s="20">
        <v>88.04</v>
      </c>
      <c r="AR36" s="21">
        <f t="shared" ref="AR36" si="693">RANK(AQ36,AQ$4:AQ$36)</f>
        <v>7</v>
      </c>
      <c r="AS36" s="22"/>
      <c r="AT36" s="20">
        <v>74.883550611895188</v>
      </c>
      <c r="AU36" s="21">
        <f t="shared" ref="AU36" si="694">RANK(AT36,AT$4:AT$36)</f>
        <v>18</v>
      </c>
      <c r="AV36" s="22"/>
      <c r="AW36" s="20">
        <v>72.303461582952295</v>
      </c>
      <c r="AX36" s="21">
        <f t="shared" ref="AX36" si="695">RANK(AW36,AW$4:AW$36)</f>
        <v>29</v>
      </c>
      <c r="AY36" s="22"/>
      <c r="AZ36" s="20">
        <v>78.91264614549354</v>
      </c>
      <c r="BA36" s="21">
        <f t="shared" ref="BA36" si="696">RANK(AZ36,AZ$4:AZ$36)</f>
        <v>28</v>
      </c>
    </row>
    <row r="37" spans="1:53" ht="8.1" customHeight="1">
      <c r="C37" s="6"/>
      <c r="D37" s="11"/>
      <c r="E37" s="6"/>
      <c r="F37" s="11"/>
      <c r="G37" s="6"/>
      <c r="H37" s="11"/>
      <c r="I37" s="6"/>
      <c r="J37" s="11"/>
      <c r="K37" s="6"/>
      <c r="L37" s="11"/>
      <c r="M37" s="6"/>
      <c r="N37" s="11"/>
      <c r="O37" s="6"/>
      <c r="P37" s="11"/>
      <c r="Q37" s="6"/>
      <c r="R37" s="11"/>
      <c r="S37" s="6"/>
      <c r="T37" s="11"/>
      <c r="U37" s="6"/>
      <c r="V37" s="11"/>
      <c r="W37" s="6"/>
      <c r="X37" s="11"/>
      <c r="Y37" s="6"/>
      <c r="Z37" s="11"/>
      <c r="AA37" s="6"/>
      <c r="AB37" s="11"/>
      <c r="AC37" s="6"/>
      <c r="AD37" s="11"/>
      <c r="AE37" s="6"/>
      <c r="AF37" s="11"/>
      <c r="AG37" s="6"/>
      <c r="AH37" s="11"/>
      <c r="AI37" s="6"/>
      <c r="AJ37" s="11"/>
      <c r="AK37" s="6"/>
      <c r="AL37" s="11"/>
      <c r="AM37" s="6"/>
      <c r="AN37" s="11"/>
      <c r="AO37" s="6"/>
      <c r="AP37" s="11"/>
      <c r="AQ37" s="6"/>
      <c r="AR37" s="11"/>
      <c r="AT37" s="6"/>
      <c r="AU37" s="11"/>
      <c r="AW37" s="6"/>
      <c r="AX37" s="11"/>
      <c r="AZ37" s="6"/>
      <c r="BA37" s="11"/>
    </row>
    <row r="38" spans="1:53" ht="15" customHeight="1">
      <c r="A38" s="3" t="s">
        <v>33</v>
      </c>
      <c r="C38" s="6">
        <f>AVERAGE(C4:C36)</f>
        <v>67.951515151515139</v>
      </c>
      <c r="D38" s="11"/>
      <c r="E38" s="6">
        <f t="shared" ref="E38:AZ38" si="697">AVERAGE(E4:E36)</f>
        <v>58.080808081818184</v>
      </c>
      <c r="F38" s="11"/>
      <c r="G38" s="6">
        <f t="shared" si="697"/>
        <v>94.712121212121218</v>
      </c>
      <c r="H38" s="11"/>
      <c r="I38" s="6">
        <f t="shared" si="697"/>
        <v>86.693939393939374</v>
      </c>
      <c r="J38" s="11"/>
      <c r="K38" s="6">
        <f t="shared" si="697"/>
        <v>45.845806451612908</v>
      </c>
      <c r="L38" s="11"/>
      <c r="M38" s="6">
        <f t="shared" si="697"/>
        <v>47.813636363636377</v>
      </c>
      <c r="N38" s="11"/>
      <c r="O38" s="6">
        <f t="shared" si="697"/>
        <v>51.211056324670167</v>
      </c>
      <c r="P38" s="11"/>
      <c r="Q38" s="6">
        <f t="shared" si="697"/>
        <v>67.452278609233417</v>
      </c>
      <c r="R38" s="11"/>
      <c r="S38" s="6">
        <f t="shared" si="697"/>
        <v>97.672727272727272</v>
      </c>
      <c r="T38" s="11"/>
      <c r="U38" s="6">
        <f t="shared" si="697"/>
        <v>83.072566683855541</v>
      </c>
      <c r="V38" s="11"/>
      <c r="W38" s="6">
        <f t="shared" si="697"/>
        <v>89.67114425623781</v>
      </c>
      <c r="X38" s="11"/>
      <c r="Y38" s="6">
        <f t="shared" si="697"/>
        <v>75.824752748171392</v>
      </c>
      <c r="Z38" s="11"/>
      <c r="AA38" s="6">
        <f t="shared" si="697"/>
        <v>86.707176925113188</v>
      </c>
      <c r="AB38" s="11"/>
      <c r="AC38" s="6">
        <f t="shared" si="697"/>
        <v>55.724748275757584</v>
      </c>
      <c r="AD38" s="11"/>
      <c r="AE38" s="6">
        <f t="shared" si="697"/>
        <v>76.635048468965536</v>
      </c>
      <c r="AF38" s="11"/>
      <c r="AG38" s="6">
        <f t="shared" si="697"/>
        <v>73.697371563636338</v>
      </c>
      <c r="AH38" s="11"/>
      <c r="AI38" s="6">
        <f t="shared" si="697"/>
        <v>83.777470789302427</v>
      </c>
      <c r="AJ38" s="11"/>
      <c r="AK38" s="6">
        <f t="shared" si="697"/>
        <v>75.767676763636388</v>
      </c>
      <c r="AL38" s="11"/>
      <c r="AM38" s="6">
        <f t="shared" si="697"/>
        <v>80.057575757575762</v>
      </c>
      <c r="AN38" s="11"/>
      <c r="AO38" s="6">
        <f t="shared" si="697"/>
        <v>101.87060606060608</v>
      </c>
      <c r="AP38" s="11"/>
      <c r="AQ38" s="6">
        <f t="shared" si="697"/>
        <v>82.580454545454558</v>
      </c>
      <c r="AR38" s="11"/>
      <c r="AT38" s="6">
        <f t="shared" si="697"/>
        <v>75.455378872358082</v>
      </c>
      <c r="AU38" s="11"/>
      <c r="AW38" s="6">
        <f t="shared" si="697"/>
        <v>75.79313980925366</v>
      </c>
      <c r="AX38" s="11"/>
      <c r="AZ38" s="6">
        <f t="shared" si="697"/>
        <v>82.67529713659664</v>
      </c>
      <c r="BA38" s="11"/>
    </row>
    <row r="39" spans="1:53" ht="15" customHeight="1">
      <c r="A39" s="3" t="s">
        <v>34</v>
      </c>
      <c r="C39" s="3">
        <v>6.9</v>
      </c>
      <c r="D39" s="12"/>
      <c r="E39" s="3" t="s">
        <v>96</v>
      </c>
      <c r="F39" s="12"/>
      <c r="G39" s="3">
        <v>11</v>
      </c>
      <c r="H39" s="12"/>
      <c r="I39" s="3">
        <v>14.1</v>
      </c>
      <c r="J39" s="12"/>
      <c r="K39" s="3">
        <v>14.9</v>
      </c>
      <c r="L39" s="12"/>
      <c r="M39" s="3">
        <v>7.42</v>
      </c>
      <c r="N39" s="12"/>
      <c r="P39" s="12"/>
      <c r="R39" s="12"/>
      <c r="S39" s="3">
        <v>12.6</v>
      </c>
      <c r="T39" s="12"/>
      <c r="U39" s="3">
        <v>17.5</v>
      </c>
      <c r="V39" s="12"/>
      <c r="W39" s="3">
        <v>11.9</v>
      </c>
      <c r="X39" s="12"/>
      <c r="Y39" s="3" t="s">
        <v>97</v>
      </c>
      <c r="Z39" s="12"/>
      <c r="AA39" s="3">
        <v>5.8</v>
      </c>
      <c r="AB39" s="12"/>
      <c r="AC39" s="3">
        <v>10.4</v>
      </c>
      <c r="AD39" s="12"/>
      <c r="AE39" s="3">
        <v>25.2</v>
      </c>
      <c r="AF39" s="12"/>
      <c r="AG39" s="3">
        <v>10</v>
      </c>
      <c r="AH39" s="12"/>
      <c r="AJ39" s="12"/>
      <c r="AK39" s="3">
        <v>15.9</v>
      </c>
      <c r="AL39" s="12"/>
      <c r="AM39" s="3">
        <v>8.6</v>
      </c>
      <c r="AN39" s="12"/>
      <c r="AO39" s="3">
        <v>6.7</v>
      </c>
      <c r="AP39" s="12"/>
      <c r="AQ39" s="3">
        <v>5.4</v>
      </c>
      <c r="AR39" s="12"/>
      <c r="AU39" s="12"/>
      <c r="AX39" s="12"/>
      <c r="BA39" s="12"/>
    </row>
    <row r="40" spans="1:53" ht="15" customHeight="1">
      <c r="A40" s="3" t="s">
        <v>35</v>
      </c>
      <c r="C40" s="3">
        <v>7.5</v>
      </c>
      <c r="D40" s="12"/>
      <c r="E40" s="3">
        <v>12</v>
      </c>
      <c r="F40" s="12"/>
      <c r="G40" s="3">
        <v>7.1</v>
      </c>
      <c r="H40" s="12"/>
      <c r="I40" s="3">
        <v>7.9</v>
      </c>
      <c r="J40" s="12"/>
      <c r="K40" s="3">
        <v>13.8</v>
      </c>
      <c r="L40" s="12"/>
      <c r="M40" s="3">
        <v>9.42</v>
      </c>
      <c r="N40" s="12"/>
      <c r="P40" s="12"/>
      <c r="R40" s="12"/>
      <c r="S40" s="3">
        <v>9.5</v>
      </c>
      <c r="T40" s="12"/>
      <c r="U40" s="3">
        <v>10.199999999999999</v>
      </c>
      <c r="V40" s="12"/>
      <c r="W40" s="3">
        <v>5.8</v>
      </c>
      <c r="X40" s="12"/>
      <c r="Y40" s="3">
        <v>11</v>
      </c>
      <c r="Z40" s="12"/>
      <c r="AA40" s="3">
        <v>3.3</v>
      </c>
      <c r="AB40" s="12"/>
      <c r="AC40" s="3">
        <v>15.7</v>
      </c>
      <c r="AD40" s="12"/>
      <c r="AE40" s="3">
        <v>12.8</v>
      </c>
      <c r="AF40" s="12"/>
      <c r="AG40" s="3">
        <v>6.5</v>
      </c>
      <c r="AH40" s="12"/>
      <c r="AJ40" s="12"/>
      <c r="AK40" s="3">
        <v>12.9</v>
      </c>
      <c r="AL40" s="12"/>
      <c r="AM40" s="3">
        <v>7.9</v>
      </c>
      <c r="AN40" s="12"/>
      <c r="AO40" s="3">
        <v>3.9</v>
      </c>
      <c r="AP40" s="12"/>
      <c r="AQ40" s="3">
        <v>3.8</v>
      </c>
      <c r="AR40" s="12"/>
      <c r="AU40" s="12"/>
      <c r="AX40" s="12"/>
      <c r="BA40" s="12"/>
    </row>
    <row r="41" spans="1:53" ht="15" customHeight="1">
      <c r="A41" s="3" t="s">
        <v>36</v>
      </c>
      <c r="C41" s="3">
        <v>3</v>
      </c>
      <c r="D41" s="12"/>
      <c r="F41" s="12"/>
      <c r="G41" s="3">
        <v>3</v>
      </c>
      <c r="H41" s="12"/>
      <c r="I41" s="3">
        <v>2</v>
      </c>
      <c r="J41" s="12"/>
      <c r="K41" s="3">
        <v>2</v>
      </c>
      <c r="L41" s="12"/>
      <c r="M41" s="3">
        <v>3</v>
      </c>
      <c r="N41" s="12"/>
      <c r="O41" s="3">
        <v>1</v>
      </c>
      <c r="P41" s="12"/>
      <c r="Q41" s="3">
        <v>1</v>
      </c>
      <c r="R41" s="12"/>
      <c r="S41" s="3">
        <v>3</v>
      </c>
      <c r="T41" s="12"/>
      <c r="U41" s="3">
        <v>2</v>
      </c>
      <c r="V41" s="12"/>
      <c r="W41" s="3">
        <v>2</v>
      </c>
      <c r="X41" s="12"/>
      <c r="Y41" s="3">
        <v>2</v>
      </c>
      <c r="Z41" s="12"/>
      <c r="AA41" s="3">
        <v>2</v>
      </c>
      <c r="AB41" s="12"/>
      <c r="AC41" s="3">
        <v>4</v>
      </c>
      <c r="AD41" s="12"/>
      <c r="AF41" s="12"/>
      <c r="AG41" s="3">
        <v>2</v>
      </c>
      <c r="AH41" s="12"/>
      <c r="AJ41" s="12"/>
      <c r="AK41" s="3">
        <v>3</v>
      </c>
      <c r="AL41" s="12"/>
      <c r="AM41" s="3">
        <v>3</v>
      </c>
      <c r="AN41" s="12"/>
      <c r="AP41" s="12"/>
      <c r="AR41" s="12"/>
      <c r="AU41" s="12"/>
      <c r="AX41" s="12"/>
      <c r="BA41" s="12"/>
    </row>
    <row r="42" spans="1:53" ht="15" customHeight="1">
      <c r="A42" s="3" t="s">
        <v>37</v>
      </c>
      <c r="C42" s="3">
        <v>100</v>
      </c>
      <c r="D42" s="12"/>
      <c r="F42" s="12"/>
      <c r="G42" s="3">
        <v>50</v>
      </c>
      <c r="H42" s="12"/>
      <c r="I42" s="3">
        <v>50</v>
      </c>
      <c r="J42" s="12"/>
      <c r="K42" s="3">
        <v>50</v>
      </c>
      <c r="L42" s="12"/>
      <c r="M42" s="3">
        <v>72.5</v>
      </c>
      <c r="N42" s="12"/>
      <c r="O42" s="3">
        <v>45</v>
      </c>
      <c r="P42" s="12"/>
      <c r="Q42" s="3">
        <v>45</v>
      </c>
      <c r="R42" s="12"/>
      <c r="S42" s="3">
        <v>32</v>
      </c>
      <c r="T42" s="12"/>
      <c r="U42" s="3">
        <v>45</v>
      </c>
      <c r="V42" s="12"/>
      <c r="W42" s="3">
        <v>45</v>
      </c>
      <c r="X42" s="12"/>
      <c r="Y42" s="3">
        <v>70</v>
      </c>
      <c r="Z42" s="12"/>
      <c r="AA42" s="3">
        <v>70</v>
      </c>
      <c r="AB42" s="12"/>
      <c r="AD42" s="12"/>
      <c r="AF42" s="12"/>
      <c r="AG42" s="3">
        <v>60</v>
      </c>
      <c r="AH42" s="12"/>
      <c r="AJ42" s="12"/>
      <c r="AK42" s="3">
        <v>42.5</v>
      </c>
      <c r="AL42" s="12"/>
      <c r="AM42" s="3">
        <v>48.3</v>
      </c>
      <c r="AN42" s="12"/>
      <c r="AP42" s="12"/>
      <c r="AR42" s="12"/>
      <c r="AU42" s="12"/>
      <c r="AX42" s="12"/>
      <c r="BA42" s="12"/>
    </row>
  </sheetData>
  <phoneticPr fontId="0" type="noConversion"/>
  <printOptions horizontalCentered="1" verticalCentered="1" gridLinesSet="0"/>
  <pageMargins left="0.5" right="0.5" top="0.75" bottom="0.75" header="0.5" footer="0.5"/>
  <pageSetup scale="90" orientation="portrait" horizontalDpi="4294967292" r:id="rId1"/>
  <headerFooter alignWithMargins="0">
    <oddHeader>&amp;C&amp;"Arial,Bold"&amp;16YIELD (bu/acre)</oddHeader>
  </headerFooter>
  <colBreaks count="1" manualBreakCount="1">
    <brk id="44" max="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3" width="15" style="16" customWidth="1"/>
    <col min="4" max="16384" width="9.140625" style="3"/>
  </cols>
  <sheetData>
    <row r="1" spans="1:3" ht="15" customHeight="1">
      <c r="C1" s="16" t="s">
        <v>61</v>
      </c>
    </row>
    <row r="2" spans="1:3" ht="15" customHeight="1">
      <c r="C2" s="16" t="s">
        <v>62</v>
      </c>
    </row>
    <row r="3" spans="1:3" ht="15" customHeight="1">
      <c r="C3" s="16" t="s">
        <v>63</v>
      </c>
    </row>
    <row r="4" spans="1:3" s="2" customFormat="1" ht="11.25">
      <c r="C4" s="34" t="s">
        <v>98</v>
      </c>
    </row>
    <row r="5" spans="1:3" s="23" customFormat="1" ht="15" customHeight="1">
      <c r="A5" s="18">
        <v>1</v>
      </c>
      <c r="B5" s="19" t="s">
        <v>0</v>
      </c>
      <c r="C5" s="32">
        <v>0</v>
      </c>
    </row>
    <row r="6" spans="1:3" ht="15" customHeight="1">
      <c r="A6" s="4">
        <v>2</v>
      </c>
      <c r="B6" s="5" t="s">
        <v>1</v>
      </c>
      <c r="C6" s="16">
        <v>0</v>
      </c>
    </row>
    <row r="7" spans="1:3" s="23" customFormat="1" ht="15" customHeight="1">
      <c r="A7" s="18">
        <v>3</v>
      </c>
      <c r="B7" s="19" t="s">
        <v>2</v>
      </c>
      <c r="C7" s="32">
        <v>2</v>
      </c>
    </row>
    <row r="8" spans="1:3" ht="15" customHeight="1">
      <c r="A8" s="4">
        <v>4</v>
      </c>
      <c r="B8" s="5" t="s">
        <v>7</v>
      </c>
      <c r="C8" s="16">
        <v>0</v>
      </c>
    </row>
    <row r="9" spans="1:3" s="23" customFormat="1" ht="15" customHeight="1">
      <c r="A9" s="18">
        <v>5</v>
      </c>
      <c r="B9" s="19" t="s">
        <v>3</v>
      </c>
      <c r="C9" s="32">
        <v>9</v>
      </c>
    </row>
    <row r="10" spans="1:3" ht="15" customHeight="1">
      <c r="A10" s="4">
        <v>6</v>
      </c>
      <c r="B10" s="5" t="s">
        <v>4</v>
      </c>
      <c r="C10" s="16">
        <v>0</v>
      </c>
    </row>
    <row r="11" spans="1:3" s="23" customFormat="1" ht="15" customHeight="1">
      <c r="A11" s="18">
        <v>7</v>
      </c>
      <c r="B11" s="19" t="s">
        <v>5</v>
      </c>
      <c r="C11" s="32">
        <v>0</v>
      </c>
    </row>
    <row r="12" spans="1:3" ht="15" customHeight="1">
      <c r="A12" s="4">
        <v>8</v>
      </c>
      <c r="B12" s="5" t="s">
        <v>6</v>
      </c>
      <c r="C12" s="16">
        <v>0</v>
      </c>
    </row>
    <row r="13" spans="1:3" s="23" customFormat="1" ht="15" customHeight="1">
      <c r="A13" s="18">
        <v>9</v>
      </c>
      <c r="B13" s="19" t="s">
        <v>8</v>
      </c>
      <c r="C13" s="32">
        <v>0</v>
      </c>
    </row>
    <row r="14" spans="1:3" ht="15" customHeight="1">
      <c r="A14" s="4">
        <v>10</v>
      </c>
      <c r="B14" s="5" t="s">
        <v>9</v>
      </c>
      <c r="C14" s="16">
        <v>4</v>
      </c>
    </row>
    <row r="15" spans="1:3" s="23" customFormat="1" ht="15" customHeight="1">
      <c r="A15" s="18">
        <v>11</v>
      </c>
      <c r="B15" s="19" t="s">
        <v>10</v>
      </c>
      <c r="C15" s="32">
        <v>0</v>
      </c>
    </row>
    <row r="16" spans="1:3" ht="15" customHeight="1">
      <c r="A16" s="4">
        <v>12</v>
      </c>
      <c r="B16" s="5" t="s">
        <v>11</v>
      </c>
      <c r="C16" s="16">
        <v>6</v>
      </c>
    </row>
    <row r="17" spans="1:3" s="23" customFormat="1" ht="15" customHeight="1">
      <c r="A17" s="18">
        <v>13</v>
      </c>
      <c r="B17" s="19" t="s">
        <v>12</v>
      </c>
      <c r="C17" s="32">
        <v>0</v>
      </c>
    </row>
    <row r="18" spans="1:3" ht="15" customHeight="1">
      <c r="A18" s="4">
        <v>14</v>
      </c>
      <c r="B18" s="5" t="s">
        <v>13</v>
      </c>
      <c r="C18" s="16">
        <v>0</v>
      </c>
    </row>
    <row r="19" spans="1:3" s="23" customFormat="1" ht="15" customHeight="1">
      <c r="A19" s="18">
        <v>15</v>
      </c>
      <c r="B19" s="19" t="s">
        <v>14</v>
      </c>
      <c r="C19" s="32">
        <v>3</v>
      </c>
    </row>
    <row r="20" spans="1:3" ht="15" customHeight="1">
      <c r="A20" s="4">
        <v>16</v>
      </c>
      <c r="B20" s="5" t="s">
        <v>15</v>
      </c>
      <c r="C20" s="16">
        <v>0</v>
      </c>
    </row>
    <row r="21" spans="1:3" s="23" customFormat="1" ht="15" customHeight="1">
      <c r="A21" s="18">
        <v>17</v>
      </c>
      <c r="B21" s="19" t="s">
        <v>16</v>
      </c>
      <c r="C21" s="32">
        <v>0</v>
      </c>
    </row>
    <row r="22" spans="1:3" ht="15" customHeight="1">
      <c r="A22" s="4">
        <v>18</v>
      </c>
      <c r="B22" s="5" t="s">
        <v>17</v>
      </c>
      <c r="C22" s="16">
        <v>0</v>
      </c>
    </row>
    <row r="23" spans="1:3" s="23" customFormat="1" ht="15" customHeight="1">
      <c r="A23" s="18">
        <v>19</v>
      </c>
      <c r="B23" s="19" t="s">
        <v>18</v>
      </c>
      <c r="C23" s="32">
        <v>0</v>
      </c>
    </row>
    <row r="24" spans="1:3" ht="15" customHeight="1">
      <c r="A24" s="4">
        <v>20</v>
      </c>
      <c r="B24" s="5" t="s">
        <v>19</v>
      </c>
      <c r="C24" s="16">
        <v>1</v>
      </c>
    </row>
    <row r="25" spans="1:3" s="23" customFormat="1" ht="15" customHeight="1">
      <c r="A25" s="18">
        <v>21</v>
      </c>
      <c r="B25" s="19" t="s">
        <v>20</v>
      </c>
      <c r="C25" s="32">
        <v>0</v>
      </c>
    </row>
    <row r="26" spans="1:3" ht="15" customHeight="1">
      <c r="A26" s="4">
        <v>22</v>
      </c>
      <c r="B26" s="5" t="s">
        <v>21</v>
      </c>
      <c r="C26" s="16">
        <v>0</v>
      </c>
    </row>
    <row r="27" spans="1:3" s="23" customFormat="1" ht="15" customHeight="1">
      <c r="A27" s="18">
        <v>23</v>
      </c>
      <c r="B27" s="19" t="s">
        <v>22</v>
      </c>
      <c r="C27" s="32">
        <v>0</v>
      </c>
    </row>
    <row r="28" spans="1:3" ht="15" customHeight="1">
      <c r="A28" s="4">
        <v>24</v>
      </c>
      <c r="B28" s="5" t="s">
        <v>23</v>
      </c>
      <c r="C28" s="16">
        <v>0</v>
      </c>
    </row>
    <row r="29" spans="1:3" s="23" customFormat="1" ht="15" customHeight="1">
      <c r="A29" s="18">
        <v>25</v>
      </c>
      <c r="B29" s="19" t="s">
        <v>24</v>
      </c>
      <c r="C29" s="32">
        <v>0</v>
      </c>
    </row>
    <row r="30" spans="1:3" ht="15" customHeight="1">
      <c r="A30" s="4">
        <v>26</v>
      </c>
      <c r="B30" s="5" t="s">
        <v>25</v>
      </c>
      <c r="C30" s="16">
        <v>0</v>
      </c>
    </row>
    <row r="31" spans="1:3" s="23" customFormat="1" ht="15" customHeight="1">
      <c r="A31" s="18">
        <v>27</v>
      </c>
      <c r="B31" s="19" t="s">
        <v>26</v>
      </c>
      <c r="C31" s="32">
        <v>0</v>
      </c>
    </row>
    <row r="32" spans="1:3" ht="15" customHeight="1">
      <c r="A32" s="4">
        <v>28</v>
      </c>
      <c r="B32" s="5" t="s">
        <v>27</v>
      </c>
      <c r="C32" s="16">
        <v>4</v>
      </c>
    </row>
    <row r="33" spans="1:3" s="23" customFormat="1" ht="15" customHeight="1">
      <c r="A33" s="18">
        <v>29</v>
      </c>
      <c r="B33" s="19" t="s">
        <v>28</v>
      </c>
      <c r="C33" s="32">
        <v>9</v>
      </c>
    </row>
    <row r="34" spans="1:3" ht="15" customHeight="1">
      <c r="A34" s="4">
        <v>30</v>
      </c>
      <c r="B34" s="5" t="s">
        <v>29</v>
      </c>
      <c r="C34" s="16">
        <v>0</v>
      </c>
    </row>
    <row r="35" spans="1:3" s="23" customFormat="1" ht="15" customHeight="1">
      <c r="A35" s="18">
        <v>31</v>
      </c>
      <c r="B35" s="19" t="s">
        <v>30</v>
      </c>
      <c r="C35" s="32">
        <v>0</v>
      </c>
    </row>
    <row r="36" spans="1:3" ht="15" customHeight="1">
      <c r="A36" s="4">
        <v>32</v>
      </c>
      <c r="B36" s="5" t="s">
        <v>31</v>
      </c>
      <c r="C36" s="16">
        <v>0</v>
      </c>
    </row>
    <row r="37" spans="1:3" s="23" customFormat="1" ht="15" customHeight="1">
      <c r="A37" s="18">
        <v>33</v>
      </c>
      <c r="B37" s="19" t="s">
        <v>32</v>
      </c>
      <c r="C37" s="32">
        <v>9</v>
      </c>
    </row>
    <row r="39" spans="1:3" ht="15" customHeight="1">
      <c r="A39" s="3" t="s">
        <v>33</v>
      </c>
      <c r="C39" s="28">
        <f>AVERAGE(C5:C37)</f>
        <v>1.4242424242424243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4"/>
  <sheetViews>
    <sheetView workbookViewId="0"/>
  </sheetViews>
  <sheetFormatPr defaultColWidth="12.28515625" defaultRowHeight="11.25"/>
  <cols>
    <col min="1" max="2" width="3.28515625" style="55" customWidth="1"/>
    <col min="3" max="3" width="4.7109375" style="56" customWidth="1"/>
    <col min="4" max="4" width="13.5703125" style="61" customWidth="1"/>
    <col min="5" max="5" width="7.5703125" style="58" customWidth="1"/>
    <col min="6" max="7" width="7.5703125" style="59" customWidth="1"/>
    <col min="8" max="11" width="7.5703125" style="58" customWidth="1"/>
    <col min="12" max="12" width="7.5703125" style="60" customWidth="1"/>
    <col min="13" max="13" width="7.5703125" style="58" customWidth="1"/>
    <col min="14" max="14" width="7.5703125" style="61" customWidth="1"/>
    <col min="15" max="20" width="7.5703125" style="58" customWidth="1"/>
    <col min="21" max="21" width="5.42578125" style="56" customWidth="1"/>
    <col min="22" max="22" width="11" style="62" customWidth="1"/>
    <col min="23" max="23" width="12.28515625" style="62" customWidth="1"/>
    <col min="24" max="24" width="9.42578125" style="62" customWidth="1"/>
    <col min="25" max="16384" width="12.28515625" style="63"/>
  </cols>
  <sheetData>
    <row r="1" spans="1:24" ht="16.5" customHeight="1">
      <c r="D1" s="57" t="s">
        <v>238</v>
      </c>
    </row>
    <row r="2" spans="1:24" s="73" customFormat="1" ht="18.95" customHeight="1">
      <c r="A2" s="64" t="s">
        <v>239</v>
      </c>
      <c r="B2" s="65" t="s">
        <v>240</v>
      </c>
      <c r="C2" s="66"/>
      <c r="D2" s="65"/>
      <c r="E2" s="67" t="s">
        <v>241</v>
      </c>
      <c r="F2" s="68" t="s">
        <v>242</v>
      </c>
      <c r="G2" s="68" t="s">
        <v>243</v>
      </c>
      <c r="H2" s="67" t="s">
        <v>244</v>
      </c>
      <c r="I2" s="67" t="s">
        <v>245</v>
      </c>
      <c r="J2" s="67" t="s">
        <v>246</v>
      </c>
      <c r="K2" s="67" t="s">
        <v>247</v>
      </c>
      <c r="L2" s="69" t="s">
        <v>248</v>
      </c>
      <c r="M2" s="67" t="s">
        <v>249</v>
      </c>
      <c r="N2" s="65" t="s">
        <v>250</v>
      </c>
      <c r="O2" s="67" t="s">
        <v>250</v>
      </c>
      <c r="P2" s="67" t="s">
        <v>251</v>
      </c>
      <c r="Q2" s="67" t="s">
        <v>252</v>
      </c>
      <c r="R2" s="67" t="s">
        <v>253</v>
      </c>
      <c r="S2" s="67" t="s">
        <v>254</v>
      </c>
      <c r="T2" s="67" t="s">
        <v>255</v>
      </c>
      <c r="U2" s="70" t="s">
        <v>256</v>
      </c>
      <c r="V2" s="71" t="s">
        <v>257</v>
      </c>
      <c r="W2" s="71" t="s">
        <v>258</v>
      </c>
      <c r="X2" s="72" t="s">
        <v>259</v>
      </c>
    </row>
    <row r="3" spans="1:24" s="78" customFormat="1" ht="18.95" customHeight="1">
      <c r="A3" s="74" t="s">
        <v>260</v>
      </c>
      <c r="B3" s="75" t="s">
        <v>261</v>
      </c>
      <c r="C3" s="66" t="s">
        <v>262</v>
      </c>
      <c r="D3" s="65" t="s">
        <v>263</v>
      </c>
      <c r="E3" s="67" t="s">
        <v>264</v>
      </c>
      <c r="F3" s="68" t="s">
        <v>265</v>
      </c>
      <c r="G3" s="68" t="s">
        <v>266</v>
      </c>
      <c r="H3" s="67" t="s">
        <v>267</v>
      </c>
      <c r="I3" s="67" t="s">
        <v>268</v>
      </c>
      <c r="J3" s="67" t="s">
        <v>269</v>
      </c>
      <c r="K3" s="67" t="s">
        <v>270</v>
      </c>
      <c r="L3" s="69" t="s">
        <v>271</v>
      </c>
      <c r="M3" s="67" t="s">
        <v>272</v>
      </c>
      <c r="N3" s="76" t="s">
        <v>273</v>
      </c>
      <c r="O3" s="77" t="s">
        <v>274</v>
      </c>
      <c r="P3" s="67" t="s">
        <v>275</v>
      </c>
      <c r="Q3" s="67" t="s">
        <v>276</v>
      </c>
      <c r="R3" s="67" t="s">
        <v>277</v>
      </c>
      <c r="S3" s="67" t="s">
        <v>278</v>
      </c>
      <c r="T3" s="67" t="s">
        <v>279</v>
      </c>
      <c r="U3" s="66" t="s">
        <v>280</v>
      </c>
      <c r="V3" s="62"/>
      <c r="W3" s="62"/>
      <c r="X3" s="62"/>
    </row>
    <row r="4" spans="1:24" s="73" customFormat="1" ht="15" customHeight="1">
      <c r="A4" s="79">
        <v>74</v>
      </c>
      <c r="B4" s="67">
        <v>126</v>
      </c>
      <c r="C4" s="66" t="s">
        <v>281</v>
      </c>
      <c r="D4" s="80" t="s">
        <v>282</v>
      </c>
      <c r="E4" s="68">
        <v>4</v>
      </c>
      <c r="F4" s="68">
        <v>4</v>
      </c>
      <c r="G4" s="68">
        <v>4</v>
      </c>
      <c r="H4" s="68">
        <v>4</v>
      </c>
      <c r="I4" s="68">
        <v>4</v>
      </c>
      <c r="J4" s="68">
        <v>4</v>
      </c>
      <c r="K4" s="68">
        <v>4</v>
      </c>
      <c r="L4" s="81">
        <v>4</v>
      </c>
      <c r="M4" s="68">
        <v>4</v>
      </c>
      <c r="N4" s="68">
        <v>4</v>
      </c>
      <c r="O4" s="68" t="s">
        <v>283</v>
      </c>
      <c r="P4" s="68" t="s">
        <v>283</v>
      </c>
      <c r="Q4" s="68" t="s">
        <v>283</v>
      </c>
      <c r="R4" s="68" t="s">
        <v>283</v>
      </c>
      <c r="S4" s="68" t="s">
        <v>283</v>
      </c>
      <c r="T4" s="68" t="s">
        <v>283</v>
      </c>
      <c r="U4" s="82"/>
      <c r="V4" s="83" t="s">
        <v>284</v>
      </c>
      <c r="W4" s="83" t="s">
        <v>284</v>
      </c>
      <c r="X4" s="83"/>
    </row>
    <row r="5" spans="1:24" s="73" customFormat="1" ht="15" customHeight="1">
      <c r="A5" s="79">
        <v>75</v>
      </c>
      <c r="B5" s="67">
        <v>127</v>
      </c>
      <c r="C5" s="66" t="s">
        <v>285</v>
      </c>
      <c r="D5" s="80" t="s">
        <v>286</v>
      </c>
      <c r="E5" s="68" t="s">
        <v>287</v>
      </c>
      <c r="F5" s="68">
        <v>4</v>
      </c>
      <c r="G5" s="68">
        <v>4</v>
      </c>
      <c r="H5" s="68">
        <v>4</v>
      </c>
      <c r="I5" s="68" t="s">
        <v>288</v>
      </c>
      <c r="J5" s="68">
        <v>4</v>
      </c>
      <c r="K5" s="68">
        <v>4</v>
      </c>
      <c r="L5" s="81" t="s">
        <v>288</v>
      </c>
      <c r="M5" s="68">
        <v>4</v>
      </c>
      <c r="N5" s="68">
        <v>3</v>
      </c>
      <c r="O5" s="68" t="s">
        <v>289</v>
      </c>
      <c r="P5" s="68" t="s">
        <v>289</v>
      </c>
      <c r="Q5" s="68" t="s">
        <v>289</v>
      </c>
      <c r="R5" s="68" t="s">
        <v>290</v>
      </c>
      <c r="S5" s="68" t="s">
        <v>290</v>
      </c>
      <c r="T5" s="68">
        <v>3</v>
      </c>
      <c r="U5" s="82"/>
      <c r="V5" s="83" t="s">
        <v>291</v>
      </c>
      <c r="W5" s="83" t="s">
        <v>292</v>
      </c>
      <c r="X5" s="83"/>
    </row>
    <row r="6" spans="1:24" s="73" customFormat="1" ht="15" customHeight="1">
      <c r="A6" s="79">
        <v>76</v>
      </c>
      <c r="B6" s="67">
        <v>128</v>
      </c>
      <c r="C6" s="66" t="s">
        <v>293</v>
      </c>
      <c r="D6" s="84" t="s">
        <v>0</v>
      </c>
      <c r="E6" s="68" t="s">
        <v>294</v>
      </c>
      <c r="F6" s="68">
        <v>2</v>
      </c>
      <c r="G6" s="68" t="s">
        <v>294</v>
      </c>
      <c r="H6" s="68" t="s">
        <v>294</v>
      </c>
      <c r="I6" s="68" t="s">
        <v>295</v>
      </c>
      <c r="J6" s="68" t="s">
        <v>294</v>
      </c>
      <c r="K6" s="68" t="s">
        <v>294</v>
      </c>
      <c r="L6" s="81" t="s">
        <v>294</v>
      </c>
      <c r="M6" s="68" t="s">
        <v>294</v>
      </c>
      <c r="N6" s="68" t="s">
        <v>296</v>
      </c>
      <c r="O6" s="68">
        <v>3</v>
      </c>
      <c r="P6" s="68" t="s">
        <v>297</v>
      </c>
      <c r="Q6" s="68" t="s">
        <v>298</v>
      </c>
      <c r="R6" s="68" t="s">
        <v>299</v>
      </c>
      <c r="S6" s="68">
        <v>2</v>
      </c>
      <c r="T6" s="68" t="s">
        <v>300</v>
      </c>
      <c r="U6" s="82"/>
      <c r="V6" s="85" t="s">
        <v>301</v>
      </c>
      <c r="W6" s="85" t="s">
        <v>302</v>
      </c>
      <c r="X6" s="83"/>
    </row>
    <row r="7" spans="1:24" s="73" customFormat="1" ht="15" customHeight="1">
      <c r="A7" s="79">
        <v>77</v>
      </c>
      <c r="B7" s="67">
        <v>129</v>
      </c>
      <c r="C7" s="66" t="s">
        <v>303</v>
      </c>
      <c r="D7" s="66" t="s">
        <v>1</v>
      </c>
      <c r="E7" s="68" t="s">
        <v>304</v>
      </c>
      <c r="F7" s="68" t="s">
        <v>304</v>
      </c>
      <c r="G7" s="68">
        <v>0</v>
      </c>
      <c r="H7" s="68" t="s">
        <v>305</v>
      </c>
      <c r="I7" s="68" t="s">
        <v>306</v>
      </c>
      <c r="J7" s="68" t="s">
        <v>306</v>
      </c>
      <c r="K7" s="68" t="s">
        <v>306</v>
      </c>
      <c r="L7" s="81" t="s">
        <v>306</v>
      </c>
      <c r="M7" s="68" t="s">
        <v>304</v>
      </c>
      <c r="N7" s="68">
        <v>0</v>
      </c>
      <c r="O7" s="68" t="s">
        <v>307</v>
      </c>
      <c r="P7" s="68" t="s">
        <v>307</v>
      </c>
      <c r="Q7" s="68" t="s">
        <v>308</v>
      </c>
      <c r="R7" s="68" t="s">
        <v>309</v>
      </c>
      <c r="S7" s="68">
        <v>2</v>
      </c>
      <c r="T7" s="68" t="s">
        <v>310</v>
      </c>
      <c r="U7" s="82"/>
      <c r="V7" s="86">
        <v>0</v>
      </c>
      <c r="W7" s="86">
        <v>0</v>
      </c>
      <c r="X7" s="83"/>
    </row>
    <row r="8" spans="1:24" s="73" customFormat="1" ht="15" customHeight="1">
      <c r="A8" s="79">
        <v>78</v>
      </c>
      <c r="B8" s="67">
        <v>130</v>
      </c>
      <c r="C8" s="66" t="s">
        <v>311</v>
      </c>
      <c r="D8" s="66" t="s">
        <v>2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81">
        <v>0</v>
      </c>
      <c r="M8" s="68">
        <v>0</v>
      </c>
      <c r="N8" s="68">
        <v>0</v>
      </c>
      <c r="O8" s="68">
        <v>0</v>
      </c>
      <c r="P8" s="68" t="s">
        <v>312</v>
      </c>
      <c r="Q8" s="68">
        <v>0</v>
      </c>
      <c r="R8" s="68" t="s">
        <v>312</v>
      </c>
      <c r="S8" s="68" t="s">
        <v>313</v>
      </c>
      <c r="T8" s="68" t="s">
        <v>314</v>
      </c>
      <c r="U8" s="82"/>
      <c r="V8" s="86" t="s">
        <v>315</v>
      </c>
      <c r="W8" s="86" t="s">
        <v>292</v>
      </c>
      <c r="X8" s="83"/>
    </row>
    <row r="9" spans="1:24" s="73" customFormat="1" ht="15" customHeight="1">
      <c r="A9" s="79">
        <v>79</v>
      </c>
      <c r="B9" s="67">
        <v>131</v>
      </c>
      <c r="C9" s="66" t="s">
        <v>316</v>
      </c>
      <c r="D9" s="66" t="s">
        <v>7</v>
      </c>
      <c r="E9" s="68" t="s">
        <v>306</v>
      </c>
      <c r="F9" s="68" t="s">
        <v>306</v>
      </c>
      <c r="G9" s="68" t="s">
        <v>306</v>
      </c>
      <c r="H9" s="68" t="s">
        <v>306</v>
      </c>
      <c r="I9" s="68" t="s">
        <v>306</v>
      </c>
      <c r="J9" s="68" t="s">
        <v>306</v>
      </c>
      <c r="K9" s="68" t="s">
        <v>306</v>
      </c>
      <c r="L9" s="81" t="s">
        <v>306</v>
      </c>
      <c r="M9" s="68" t="s">
        <v>306</v>
      </c>
      <c r="N9" s="68">
        <v>0</v>
      </c>
      <c r="O9" s="87" t="s">
        <v>317</v>
      </c>
      <c r="P9" s="68" t="s">
        <v>318</v>
      </c>
      <c r="Q9" s="68" t="s">
        <v>318</v>
      </c>
      <c r="R9" s="68" t="s">
        <v>319</v>
      </c>
      <c r="S9" s="68">
        <v>0</v>
      </c>
      <c r="T9" s="68" t="s">
        <v>314</v>
      </c>
      <c r="U9" s="82"/>
      <c r="V9" s="86" t="s">
        <v>301</v>
      </c>
      <c r="W9" s="86" t="s">
        <v>302</v>
      </c>
      <c r="X9" s="83"/>
    </row>
    <row r="10" spans="1:24" s="73" customFormat="1" ht="15" customHeight="1">
      <c r="A10" s="66"/>
      <c r="B10" s="67">
        <v>132</v>
      </c>
      <c r="C10" s="66" t="s">
        <v>320</v>
      </c>
      <c r="D10" s="66" t="s">
        <v>3</v>
      </c>
      <c r="E10" s="68">
        <v>4</v>
      </c>
      <c r="F10" s="68">
        <v>4</v>
      </c>
      <c r="G10" s="68">
        <v>4</v>
      </c>
      <c r="H10" s="68">
        <v>4</v>
      </c>
      <c r="I10" s="68">
        <v>4</v>
      </c>
      <c r="J10" s="68">
        <v>4</v>
      </c>
      <c r="K10" s="87">
        <v>4</v>
      </c>
      <c r="L10" s="81">
        <v>4</v>
      </c>
      <c r="M10" s="68">
        <v>4</v>
      </c>
      <c r="N10" s="68">
        <v>4</v>
      </c>
      <c r="O10" s="68"/>
      <c r="P10" s="68"/>
      <c r="Q10" s="68"/>
      <c r="R10" s="68"/>
      <c r="S10" s="68"/>
      <c r="T10" s="68"/>
      <c r="U10" s="82"/>
      <c r="V10" s="86" t="s">
        <v>291</v>
      </c>
      <c r="W10" s="86" t="s">
        <v>291</v>
      </c>
      <c r="X10" s="83"/>
    </row>
    <row r="11" spans="1:24" s="73" customFormat="1" ht="15" customHeight="1">
      <c r="A11" s="66"/>
      <c r="B11" s="67">
        <v>133</v>
      </c>
      <c r="C11" s="66" t="s">
        <v>321</v>
      </c>
      <c r="D11" s="66" t="s">
        <v>4</v>
      </c>
      <c r="E11" s="68">
        <v>2</v>
      </c>
      <c r="F11" s="87">
        <v>2</v>
      </c>
      <c r="G11" s="68" t="s">
        <v>294</v>
      </c>
      <c r="H11" s="68">
        <v>2</v>
      </c>
      <c r="I11" s="68">
        <v>2</v>
      </c>
      <c r="J11" s="68">
        <v>2</v>
      </c>
      <c r="K11" s="68" t="s">
        <v>294</v>
      </c>
      <c r="L11" s="81">
        <v>2</v>
      </c>
      <c r="M11" s="68">
        <v>2</v>
      </c>
      <c r="N11" s="68">
        <v>4</v>
      </c>
      <c r="O11" s="68"/>
      <c r="P11" s="68"/>
      <c r="Q11" s="68"/>
      <c r="R11" s="68"/>
      <c r="S11" s="68"/>
      <c r="T11" s="68"/>
      <c r="U11" s="82"/>
      <c r="V11" s="86" t="s">
        <v>301</v>
      </c>
      <c r="W11" s="86" t="s">
        <v>302</v>
      </c>
      <c r="X11" s="83"/>
    </row>
    <row r="12" spans="1:24" s="73" customFormat="1" ht="15" customHeight="1">
      <c r="A12" s="66"/>
      <c r="B12" s="67">
        <v>134</v>
      </c>
      <c r="C12" s="66" t="s">
        <v>322</v>
      </c>
      <c r="D12" s="66" t="s">
        <v>5</v>
      </c>
      <c r="E12" s="68" t="s">
        <v>323</v>
      </c>
      <c r="F12" s="68" t="s">
        <v>324</v>
      </c>
      <c r="G12" s="68" t="s">
        <v>325</v>
      </c>
      <c r="H12" s="68">
        <v>4</v>
      </c>
      <c r="I12" s="68" t="s">
        <v>326</v>
      </c>
      <c r="J12" s="68" t="s">
        <v>327</v>
      </c>
      <c r="K12" s="68">
        <v>4</v>
      </c>
      <c r="L12" s="81">
        <v>4</v>
      </c>
      <c r="M12" s="68">
        <v>4</v>
      </c>
      <c r="N12" s="68">
        <v>3</v>
      </c>
      <c r="O12" s="68"/>
      <c r="P12" s="68"/>
      <c r="Q12" s="68"/>
      <c r="R12" s="68"/>
      <c r="S12" s="87"/>
      <c r="T12" s="87"/>
      <c r="U12" s="82"/>
      <c r="V12" s="86" t="s">
        <v>328</v>
      </c>
      <c r="W12" s="86" t="s">
        <v>329</v>
      </c>
      <c r="X12" s="83"/>
    </row>
    <row r="13" spans="1:24" s="73" customFormat="1" ht="15" customHeight="1">
      <c r="A13" s="66"/>
      <c r="B13" s="67">
        <v>135</v>
      </c>
      <c r="C13" s="66" t="s">
        <v>330</v>
      </c>
      <c r="D13" s="66" t="s">
        <v>6</v>
      </c>
      <c r="E13" s="68">
        <v>2</v>
      </c>
      <c r="F13" s="68">
        <v>2</v>
      </c>
      <c r="G13" s="68" t="s">
        <v>294</v>
      </c>
      <c r="H13" s="68" t="s">
        <v>294</v>
      </c>
      <c r="I13" s="68" t="s">
        <v>294</v>
      </c>
      <c r="J13" s="68">
        <v>2</v>
      </c>
      <c r="K13" s="68" t="s">
        <v>294</v>
      </c>
      <c r="L13" s="81" t="s">
        <v>294</v>
      </c>
      <c r="M13" s="68">
        <v>2</v>
      </c>
      <c r="N13" s="68" t="s">
        <v>331</v>
      </c>
      <c r="O13" s="68"/>
      <c r="P13" s="68"/>
      <c r="Q13" s="68"/>
      <c r="R13" s="68"/>
      <c r="S13" s="68"/>
      <c r="T13" s="68"/>
      <c r="U13" s="82"/>
      <c r="V13" s="86" t="s">
        <v>332</v>
      </c>
      <c r="W13" s="86" t="s">
        <v>333</v>
      </c>
      <c r="X13" s="83" t="s">
        <v>334</v>
      </c>
    </row>
    <row r="14" spans="1:24" s="73" customFormat="1" ht="15" customHeight="1">
      <c r="A14" s="79">
        <v>80</v>
      </c>
      <c r="B14" s="67">
        <v>136</v>
      </c>
      <c r="C14" s="66" t="s">
        <v>335</v>
      </c>
      <c r="D14" s="66" t="s">
        <v>8</v>
      </c>
      <c r="E14" s="68" t="s">
        <v>336</v>
      </c>
      <c r="F14" s="68" t="s">
        <v>336</v>
      </c>
      <c r="G14" s="68" t="s">
        <v>336</v>
      </c>
      <c r="H14" s="68">
        <v>4</v>
      </c>
      <c r="I14" s="68">
        <v>3</v>
      </c>
      <c r="J14" s="68" t="s">
        <v>325</v>
      </c>
      <c r="K14" s="68">
        <v>4</v>
      </c>
      <c r="L14" s="81">
        <v>4</v>
      </c>
      <c r="M14" s="68" t="s">
        <v>336</v>
      </c>
      <c r="N14" s="68" t="s">
        <v>337</v>
      </c>
      <c r="O14" s="68" t="s">
        <v>338</v>
      </c>
      <c r="P14" s="68">
        <v>0</v>
      </c>
      <c r="Q14" s="68" t="s">
        <v>339</v>
      </c>
      <c r="R14" s="68">
        <v>3</v>
      </c>
      <c r="S14" s="68">
        <v>3</v>
      </c>
      <c r="T14" s="68" t="s">
        <v>339</v>
      </c>
      <c r="U14" s="82" t="s">
        <v>340</v>
      </c>
      <c r="V14" s="86" t="s">
        <v>341</v>
      </c>
      <c r="W14" s="86" t="s">
        <v>342</v>
      </c>
      <c r="X14" s="83"/>
    </row>
    <row r="15" spans="1:24" s="73" customFormat="1" ht="15" customHeight="1">
      <c r="A15" s="66"/>
      <c r="B15" s="67">
        <v>137</v>
      </c>
      <c r="C15" s="66" t="s">
        <v>343</v>
      </c>
      <c r="D15" s="66" t="s">
        <v>9</v>
      </c>
      <c r="E15" s="68" t="s">
        <v>344</v>
      </c>
      <c r="F15" s="68" t="s">
        <v>325</v>
      </c>
      <c r="G15" s="68" t="s">
        <v>325</v>
      </c>
      <c r="H15" s="68">
        <v>3</v>
      </c>
      <c r="I15" s="68" t="s">
        <v>345</v>
      </c>
      <c r="J15" s="68">
        <v>4</v>
      </c>
      <c r="K15" s="87">
        <v>4</v>
      </c>
      <c r="L15" s="88">
        <v>4</v>
      </c>
      <c r="M15" s="68" t="s">
        <v>325</v>
      </c>
      <c r="N15" s="68" t="s">
        <v>331</v>
      </c>
      <c r="O15" s="68"/>
      <c r="P15" s="68"/>
      <c r="Q15" s="68"/>
      <c r="R15" s="68"/>
      <c r="S15" s="68"/>
      <c r="T15" s="68"/>
      <c r="U15" s="82"/>
      <c r="V15" s="86" t="s">
        <v>346</v>
      </c>
      <c r="W15" s="86" t="s">
        <v>347</v>
      </c>
      <c r="X15" s="83"/>
    </row>
    <row r="16" spans="1:24" s="73" customFormat="1" ht="15" customHeight="1">
      <c r="A16" s="79">
        <v>81</v>
      </c>
      <c r="B16" s="67">
        <v>138</v>
      </c>
      <c r="C16" s="66" t="s">
        <v>348</v>
      </c>
      <c r="D16" s="66" t="s">
        <v>10</v>
      </c>
      <c r="E16" s="68" t="s">
        <v>336</v>
      </c>
      <c r="F16" s="68" t="s">
        <v>336</v>
      </c>
      <c r="G16" s="68" t="s">
        <v>336</v>
      </c>
      <c r="H16" s="87" t="s">
        <v>349</v>
      </c>
      <c r="I16" s="68" t="s">
        <v>350</v>
      </c>
      <c r="J16" s="68" t="s">
        <v>345</v>
      </c>
      <c r="K16" s="87" t="s">
        <v>349</v>
      </c>
      <c r="L16" s="88" t="s">
        <v>349</v>
      </c>
      <c r="M16" s="68" t="s">
        <v>336</v>
      </c>
      <c r="N16" s="68">
        <v>0</v>
      </c>
      <c r="O16" s="68">
        <v>0</v>
      </c>
      <c r="P16" s="89" t="s">
        <v>351</v>
      </c>
      <c r="Q16" s="68" t="s">
        <v>352</v>
      </c>
      <c r="R16" s="68">
        <v>3</v>
      </c>
      <c r="S16" s="87" t="s">
        <v>353</v>
      </c>
      <c r="T16" s="68" t="s">
        <v>314</v>
      </c>
      <c r="U16" s="82" t="s">
        <v>354</v>
      </c>
      <c r="V16" s="86" t="s">
        <v>301</v>
      </c>
      <c r="W16" s="86" t="s">
        <v>355</v>
      </c>
      <c r="X16" s="83"/>
    </row>
    <row r="17" spans="1:24" s="73" customFormat="1" ht="15" customHeight="1">
      <c r="A17" s="79">
        <v>82</v>
      </c>
      <c r="B17" s="67">
        <v>139</v>
      </c>
      <c r="C17" s="66" t="s">
        <v>356</v>
      </c>
      <c r="D17" s="66" t="s">
        <v>11</v>
      </c>
      <c r="E17" s="68" t="s">
        <v>357</v>
      </c>
      <c r="F17" s="68">
        <v>4</v>
      </c>
      <c r="G17" s="68">
        <v>4</v>
      </c>
      <c r="H17" s="68">
        <v>4</v>
      </c>
      <c r="I17" s="68">
        <v>4</v>
      </c>
      <c r="J17" s="68" t="s">
        <v>358</v>
      </c>
      <c r="K17" s="68">
        <v>4</v>
      </c>
      <c r="L17" s="81">
        <v>4</v>
      </c>
      <c r="M17" s="68">
        <v>4</v>
      </c>
      <c r="N17" s="87" t="s">
        <v>359</v>
      </c>
      <c r="O17" s="68" t="s">
        <v>360</v>
      </c>
      <c r="P17" s="68" t="s">
        <v>339</v>
      </c>
      <c r="Q17" s="68" t="s">
        <v>339</v>
      </c>
      <c r="R17" s="68">
        <v>3</v>
      </c>
      <c r="S17" s="68" t="s">
        <v>339</v>
      </c>
      <c r="T17" s="68" t="s">
        <v>339</v>
      </c>
      <c r="U17" s="82"/>
      <c r="V17" s="86" t="s">
        <v>361</v>
      </c>
      <c r="W17" s="86" t="s">
        <v>291</v>
      </c>
      <c r="X17" s="83"/>
    </row>
    <row r="18" spans="1:24" s="73" customFormat="1" ht="15" customHeight="1">
      <c r="A18" s="66"/>
      <c r="B18" s="67">
        <v>140</v>
      </c>
      <c r="C18" s="66" t="s">
        <v>362</v>
      </c>
      <c r="D18" s="66" t="s">
        <v>12</v>
      </c>
      <c r="E18" s="68">
        <v>4</v>
      </c>
      <c r="F18" s="68" t="s">
        <v>363</v>
      </c>
      <c r="G18" s="68" t="s">
        <v>325</v>
      </c>
      <c r="H18" s="68">
        <v>4</v>
      </c>
      <c r="I18" s="68" t="s">
        <v>325</v>
      </c>
      <c r="J18" s="68">
        <v>4</v>
      </c>
      <c r="K18" s="68" t="s">
        <v>357</v>
      </c>
      <c r="L18" s="81">
        <v>4</v>
      </c>
      <c r="M18" s="68" t="s">
        <v>358</v>
      </c>
      <c r="N18" s="68" t="s">
        <v>331</v>
      </c>
      <c r="O18" s="68"/>
      <c r="P18" s="68"/>
      <c r="Q18" s="68"/>
      <c r="R18" s="68"/>
      <c r="S18" s="68"/>
      <c r="T18" s="68"/>
      <c r="U18" s="82"/>
      <c r="V18" s="86" t="s">
        <v>346</v>
      </c>
      <c r="W18" s="86" t="s">
        <v>364</v>
      </c>
      <c r="X18" s="83"/>
    </row>
    <row r="19" spans="1:24" s="73" customFormat="1" ht="15" customHeight="1">
      <c r="A19" s="66"/>
      <c r="B19" s="67">
        <v>141</v>
      </c>
      <c r="C19" s="66" t="s">
        <v>365</v>
      </c>
      <c r="D19" s="66" t="s">
        <v>13</v>
      </c>
      <c r="E19" s="68">
        <v>4</v>
      </c>
      <c r="F19" s="68">
        <v>4</v>
      </c>
      <c r="G19" s="68" t="s">
        <v>327</v>
      </c>
      <c r="H19" s="68">
        <v>4</v>
      </c>
      <c r="I19" s="68">
        <v>4</v>
      </c>
      <c r="J19" s="68">
        <v>4</v>
      </c>
      <c r="K19" s="68">
        <v>4</v>
      </c>
      <c r="L19" s="81">
        <v>4</v>
      </c>
      <c r="M19" s="68">
        <v>4</v>
      </c>
      <c r="N19" s="68" t="s">
        <v>366</v>
      </c>
      <c r="O19" s="68"/>
      <c r="P19" s="68"/>
      <c r="Q19" s="68"/>
      <c r="R19" s="68"/>
      <c r="S19" s="68"/>
      <c r="T19" s="68"/>
      <c r="U19" s="82"/>
      <c r="V19" s="86" t="s">
        <v>291</v>
      </c>
      <c r="W19" s="86" t="s">
        <v>291</v>
      </c>
      <c r="X19" s="83"/>
    </row>
    <row r="20" spans="1:24" s="73" customFormat="1" ht="15" customHeight="1">
      <c r="A20" s="66"/>
      <c r="B20" s="67">
        <v>142</v>
      </c>
      <c r="C20" s="66" t="s">
        <v>367</v>
      </c>
      <c r="D20" s="66" t="s">
        <v>14</v>
      </c>
      <c r="E20" s="68" t="s">
        <v>368</v>
      </c>
      <c r="F20" s="68" t="s">
        <v>325</v>
      </c>
      <c r="G20" s="68" t="s">
        <v>327</v>
      </c>
      <c r="H20" s="68">
        <v>4</v>
      </c>
      <c r="I20" s="68" t="s">
        <v>325</v>
      </c>
      <c r="J20" s="87">
        <v>4</v>
      </c>
      <c r="K20" s="68">
        <v>4</v>
      </c>
      <c r="L20" s="81" t="s">
        <v>368</v>
      </c>
      <c r="M20" s="68" t="s">
        <v>325</v>
      </c>
      <c r="N20" s="68">
        <v>4</v>
      </c>
      <c r="O20" s="68"/>
      <c r="P20" s="68"/>
      <c r="Q20" s="68"/>
      <c r="R20" s="87"/>
      <c r="S20" s="68"/>
      <c r="T20" s="68"/>
      <c r="U20" s="82"/>
      <c r="V20" s="86" t="s">
        <v>369</v>
      </c>
      <c r="W20" s="86" t="s">
        <v>301</v>
      </c>
      <c r="X20" s="83" t="s">
        <v>334</v>
      </c>
    </row>
    <row r="21" spans="1:24" s="73" customFormat="1" ht="15" customHeight="1">
      <c r="A21" s="66"/>
      <c r="B21" s="67">
        <v>143</v>
      </c>
      <c r="C21" s="66" t="s">
        <v>370</v>
      </c>
      <c r="D21" s="66" t="s">
        <v>15</v>
      </c>
      <c r="E21" s="68">
        <v>4</v>
      </c>
      <c r="F21" s="68">
        <v>4</v>
      </c>
      <c r="G21" s="68">
        <v>4</v>
      </c>
      <c r="H21" s="68">
        <v>4</v>
      </c>
      <c r="I21" s="68">
        <v>31</v>
      </c>
      <c r="J21" s="68">
        <v>4</v>
      </c>
      <c r="K21" s="68">
        <v>4</v>
      </c>
      <c r="L21" s="81">
        <v>4</v>
      </c>
      <c r="M21" s="68">
        <v>4</v>
      </c>
      <c r="N21" s="68">
        <v>4</v>
      </c>
      <c r="O21" s="68"/>
      <c r="P21" s="68"/>
      <c r="Q21" s="68"/>
      <c r="R21" s="68"/>
      <c r="S21" s="68"/>
      <c r="T21" s="68"/>
      <c r="U21" s="82"/>
      <c r="V21" s="86" t="s">
        <v>361</v>
      </c>
      <c r="W21" s="86" t="s">
        <v>361</v>
      </c>
      <c r="X21" s="83"/>
    </row>
    <row r="22" spans="1:24" s="73" customFormat="1" ht="15" customHeight="1">
      <c r="A22" s="79">
        <v>83</v>
      </c>
      <c r="B22" s="67">
        <v>144</v>
      </c>
      <c r="C22" s="66" t="s">
        <v>371</v>
      </c>
      <c r="D22" s="66" t="s">
        <v>16</v>
      </c>
      <c r="E22" s="68" t="s">
        <v>372</v>
      </c>
      <c r="F22" s="68">
        <v>4</v>
      </c>
      <c r="G22" s="68" t="s">
        <v>357</v>
      </c>
      <c r="H22" s="87" t="s">
        <v>373</v>
      </c>
      <c r="I22" s="68">
        <v>4</v>
      </c>
      <c r="J22" s="68">
        <v>4</v>
      </c>
      <c r="K22" s="68">
        <v>4</v>
      </c>
      <c r="L22" s="81">
        <v>4</v>
      </c>
      <c r="M22" s="68" t="s">
        <v>374</v>
      </c>
      <c r="N22" s="68" t="s">
        <v>375</v>
      </c>
      <c r="O22" s="87" t="s">
        <v>376</v>
      </c>
      <c r="P22" s="68" t="s">
        <v>377</v>
      </c>
      <c r="Q22" s="68" t="s">
        <v>339</v>
      </c>
      <c r="R22" s="68" t="s">
        <v>339</v>
      </c>
      <c r="S22" s="68" t="s">
        <v>339</v>
      </c>
      <c r="T22" s="68" t="s">
        <v>339</v>
      </c>
      <c r="U22" s="82"/>
      <c r="V22" s="86" t="s">
        <v>378</v>
      </c>
      <c r="W22" s="86" t="s">
        <v>315</v>
      </c>
      <c r="X22" s="83"/>
    </row>
    <row r="23" spans="1:24" s="73" customFormat="1" ht="15" customHeight="1">
      <c r="A23" s="66"/>
      <c r="B23" s="67">
        <v>145</v>
      </c>
      <c r="C23" s="66" t="s">
        <v>379</v>
      </c>
      <c r="D23" s="66" t="s">
        <v>17</v>
      </c>
      <c r="E23" s="68">
        <v>4</v>
      </c>
      <c r="F23" s="68">
        <v>4</v>
      </c>
      <c r="G23" s="68">
        <v>4</v>
      </c>
      <c r="H23" s="68">
        <v>4</v>
      </c>
      <c r="I23" s="68">
        <v>4</v>
      </c>
      <c r="J23" s="68">
        <v>4</v>
      </c>
      <c r="K23" s="68">
        <v>4</v>
      </c>
      <c r="L23" s="81">
        <v>4</v>
      </c>
      <c r="M23" s="68">
        <v>4</v>
      </c>
      <c r="N23" s="68">
        <v>3</v>
      </c>
      <c r="O23" s="68"/>
      <c r="P23" s="68"/>
      <c r="Q23" s="68"/>
      <c r="R23" s="68"/>
      <c r="S23" s="68"/>
      <c r="T23" s="68"/>
      <c r="U23" s="82"/>
      <c r="V23" s="83" t="s">
        <v>291</v>
      </c>
      <c r="W23" s="83" t="s">
        <v>361</v>
      </c>
      <c r="X23" s="83"/>
    </row>
    <row r="24" spans="1:24" s="73" customFormat="1" ht="15" customHeight="1">
      <c r="A24" s="66"/>
      <c r="B24" s="67">
        <v>146</v>
      </c>
      <c r="C24" s="66" t="s">
        <v>380</v>
      </c>
      <c r="D24" s="66" t="s">
        <v>18</v>
      </c>
      <c r="E24" s="68">
        <v>23</v>
      </c>
      <c r="F24" s="68">
        <v>4</v>
      </c>
      <c r="G24" s="68">
        <v>2</v>
      </c>
      <c r="H24" s="68">
        <v>4</v>
      </c>
      <c r="I24" s="68" t="s">
        <v>331</v>
      </c>
      <c r="J24" s="68">
        <v>2</v>
      </c>
      <c r="K24" s="68">
        <v>4</v>
      </c>
      <c r="L24" s="81">
        <v>2</v>
      </c>
      <c r="M24" s="87">
        <v>2</v>
      </c>
      <c r="N24" s="68" t="s">
        <v>331</v>
      </c>
      <c r="O24" s="68"/>
      <c r="P24" s="68"/>
      <c r="Q24" s="68"/>
      <c r="R24" s="68"/>
      <c r="S24" s="68"/>
      <c r="T24" s="68"/>
      <c r="U24" s="82"/>
      <c r="V24" s="83" t="s">
        <v>361</v>
      </c>
      <c r="W24" s="83" t="s">
        <v>291</v>
      </c>
      <c r="X24" s="83"/>
    </row>
    <row r="25" spans="1:24" s="73" customFormat="1" ht="15" customHeight="1">
      <c r="A25" s="66"/>
      <c r="B25" s="67">
        <v>147</v>
      </c>
      <c r="C25" s="66" t="s">
        <v>381</v>
      </c>
      <c r="D25" s="66" t="s">
        <v>19</v>
      </c>
      <c r="E25" s="68" t="s">
        <v>325</v>
      </c>
      <c r="F25" s="68" t="s">
        <v>337</v>
      </c>
      <c r="G25" s="68" t="s">
        <v>337</v>
      </c>
      <c r="H25" s="68" t="s">
        <v>337</v>
      </c>
      <c r="I25" s="68" t="s">
        <v>382</v>
      </c>
      <c r="J25" s="68" t="s">
        <v>358</v>
      </c>
      <c r="K25" s="68">
        <v>4</v>
      </c>
      <c r="L25" s="81" t="s">
        <v>358</v>
      </c>
      <c r="M25" s="68" t="s">
        <v>383</v>
      </c>
      <c r="N25" s="68">
        <v>3</v>
      </c>
      <c r="O25" s="68"/>
      <c r="P25" s="68"/>
      <c r="Q25" s="68"/>
      <c r="R25" s="68"/>
      <c r="S25" s="68"/>
      <c r="T25" s="68"/>
      <c r="U25" s="82"/>
      <c r="V25" s="83" t="s">
        <v>384</v>
      </c>
      <c r="W25" s="83" t="s">
        <v>341</v>
      </c>
      <c r="X25" s="83"/>
    </row>
    <row r="26" spans="1:24" s="73" customFormat="1" ht="15" customHeight="1">
      <c r="A26" s="79">
        <v>84</v>
      </c>
      <c r="B26" s="67">
        <v>148</v>
      </c>
      <c r="C26" s="66" t="s">
        <v>385</v>
      </c>
      <c r="D26" s="66" t="s">
        <v>20</v>
      </c>
      <c r="E26" s="68" t="s">
        <v>386</v>
      </c>
      <c r="F26" s="68" t="s">
        <v>337</v>
      </c>
      <c r="G26" s="68" t="s">
        <v>337</v>
      </c>
      <c r="H26" s="68" t="s">
        <v>358</v>
      </c>
      <c r="I26" s="68" t="s">
        <v>363</v>
      </c>
      <c r="J26" s="68" t="s">
        <v>382</v>
      </c>
      <c r="K26" s="68">
        <v>4</v>
      </c>
      <c r="L26" s="81" t="s">
        <v>387</v>
      </c>
      <c r="M26" s="68" t="s">
        <v>388</v>
      </c>
      <c r="N26" s="68" t="s">
        <v>389</v>
      </c>
      <c r="O26" s="68">
        <v>3</v>
      </c>
      <c r="P26" s="68" t="s">
        <v>339</v>
      </c>
      <c r="Q26" s="68" t="s">
        <v>339</v>
      </c>
      <c r="R26" s="68" t="s">
        <v>339</v>
      </c>
      <c r="S26" s="68" t="s">
        <v>339</v>
      </c>
      <c r="T26" s="68" t="s">
        <v>339</v>
      </c>
      <c r="U26" s="82"/>
      <c r="V26" s="83" t="s">
        <v>390</v>
      </c>
      <c r="W26" s="83">
        <v>0</v>
      </c>
      <c r="X26" s="83"/>
    </row>
    <row r="27" spans="1:24" s="73" customFormat="1" ht="15" customHeight="1">
      <c r="A27" s="79">
        <v>85</v>
      </c>
      <c r="B27" s="67">
        <v>149</v>
      </c>
      <c r="C27" s="66" t="s">
        <v>391</v>
      </c>
      <c r="D27" s="66" t="s">
        <v>21</v>
      </c>
      <c r="E27" s="68">
        <v>2</v>
      </c>
      <c r="F27" s="68" t="s">
        <v>294</v>
      </c>
      <c r="G27" s="68" t="s">
        <v>294</v>
      </c>
      <c r="H27" s="68" t="s">
        <v>392</v>
      </c>
      <c r="I27" s="68" t="s">
        <v>294</v>
      </c>
      <c r="J27" s="68">
        <v>2</v>
      </c>
      <c r="K27" s="68" t="s">
        <v>392</v>
      </c>
      <c r="L27" s="81" t="s">
        <v>294</v>
      </c>
      <c r="M27" s="68">
        <v>2</v>
      </c>
      <c r="N27" s="68">
        <v>0</v>
      </c>
      <c r="O27" s="68" t="s">
        <v>393</v>
      </c>
      <c r="P27" s="68" t="s">
        <v>283</v>
      </c>
      <c r="Q27" s="68" t="s">
        <v>283</v>
      </c>
      <c r="R27" s="68">
        <v>2</v>
      </c>
      <c r="S27" s="68">
        <v>2</v>
      </c>
      <c r="T27" s="68" t="s">
        <v>299</v>
      </c>
      <c r="U27" s="82"/>
      <c r="V27" s="83" t="s">
        <v>301</v>
      </c>
      <c r="W27" s="83" t="s">
        <v>302</v>
      </c>
      <c r="X27" s="83" t="s">
        <v>334</v>
      </c>
    </row>
    <row r="28" spans="1:24" s="73" customFormat="1" ht="15" customHeight="1">
      <c r="A28" s="79">
        <v>86</v>
      </c>
      <c r="B28" s="67">
        <v>150</v>
      </c>
      <c r="C28" s="66" t="s">
        <v>394</v>
      </c>
      <c r="D28" s="66" t="s">
        <v>22</v>
      </c>
      <c r="E28" s="68">
        <v>2</v>
      </c>
      <c r="F28" s="68">
        <v>2</v>
      </c>
      <c r="G28" s="68" t="s">
        <v>294</v>
      </c>
      <c r="H28" s="68">
        <v>2</v>
      </c>
      <c r="I28" s="68">
        <v>2</v>
      </c>
      <c r="J28" s="68" t="s">
        <v>357</v>
      </c>
      <c r="K28" s="68">
        <v>2</v>
      </c>
      <c r="L28" s="81">
        <v>2</v>
      </c>
      <c r="M28" s="68">
        <v>4</v>
      </c>
      <c r="N28" s="68" t="s">
        <v>395</v>
      </c>
      <c r="O28" s="68" t="s">
        <v>396</v>
      </c>
      <c r="P28" s="68" t="s">
        <v>397</v>
      </c>
      <c r="Q28" s="68" t="s">
        <v>398</v>
      </c>
      <c r="R28" s="68">
        <v>2</v>
      </c>
      <c r="S28" s="68">
        <v>2</v>
      </c>
      <c r="T28" s="68" t="s">
        <v>398</v>
      </c>
      <c r="U28" s="82" t="s">
        <v>399</v>
      </c>
      <c r="V28" s="83" t="s">
        <v>302</v>
      </c>
      <c r="W28" s="83" t="s">
        <v>301</v>
      </c>
      <c r="X28" s="83" t="s">
        <v>334</v>
      </c>
    </row>
    <row r="29" spans="1:24" s="73" customFormat="1" ht="15" customHeight="1">
      <c r="A29" s="79">
        <v>87</v>
      </c>
      <c r="B29" s="67">
        <v>151</v>
      </c>
      <c r="C29" s="66" t="s">
        <v>400</v>
      </c>
      <c r="D29" s="66" t="s">
        <v>23</v>
      </c>
      <c r="E29" s="68" t="s">
        <v>337</v>
      </c>
      <c r="F29" s="68" t="s">
        <v>336</v>
      </c>
      <c r="G29" s="68" t="s">
        <v>336</v>
      </c>
      <c r="H29" s="68" t="s">
        <v>336</v>
      </c>
      <c r="I29" s="68" t="s">
        <v>336</v>
      </c>
      <c r="J29" s="68" t="s">
        <v>336</v>
      </c>
      <c r="K29" s="68" t="s">
        <v>383</v>
      </c>
      <c r="L29" s="81" t="s">
        <v>337</v>
      </c>
      <c r="M29" s="68" t="s">
        <v>337</v>
      </c>
      <c r="N29" s="68">
        <v>0</v>
      </c>
      <c r="O29" s="68" t="s">
        <v>401</v>
      </c>
      <c r="P29" s="68">
        <v>2</v>
      </c>
      <c r="Q29" s="68" t="s">
        <v>398</v>
      </c>
      <c r="R29" s="68" t="s">
        <v>402</v>
      </c>
      <c r="S29" s="68">
        <v>2</v>
      </c>
      <c r="T29" s="68">
        <v>3</v>
      </c>
      <c r="U29" s="82" t="s">
        <v>403</v>
      </c>
      <c r="V29" s="83">
        <v>0</v>
      </c>
      <c r="W29" s="83">
        <v>0</v>
      </c>
      <c r="X29" s="83"/>
    </row>
    <row r="30" spans="1:24" s="73" customFormat="1" ht="15" customHeight="1">
      <c r="A30" s="79">
        <v>88</v>
      </c>
      <c r="B30" s="67">
        <v>152</v>
      </c>
      <c r="C30" s="66" t="s">
        <v>404</v>
      </c>
      <c r="D30" s="66" t="s">
        <v>24</v>
      </c>
      <c r="E30" s="68" t="s">
        <v>405</v>
      </c>
      <c r="F30" s="68" t="s">
        <v>336</v>
      </c>
      <c r="G30" s="68" t="s">
        <v>336</v>
      </c>
      <c r="H30" s="68" t="s">
        <v>405</v>
      </c>
      <c r="I30" s="68" t="s">
        <v>405</v>
      </c>
      <c r="J30" s="68" t="s">
        <v>336</v>
      </c>
      <c r="K30" s="68" t="s">
        <v>406</v>
      </c>
      <c r="L30" s="81" t="s">
        <v>337</v>
      </c>
      <c r="M30" s="68" t="s">
        <v>388</v>
      </c>
      <c r="N30" s="68" t="s">
        <v>407</v>
      </c>
      <c r="O30" s="68" t="s">
        <v>397</v>
      </c>
      <c r="P30" s="68" t="s">
        <v>397</v>
      </c>
      <c r="Q30" s="68" t="s">
        <v>397</v>
      </c>
      <c r="R30" s="68" t="s">
        <v>339</v>
      </c>
      <c r="S30" s="68" t="s">
        <v>339</v>
      </c>
      <c r="T30" s="68">
        <v>3</v>
      </c>
      <c r="U30" s="82"/>
      <c r="V30" s="85" t="s">
        <v>390</v>
      </c>
      <c r="W30" s="85" t="s">
        <v>408</v>
      </c>
      <c r="X30" s="83"/>
    </row>
    <row r="31" spans="1:24" s="73" customFormat="1" ht="15" customHeight="1">
      <c r="A31" s="66"/>
      <c r="B31" s="67">
        <v>153</v>
      </c>
      <c r="C31" s="66" t="s">
        <v>409</v>
      </c>
      <c r="D31" s="66" t="s">
        <v>25</v>
      </c>
      <c r="E31" s="68" t="s">
        <v>410</v>
      </c>
      <c r="F31" s="68">
        <v>4</v>
      </c>
      <c r="G31" s="68" t="s">
        <v>337</v>
      </c>
      <c r="H31" s="68" t="s">
        <v>411</v>
      </c>
      <c r="I31" s="68" t="s">
        <v>388</v>
      </c>
      <c r="J31" s="68" t="s">
        <v>357</v>
      </c>
      <c r="K31" s="68">
        <v>4</v>
      </c>
      <c r="L31" s="81" t="s">
        <v>412</v>
      </c>
      <c r="M31" s="68" t="s">
        <v>412</v>
      </c>
      <c r="N31" s="68">
        <v>3</v>
      </c>
      <c r="O31" s="68"/>
      <c r="P31" s="68"/>
      <c r="Q31" s="68"/>
      <c r="R31" s="68"/>
      <c r="S31" s="68"/>
      <c r="T31" s="68"/>
      <c r="U31" s="82"/>
      <c r="V31" s="86" t="s">
        <v>390</v>
      </c>
      <c r="W31" s="86" t="s">
        <v>413</v>
      </c>
      <c r="X31" s="83"/>
    </row>
    <row r="32" spans="1:24" s="73" customFormat="1" ht="15" customHeight="1">
      <c r="A32" s="79">
        <v>89</v>
      </c>
      <c r="B32" s="67">
        <v>154</v>
      </c>
      <c r="C32" s="66" t="s">
        <v>414</v>
      </c>
      <c r="D32" s="66" t="s">
        <v>26</v>
      </c>
      <c r="E32" s="68" t="s">
        <v>415</v>
      </c>
      <c r="F32" s="68" t="s">
        <v>416</v>
      </c>
      <c r="G32" s="68" t="s">
        <v>337</v>
      </c>
      <c r="H32" s="68">
        <v>3</v>
      </c>
      <c r="I32" s="90" t="s">
        <v>388</v>
      </c>
      <c r="J32" s="68" t="s">
        <v>417</v>
      </c>
      <c r="K32" s="68">
        <v>4</v>
      </c>
      <c r="L32" s="81" t="s">
        <v>418</v>
      </c>
      <c r="M32" s="68" t="s">
        <v>419</v>
      </c>
      <c r="N32" s="68" t="s">
        <v>389</v>
      </c>
      <c r="O32" s="68" t="s">
        <v>339</v>
      </c>
      <c r="P32" s="68" t="s">
        <v>339</v>
      </c>
      <c r="Q32" s="68" t="s">
        <v>339</v>
      </c>
      <c r="R32" s="68" t="s">
        <v>339</v>
      </c>
      <c r="S32" s="68" t="s">
        <v>339</v>
      </c>
      <c r="T32" s="68" t="s">
        <v>339</v>
      </c>
      <c r="U32" s="82"/>
      <c r="V32" s="86" t="s">
        <v>420</v>
      </c>
      <c r="W32" s="86" t="s">
        <v>413</v>
      </c>
      <c r="X32" s="83" t="s">
        <v>421</v>
      </c>
    </row>
    <row r="33" spans="1:24" s="73" customFormat="1" ht="15" customHeight="1">
      <c r="A33" s="79">
        <v>90</v>
      </c>
      <c r="B33" s="67">
        <v>155</v>
      </c>
      <c r="C33" s="66" t="s">
        <v>422</v>
      </c>
      <c r="D33" s="66" t="s">
        <v>27</v>
      </c>
      <c r="E33" s="68" t="s">
        <v>415</v>
      </c>
      <c r="F33" s="68" t="s">
        <v>415</v>
      </c>
      <c r="G33" s="68" t="s">
        <v>423</v>
      </c>
      <c r="H33" s="68" t="s">
        <v>424</v>
      </c>
      <c r="I33" s="68">
        <v>2</v>
      </c>
      <c r="J33" s="68">
        <v>2</v>
      </c>
      <c r="K33" s="68">
        <v>2</v>
      </c>
      <c r="L33" s="81" t="s">
        <v>425</v>
      </c>
      <c r="M33" s="68">
        <v>12</v>
      </c>
      <c r="N33" s="68">
        <v>1</v>
      </c>
      <c r="O33" s="68" t="s">
        <v>426</v>
      </c>
      <c r="P33" s="68" t="s">
        <v>427</v>
      </c>
      <c r="Q33" s="68" t="s">
        <v>428</v>
      </c>
      <c r="R33" s="68" t="s">
        <v>429</v>
      </c>
      <c r="S33" s="87" t="s">
        <v>430</v>
      </c>
      <c r="T33" s="68" t="s">
        <v>429</v>
      </c>
      <c r="U33" s="82"/>
      <c r="V33" s="86" t="s">
        <v>346</v>
      </c>
      <c r="W33" s="86" t="s">
        <v>302</v>
      </c>
      <c r="X33" s="83"/>
    </row>
    <row r="34" spans="1:24" s="73" customFormat="1" ht="15" customHeight="1">
      <c r="A34" s="66"/>
      <c r="B34" s="67">
        <v>156</v>
      </c>
      <c r="C34" s="66" t="s">
        <v>431</v>
      </c>
      <c r="D34" s="66" t="s">
        <v>28</v>
      </c>
      <c r="E34" s="68">
        <v>4</v>
      </c>
      <c r="F34" s="68">
        <v>4</v>
      </c>
      <c r="G34" s="68">
        <v>4</v>
      </c>
      <c r="H34" s="68">
        <v>4</v>
      </c>
      <c r="I34" s="68" t="s">
        <v>432</v>
      </c>
      <c r="J34" s="68">
        <v>4</v>
      </c>
      <c r="K34" s="68">
        <v>4</v>
      </c>
      <c r="L34" s="81">
        <v>4</v>
      </c>
      <c r="M34" s="68">
        <v>4</v>
      </c>
      <c r="N34" s="68">
        <v>3</v>
      </c>
      <c r="O34" s="68"/>
      <c r="P34" s="68"/>
      <c r="Q34" s="68"/>
      <c r="R34" s="68"/>
      <c r="S34" s="68"/>
      <c r="T34" s="68"/>
      <c r="U34" s="82"/>
      <c r="V34" s="86" t="s">
        <v>291</v>
      </c>
      <c r="W34" s="86" t="s">
        <v>291</v>
      </c>
      <c r="X34" s="83"/>
    </row>
    <row r="35" spans="1:24" s="73" customFormat="1" ht="15" customHeight="1">
      <c r="A35" s="66"/>
      <c r="B35" s="67">
        <v>157</v>
      </c>
      <c r="C35" s="66" t="s">
        <v>433</v>
      </c>
      <c r="D35" s="66" t="s">
        <v>29</v>
      </c>
      <c r="E35" s="87" t="s">
        <v>434</v>
      </c>
      <c r="F35" s="87" t="s">
        <v>435</v>
      </c>
      <c r="G35" s="68">
        <v>4</v>
      </c>
      <c r="H35" s="68" t="s">
        <v>436</v>
      </c>
      <c r="I35" s="87" t="s">
        <v>349</v>
      </c>
      <c r="J35" s="87" t="s">
        <v>435</v>
      </c>
      <c r="K35" s="68" t="s">
        <v>437</v>
      </c>
      <c r="L35" s="88" t="s">
        <v>435</v>
      </c>
      <c r="M35" s="68" t="s">
        <v>436</v>
      </c>
      <c r="N35" s="68">
        <v>3</v>
      </c>
      <c r="O35" s="68"/>
      <c r="P35" s="68"/>
      <c r="Q35" s="68"/>
      <c r="R35" s="68"/>
      <c r="S35" s="68"/>
      <c r="T35" s="68"/>
      <c r="U35" s="82"/>
      <c r="V35" s="86" t="s">
        <v>438</v>
      </c>
      <c r="W35" s="86" t="s">
        <v>361</v>
      </c>
      <c r="X35" s="83"/>
    </row>
    <row r="36" spans="1:24" s="73" customFormat="1" ht="15" customHeight="1">
      <c r="A36" s="66"/>
      <c r="B36" s="67">
        <v>158</v>
      </c>
      <c r="C36" s="66" t="s">
        <v>439</v>
      </c>
      <c r="D36" s="66" t="s">
        <v>30</v>
      </c>
      <c r="E36" s="68" t="s">
        <v>325</v>
      </c>
      <c r="F36" s="68" t="s">
        <v>405</v>
      </c>
      <c r="G36" s="68" t="s">
        <v>337</v>
      </c>
      <c r="H36" s="90" t="s">
        <v>388</v>
      </c>
      <c r="I36" s="68" t="s">
        <v>440</v>
      </c>
      <c r="J36" s="68" t="s">
        <v>358</v>
      </c>
      <c r="K36" s="68">
        <v>4</v>
      </c>
      <c r="L36" s="81" t="s">
        <v>358</v>
      </c>
      <c r="M36" s="68" t="s">
        <v>383</v>
      </c>
      <c r="N36" s="68" t="s">
        <v>331</v>
      </c>
      <c r="O36" s="68"/>
      <c r="P36" s="68"/>
      <c r="Q36" s="68"/>
      <c r="R36" s="68"/>
      <c r="S36" s="68"/>
      <c r="T36" s="68"/>
      <c r="U36" s="82"/>
      <c r="V36" s="86" t="s">
        <v>355</v>
      </c>
      <c r="W36" s="86" t="s">
        <v>390</v>
      </c>
      <c r="X36" s="83"/>
    </row>
    <row r="37" spans="1:24" s="73" customFormat="1" ht="15" customHeight="1">
      <c r="A37" s="79">
        <v>91</v>
      </c>
      <c r="B37" s="67">
        <v>159</v>
      </c>
      <c r="C37" s="66" t="s">
        <v>441</v>
      </c>
      <c r="D37" s="66" t="s">
        <v>31</v>
      </c>
      <c r="E37" s="68" t="s">
        <v>442</v>
      </c>
      <c r="F37" s="68" t="s">
        <v>443</v>
      </c>
      <c r="G37" s="68" t="s">
        <v>444</v>
      </c>
      <c r="H37" s="68" t="s">
        <v>445</v>
      </c>
      <c r="I37" s="68" t="s">
        <v>446</v>
      </c>
      <c r="J37" s="87" t="s">
        <v>373</v>
      </c>
      <c r="K37" s="87" t="s">
        <v>447</v>
      </c>
      <c r="L37" s="81" t="s">
        <v>357</v>
      </c>
      <c r="M37" s="68" t="s">
        <v>448</v>
      </c>
      <c r="N37" s="68" t="s">
        <v>395</v>
      </c>
      <c r="O37" s="87" t="s">
        <v>353</v>
      </c>
      <c r="P37" s="68" t="s">
        <v>449</v>
      </c>
      <c r="Q37" s="68">
        <v>3</v>
      </c>
      <c r="R37" s="68" t="s">
        <v>450</v>
      </c>
      <c r="S37" s="87" t="s">
        <v>451</v>
      </c>
      <c r="T37" s="68" t="s">
        <v>429</v>
      </c>
      <c r="U37" s="82"/>
      <c r="V37" s="86" t="s">
        <v>364</v>
      </c>
      <c r="W37" s="86" t="s">
        <v>452</v>
      </c>
      <c r="X37" s="83" t="s">
        <v>453</v>
      </c>
    </row>
    <row r="38" spans="1:24" s="73" customFormat="1" ht="15" customHeight="1">
      <c r="A38" s="66"/>
      <c r="B38" s="67">
        <v>160</v>
      </c>
      <c r="C38" s="66" t="s">
        <v>454</v>
      </c>
      <c r="D38" s="66" t="s">
        <v>32</v>
      </c>
      <c r="E38" s="68">
        <v>4</v>
      </c>
      <c r="F38" s="68">
        <v>4</v>
      </c>
      <c r="G38" s="68">
        <v>4</v>
      </c>
      <c r="H38" s="68">
        <v>4</v>
      </c>
      <c r="I38" s="68">
        <v>31</v>
      </c>
      <c r="J38" s="68">
        <v>4</v>
      </c>
      <c r="K38" s="68">
        <v>4</v>
      </c>
      <c r="L38" s="81">
        <v>4</v>
      </c>
      <c r="M38" s="68" t="s">
        <v>327</v>
      </c>
      <c r="N38" s="68" t="s">
        <v>455</v>
      </c>
      <c r="O38" s="68"/>
      <c r="P38" s="68"/>
      <c r="Q38" s="68"/>
      <c r="R38" s="68"/>
      <c r="S38" s="68"/>
      <c r="T38" s="68"/>
      <c r="U38" s="82"/>
      <c r="V38" s="86" t="s">
        <v>361</v>
      </c>
      <c r="W38" s="86" t="s">
        <v>291</v>
      </c>
      <c r="X38" s="83"/>
    </row>
    <row r="39" spans="1:24" s="73" customFormat="1" ht="15" customHeight="1">
      <c r="A39" s="66"/>
      <c r="B39" s="67">
        <v>161</v>
      </c>
      <c r="C39" s="66" t="s">
        <v>281</v>
      </c>
      <c r="D39" s="91" t="s">
        <v>282</v>
      </c>
      <c r="E39" s="68">
        <v>4</v>
      </c>
      <c r="F39" s="68">
        <v>4</v>
      </c>
      <c r="G39" s="68">
        <v>4</v>
      </c>
      <c r="H39" s="68">
        <v>4</v>
      </c>
      <c r="I39" s="68">
        <v>4</v>
      </c>
      <c r="J39" s="68">
        <v>4</v>
      </c>
      <c r="K39" s="68">
        <v>4</v>
      </c>
      <c r="L39" s="81">
        <v>4</v>
      </c>
      <c r="M39" s="89" t="s">
        <v>456</v>
      </c>
      <c r="N39" s="68" t="s">
        <v>331</v>
      </c>
      <c r="O39" s="68"/>
      <c r="P39" s="68"/>
      <c r="Q39" s="68"/>
      <c r="R39" s="68"/>
      <c r="S39" s="68"/>
      <c r="T39" s="68"/>
      <c r="U39" s="82"/>
      <c r="V39" s="83" t="s">
        <v>284</v>
      </c>
      <c r="W39" s="83" t="s">
        <v>284</v>
      </c>
      <c r="X39" s="83"/>
    </row>
    <row r="40" spans="1:24" s="73" customFormat="1" ht="15" customHeight="1">
      <c r="A40" s="66"/>
      <c r="B40" s="67">
        <v>162</v>
      </c>
      <c r="C40" s="66" t="s">
        <v>285</v>
      </c>
      <c r="D40" s="91" t="s">
        <v>286</v>
      </c>
      <c r="E40" s="68" t="s">
        <v>288</v>
      </c>
      <c r="F40" s="68" t="s">
        <v>288</v>
      </c>
      <c r="G40" s="68">
        <v>4</v>
      </c>
      <c r="H40" s="68" t="s">
        <v>288</v>
      </c>
      <c r="I40" s="68" t="s">
        <v>288</v>
      </c>
      <c r="J40" s="68">
        <v>4</v>
      </c>
      <c r="K40" s="68">
        <v>4</v>
      </c>
      <c r="L40" s="81" t="s">
        <v>288</v>
      </c>
      <c r="M40" s="68">
        <v>4</v>
      </c>
      <c r="N40" s="68">
        <v>3</v>
      </c>
      <c r="O40" s="68"/>
      <c r="P40" s="68"/>
      <c r="Q40" s="68"/>
      <c r="R40" s="68"/>
      <c r="S40" s="68"/>
      <c r="T40" s="68"/>
      <c r="U40" s="82"/>
      <c r="V40" s="83" t="s">
        <v>291</v>
      </c>
      <c r="W40" s="83" t="s">
        <v>292</v>
      </c>
      <c r="X40" s="83"/>
    </row>
    <row r="41" spans="1:24" ht="9" customHeight="1"/>
    <row r="42" spans="1:24" ht="12" customHeight="1">
      <c r="B42" s="92" t="s">
        <v>457</v>
      </c>
      <c r="C42" s="92"/>
      <c r="D42" s="92"/>
      <c r="E42" s="92"/>
      <c r="F42" s="92"/>
      <c r="G42" s="93"/>
      <c r="H42" s="93"/>
      <c r="I42" s="93"/>
      <c r="J42" s="93"/>
      <c r="K42" s="93"/>
      <c r="L42" s="94"/>
      <c r="M42" s="95"/>
      <c r="N42" s="94"/>
      <c r="O42" s="93"/>
    </row>
    <row r="43" spans="1:24" ht="12" customHeight="1">
      <c r="B43" s="92" t="s">
        <v>458</v>
      </c>
      <c r="C43" s="96" t="s">
        <v>459</v>
      </c>
      <c r="D43" s="96"/>
      <c r="E43" s="96"/>
      <c r="F43" s="96"/>
      <c r="G43" s="96"/>
      <c r="H43" s="96"/>
      <c r="I43" s="96"/>
      <c r="J43" s="96"/>
      <c r="K43" s="93"/>
      <c r="L43" s="94"/>
      <c r="M43" s="95"/>
      <c r="N43" s="94"/>
      <c r="O43" s="93"/>
    </row>
    <row r="44" spans="1:24" ht="12" customHeight="1">
      <c r="B44" s="96"/>
      <c r="C44" s="96" t="s">
        <v>460</v>
      </c>
      <c r="D44" s="96"/>
      <c r="E44" s="96"/>
      <c r="F44" s="96"/>
      <c r="G44" s="96"/>
      <c r="H44" s="96"/>
      <c r="I44" s="96"/>
      <c r="J44" s="96"/>
      <c r="K44" s="96"/>
      <c r="L44" s="94"/>
      <c r="M44" s="95"/>
      <c r="N44" s="94"/>
      <c r="O44" s="93"/>
    </row>
    <row r="45" spans="1:24" ht="12" customHeight="1">
      <c r="B45" s="96"/>
      <c r="C45" s="96" t="s">
        <v>461</v>
      </c>
      <c r="D45" s="96"/>
      <c r="E45" s="96"/>
      <c r="F45" s="96"/>
      <c r="G45" s="96"/>
      <c r="H45" s="96"/>
      <c r="I45" s="96"/>
      <c r="J45" s="96"/>
      <c r="K45" s="93"/>
      <c r="L45" s="94"/>
      <c r="M45" s="95"/>
      <c r="N45" s="94"/>
      <c r="O45" s="93"/>
    </row>
    <row r="46" spans="1:24" ht="6" customHeight="1">
      <c r="B46" s="96"/>
      <c r="C46" s="96"/>
      <c r="D46" s="96"/>
      <c r="E46" s="93"/>
      <c r="F46" s="93"/>
      <c r="G46" s="93"/>
      <c r="H46" s="93"/>
      <c r="I46" s="93"/>
      <c r="J46" s="93"/>
      <c r="K46" s="93"/>
      <c r="L46" s="94"/>
      <c r="M46" s="95"/>
      <c r="N46" s="94"/>
      <c r="O46" s="93"/>
    </row>
    <row r="47" spans="1:24" ht="12" customHeight="1">
      <c r="B47" s="92" t="s">
        <v>462</v>
      </c>
      <c r="C47" s="93" t="s">
        <v>463</v>
      </c>
      <c r="D47" s="93"/>
      <c r="E47" s="93"/>
      <c r="F47" s="93"/>
      <c r="G47" s="93"/>
      <c r="H47" s="93"/>
      <c r="I47" s="93"/>
      <c r="J47" s="93"/>
      <c r="K47" s="93"/>
      <c r="L47" s="94"/>
      <c r="M47" s="95"/>
      <c r="N47" s="94"/>
      <c r="O47" s="93"/>
    </row>
    <row r="48" spans="1:24" ht="12" customHeight="1">
      <c r="B48" s="96"/>
      <c r="C48" s="93" t="s">
        <v>464</v>
      </c>
      <c r="D48" s="93"/>
      <c r="E48" s="93"/>
      <c r="F48" s="93"/>
      <c r="G48" s="93"/>
      <c r="H48" s="93"/>
      <c r="I48" s="93"/>
      <c r="J48" s="93"/>
      <c r="K48" s="93"/>
      <c r="L48" s="94"/>
      <c r="M48" s="95"/>
      <c r="N48" s="94"/>
      <c r="O48" s="93"/>
    </row>
    <row r="49" spans="2:21" s="63" customFormat="1">
      <c r="B49" s="96"/>
      <c r="C49" s="96" t="s">
        <v>465</v>
      </c>
      <c r="D49" s="96"/>
      <c r="E49" s="96"/>
      <c r="F49" s="96"/>
      <c r="G49" s="96"/>
      <c r="H49" s="96"/>
      <c r="I49" s="96"/>
      <c r="J49" s="93"/>
      <c r="K49" s="93"/>
      <c r="L49" s="94"/>
      <c r="M49" s="95"/>
      <c r="N49" s="94"/>
      <c r="O49" s="93"/>
      <c r="P49" s="58"/>
      <c r="Q49" s="58"/>
      <c r="R49" s="58"/>
      <c r="S49" s="58"/>
      <c r="T49" s="58"/>
      <c r="U49" s="56"/>
    </row>
    <row r="50" spans="2:21" s="63" customFormat="1">
      <c r="B50" s="96"/>
      <c r="C50" s="96" t="s">
        <v>466</v>
      </c>
      <c r="D50" s="96"/>
      <c r="E50" s="96"/>
      <c r="F50" s="93"/>
      <c r="G50" s="93"/>
      <c r="H50" s="93"/>
      <c r="I50" s="93"/>
      <c r="J50" s="93"/>
      <c r="K50" s="93"/>
      <c r="L50" s="94"/>
      <c r="M50" s="95"/>
      <c r="N50" s="94"/>
      <c r="O50" s="93"/>
      <c r="P50" s="58"/>
      <c r="Q50" s="58"/>
      <c r="R50" s="58"/>
      <c r="S50" s="58"/>
      <c r="T50" s="58"/>
      <c r="U50" s="56"/>
    </row>
    <row r="51" spans="2:21" s="63" customFormat="1">
      <c r="B51" s="96"/>
      <c r="C51" s="96" t="s">
        <v>467</v>
      </c>
      <c r="D51" s="96"/>
      <c r="E51" s="96"/>
      <c r="F51" s="93"/>
      <c r="G51" s="93"/>
      <c r="H51" s="93"/>
      <c r="I51" s="93"/>
      <c r="J51" s="93"/>
      <c r="K51" s="93"/>
      <c r="L51" s="94"/>
      <c r="M51" s="95"/>
      <c r="N51" s="94"/>
      <c r="O51" s="93"/>
      <c r="P51" s="58"/>
      <c r="Q51" s="58"/>
      <c r="R51" s="58"/>
      <c r="S51" s="58"/>
      <c r="T51" s="58"/>
      <c r="U51" s="56"/>
    </row>
    <row r="52" spans="2:21" s="63" customFormat="1">
      <c r="B52" s="96"/>
      <c r="C52" s="96"/>
      <c r="D52" s="96"/>
      <c r="E52" s="93"/>
      <c r="F52" s="93"/>
      <c r="G52" s="93"/>
      <c r="H52" s="93"/>
      <c r="I52" s="93"/>
      <c r="J52" s="93"/>
      <c r="K52" s="93"/>
      <c r="L52" s="94"/>
      <c r="M52" s="95"/>
      <c r="N52" s="94"/>
      <c r="O52" s="93"/>
      <c r="P52" s="58"/>
      <c r="Q52" s="58"/>
      <c r="R52" s="58"/>
      <c r="S52" s="58"/>
      <c r="T52" s="58"/>
      <c r="U52" s="56"/>
    </row>
    <row r="53" spans="2:21" s="63" customFormat="1">
      <c r="B53" s="96" t="s">
        <v>468</v>
      </c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58"/>
      <c r="Q53" s="58"/>
      <c r="R53" s="58"/>
      <c r="S53" s="58"/>
      <c r="T53" s="58"/>
      <c r="U53" s="56"/>
    </row>
    <row r="54" spans="2:21" s="63" customFormat="1">
      <c r="B54" s="96"/>
      <c r="C54" s="96" t="s">
        <v>469</v>
      </c>
      <c r="D54" s="96"/>
      <c r="E54" s="96"/>
      <c r="F54" s="96"/>
      <c r="G54" s="96"/>
      <c r="H54" s="93"/>
      <c r="I54" s="93"/>
      <c r="J54" s="93"/>
      <c r="K54" s="93"/>
      <c r="L54" s="94"/>
      <c r="M54" s="95"/>
      <c r="N54" s="94"/>
      <c r="O54" s="93"/>
      <c r="P54" s="58"/>
      <c r="Q54" s="58"/>
      <c r="R54" s="58"/>
      <c r="S54" s="58"/>
      <c r="T54" s="58"/>
      <c r="U54" s="56"/>
    </row>
    <row r="55" spans="2:21" s="63" customFormat="1">
      <c r="B55" s="96"/>
      <c r="C55" s="96" t="s">
        <v>470</v>
      </c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4"/>
      <c r="O55" s="93"/>
      <c r="P55" s="58"/>
      <c r="Q55" s="58"/>
      <c r="R55" s="58"/>
      <c r="S55" s="58"/>
      <c r="T55" s="58"/>
      <c r="U55" s="56"/>
    </row>
    <row r="56" spans="2:21" s="63" customFormat="1">
      <c r="B56" s="96"/>
      <c r="C56" s="96"/>
      <c r="D56" s="96"/>
      <c r="E56" s="93"/>
      <c r="F56" s="93"/>
      <c r="G56" s="93"/>
      <c r="H56" s="93"/>
      <c r="I56" s="93"/>
      <c r="J56" s="93"/>
      <c r="K56" s="93"/>
      <c r="L56" s="94"/>
      <c r="M56" s="95"/>
      <c r="N56" s="94"/>
      <c r="O56" s="93"/>
      <c r="P56" s="58"/>
      <c r="Q56" s="58"/>
      <c r="R56" s="58"/>
      <c r="S56" s="58"/>
      <c r="T56" s="58"/>
      <c r="U56" s="56"/>
    </row>
    <row r="57" spans="2:21" s="63" customFormat="1">
      <c r="B57" s="96" t="s">
        <v>471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3"/>
      <c r="P57" s="58"/>
      <c r="Q57" s="58"/>
      <c r="R57" s="58"/>
      <c r="S57" s="58"/>
      <c r="T57" s="58"/>
      <c r="U57" s="56"/>
    </row>
    <row r="58" spans="2:21" s="63" customFormat="1">
      <c r="B58" s="96"/>
      <c r="C58" s="96" t="s">
        <v>472</v>
      </c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3"/>
      <c r="P58" s="58"/>
      <c r="Q58" s="58"/>
      <c r="R58" s="58"/>
      <c r="S58" s="58"/>
      <c r="T58" s="58"/>
      <c r="U58" s="56"/>
    </row>
    <row r="59" spans="2:21" s="63" customFormat="1">
      <c r="B59" s="96"/>
      <c r="C59" s="96" t="s">
        <v>473</v>
      </c>
      <c r="D59" s="96"/>
      <c r="E59" s="93"/>
      <c r="F59" s="93"/>
      <c r="G59" s="93"/>
      <c r="H59" s="93"/>
      <c r="I59" s="93"/>
      <c r="J59" s="93"/>
      <c r="K59" s="93"/>
      <c r="L59" s="94"/>
      <c r="M59" s="95"/>
      <c r="N59" s="94"/>
      <c r="O59" s="93"/>
      <c r="P59" s="58"/>
      <c r="Q59" s="58"/>
      <c r="R59" s="58"/>
      <c r="S59" s="58"/>
      <c r="T59" s="58"/>
      <c r="U59" s="56"/>
    </row>
    <row r="60" spans="2:21" s="63" customFormat="1">
      <c r="B60" s="96"/>
      <c r="C60" s="96" t="s">
        <v>474</v>
      </c>
      <c r="D60" s="96"/>
      <c r="E60" s="93"/>
      <c r="F60" s="93"/>
      <c r="G60" s="93"/>
      <c r="H60" s="93"/>
      <c r="I60" s="93"/>
      <c r="J60" s="93"/>
      <c r="K60" s="93"/>
      <c r="L60" s="94"/>
      <c r="M60" s="95"/>
      <c r="N60" s="94"/>
      <c r="O60" s="93"/>
      <c r="P60" s="58"/>
      <c r="Q60" s="58"/>
      <c r="R60" s="58"/>
      <c r="S60" s="58"/>
      <c r="T60" s="58"/>
      <c r="U60" s="56"/>
    </row>
    <row r="61" spans="2:21" s="63" customFormat="1">
      <c r="B61" s="97"/>
      <c r="C61" s="97"/>
      <c r="D61" s="97"/>
      <c r="E61" s="98"/>
      <c r="F61" s="98"/>
      <c r="G61" s="98"/>
      <c r="H61" s="98"/>
      <c r="I61" s="98"/>
      <c r="J61" s="98"/>
      <c r="K61" s="98"/>
      <c r="L61" s="99"/>
      <c r="M61" s="100"/>
      <c r="N61" s="99"/>
      <c r="O61" s="98"/>
      <c r="P61" s="59"/>
      <c r="Q61" s="59"/>
      <c r="R61" s="59"/>
      <c r="S61" s="59"/>
      <c r="T61" s="59"/>
      <c r="U61" s="101"/>
    </row>
    <row r="62" spans="2:21" s="63" customFormat="1">
      <c r="B62" s="96" t="s">
        <v>475</v>
      </c>
      <c r="C62" s="96"/>
      <c r="D62" s="96"/>
      <c r="E62" s="96"/>
      <c r="F62" s="96"/>
      <c r="G62" s="96"/>
      <c r="H62" s="96"/>
      <c r="I62" s="93"/>
      <c r="J62" s="93"/>
      <c r="K62" s="93"/>
      <c r="L62" s="94"/>
      <c r="M62" s="95"/>
      <c r="N62" s="94"/>
      <c r="O62" s="93"/>
      <c r="P62" s="58"/>
      <c r="Q62" s="58"/>
      <c r="R62" s="58"/>
      <c r="S62" s="58"/>
      <c r="T62" s="58"/>
      <c r="U62" s="56"/>
    </row>
    <row r="63" spans="2:21" s="63" customFormat="1" ht="12" thickBot="1">
      <c r="B63" s="102" t="s">
        <v>476</v>
      </c>
      <c r="C63" s="103"/>
      <c r="D63" s="102" t="s">
        <v>477</v>
      </c>
      <c r="E63" s="104"/>
      <c r="F63" s="104"/>
      <c r="G63" s="105"/>
      <c r="H63" s="105"/>
      <c r="I63" s="105"/>
      <c r="J63" s="102" t="s">
        <v>197</v>
      </c>
      <c r="K63" s="102"/>
      <c r="L63" s="106"/>
      <c r="M63" s="107"/>
      <c r="N63" s="106"/>
      <c r="O63" s="104"/>
      <c r="P63" s="108" t="s">
        <v>478</v>
      </c>
      <c r="Q63" s="108"/>
      <c r="R63" s="109"/>
      <c r="S63" s="109"/>
      <c r="T63" s="109"/>
      <c r="U63" s="108"/>
    </row>
    <row r="64" spans="2:21" s="63" customFormat="1" ht="12" thickTop="1">
      <c r="B64" s="96" t="s">
        <v>479</v>
      </c>
      <c r="C64" s="96"/>
      <c r="D64" s="96" t="s">
        <v>480</v>
      </c>
      <c r="E64" s="96"/>
      <c r="F64" s="96"/>
      <c r="G64" s="110"/>
      <c r="H64" s="110"/>
      <c r="I64" s="110"/>
      <c r="J64" s="96" t="s">
        <v>481</v>
      </c>
      <c r="K64" s="96"/>
      <c r="L64" s="96"/>
      <c r="M64" s="95"/>
      <c r="N64" s="94"/>
      <c r="O64" s="93"/>
      <c r="P64" s="111" t="s">
        <v>482</v>
      </c>
      <c r="Q64" s="111"/>
      <c r="R64" s="112"/>
      <c r="S64" s="112"/>
      <c r="T64" s="112"/>
      <c r="U64" s="111"/>
    </row>
    <row r="65" spans="2:21" s="63" customFormat="1">
      <c r="B65" s="96" t="s">
        <v>272</v>
      </c>
      <c r="C65" s="96"/>
      <c r="D65" s="96" t="s">
        <v>483</v>
      </c>
      <c r="E65" s="96"/>
      <c r="F65" s="96"/>
      <c r="G65" s="96"/>
      <c r="H65" s="110"/>
      <c r="I65" s="110"/>
      <c r="J65" s="96" t="s">
        <v>484</v>
      </c>
      <c r="K65" s="96"/>
      <c r="L65" s="96"/>
      <c r="M65" s="95"/>
      <c r="N65" s="94"/>
      <c r="O65" s="93"/>
      <c r="P65" s="111" t="s">
        <v>485</v>
      </c>
      <c r="Q65" s="111"/>
      <c r="R65" s="112"/>
      <c r="S65" s="112"/>
      <c r="T65" s="112"/>
      <c r="U65" s="111"/>
    </row>
    <row r="66" spans="2:21" s="63" customFormat="1">
      <c r="B66" s="96" t="s">
        <v>486</v>
      </c>
      <c r="C66" s="96"/>
      <c r="D66" s="96" t="s">
        <v>487</v>
      </c>
      <c r="E66" s="96"/>
      <c r="F66" s="96"/>
      <c r="G66" s="96"/>
      <c r="H66" s="110"/>
      <c r="I66" s="110"/>
      <c r="J66" s="96" t="s">
        <v>488</v>
      </c>
      <c r="K66" s="96"/>
      <c r="L66" s="96"/>
      <c r="M66" s="95"/>
      <c r="N66" s="94"/>
      <c r="O66" s="93"/>
      <c r="P66" s="111" t="s">
        <v>489</v>
      </c>
      <c r="Q66" s="111"/>
      <c r="R66" s="112"/>
      <c r="S66" s="112"/>
      <c r="T66" s="112"/>
      <c r="U66" s="111"/>
    </row>
    <row r="67" spans="2:21" s="63" customFormat="1">
      <c r="B67" s="96" t="s">
        <v>490</v>
      </c>
      <c r="C67" s="96"/>
      <c r="D67" s="96" t="s">
        <v>491</v>
      </c>
      <c r="E67" s="96"/>
      <c r="F67" s="96"/>
      <c r="G67" s="110"/>
      <c r="H67" s="110"/>
      <c r="I67" s="110"/>
      <c r="J67" s="96" t="s">
        <v>492</v>
      </c>
      <c r="K67" s="96"/>
      <c r="L67" s="96"/>
      <c r="M67" s="96"/>
      <c r="N67" s="94"/>
      <c r="O67" s="93"/>
      <c r="P67" s="111" t="s">
        <v>493</v>
      </c>
      <c r="Q67" s="111"/>
      <c r="R67" s="112"/>
      <c r="S67" s="112"/>
      <c r="T67" s="112"/>
      <c r="U67" s="111"/>
    </row>
    <row r="68" spans="2:21" s="63" customFormat="1">
      <c r="B68" s="96" t="s">
        <v>494</v>
      </c>
      <c r="C68" s="96"/>
      <c r="D68" s="96" t="s">
        <v>495</v>
      </c>
      <c r="E68" s="96"/>
      <c r="F68" s="96"/>
      <c r="G68" s="110"/>
      <c r="H68" s="110"/>
      <c r="I68" s="110"/>
      <c r="J68" s="96" t="s">
        <v>496</v>
      </c>
      <c r="K68" s="96"/>
      <c r="L68" s="96"/>
      <c r="M68" s="96"/>
      <c r="N68" s="94"/>
      <c r="O68" s="93"/>
      <c r="P68" s="111" t="s">
        <v>497</v>
      </c>
      <c r="Q68" s="111"/>
      <c r="R68" s="112"/>
      <c r="S68" s="112"/>
      <c r="T68" s="112"/>
      <c r="U68" s="111"/>
    </row>
    <row r="69" spans="2:21" s="63" customFormat="1">
      <c r="B69" s="96" t="s">
        <v>498</v>
      </c>
      <c r="C69" s="96"/>
      <c r="D69" s="96" t="s">
        <v>499</v>
      </c>
      <c r="E69" s="96"/>
      <c r="F69" s="96"/>
      <c r="G69" s="110"/>
      <c r="H69" s="110"/>
      <c r="I69" s="110"/>
      <c r="J69" s="96" t="s">
        <v>500</v>
      </c>
      <c r="K69" s="96"/>
      <c r="L69" s="96"/>
      <c r="M69" s="95"/>
      <c r="N69" s="94"/>
      <c r="O69" s="93"/>
      <c r="P69" s="111" t="s">
        <v>497</v>
      </c>
      <c r="Q69" s="111"/>
      <c r="R69" s="112"/>
      <c r="S69" s="112"/>
      <c r="T69" s="112"/>
      <c r="U69" s="111"/>
    </row>
    <row r="70" spans="2:21" s="63" customFormat="1">
      <c r="B70" s="113" t="s">
        <v>501</v>
      </c>
      <c r="C70" s="96"/>
      <c r="D70" s="96" t="s">
        <v>502</v>
      </c>
      <c r="E70" s="96"/>
      <c r="F70" s="96"/>
      <c r="G70" s="96"/>
      <c r="H70" s="110"/>
      <c r="I70" s="110"/>
      <c r="J70" s="96" t="s">
        <v>503</v>
      </c>
      <c r="K70" s="96"/>
      <c r="L70" s="96"/>
      <c r="M70" s="95"/>
      <c r="N70" s="94"/>
      <c r="O70" s="93"/>
      <c r="P70" s="111" t="s">
        <v>504</v>
      </c>
      <c r="Q70" s="111"/>
      <c r="R70" s="112"/>
      <c r="S70" s="112"/>
      <c r="T70" s="112"/>
      <c r="U70" s="111"/>
    </row>
    <row r="71" spans="2:21" s="63" customFormat="1">
      <c r="B71" s="96" t="s">
        <v>505</v>
      </c>
      <c r="C71" s="96"/>
      <c r="D71" s="96" t="s">
        <v>506</v>
      </c>
      <c r="E71" s="96"/>
      <c r="F71" s="93"/>
      <c r="G71" s="110"/>
      <c r="H71" s="110"/>
      <c r="I71" s="110"/>
      <c r="J71" s="96" t="s">
        <v>507</v>
      </c>
      <c r="K71" s="96"/>
      <c r="L71" s="96"/>
      <c r="M71" s="96"/>
      <c r="N71" s="96"/>
      <c r="O71" s="93"/>
      <c r="P71" s="111" t="s">
        <v>508</v>
      </c>
      <c r="Q71" s="111"/>
      <c r="R71" s="112"/>
      <c r="S71" s="112"/>
      <c r="T71" s="112"/>
      <c r="U71" s="111"/>
    </row>
    <row r="72" spans="2:21" s="63" customFormat="1">
      <c r="B72" s="96" t="s">
        <v>509</v>
      </c>
      <c r="C72" s="96"/>
      <c r="D72" s="96" t="s">
        <v>510</v>
      </c>
      <c r="E72" s="93"/>
      <c r="F72" s="93"/>
      <c r="G72" s="110"/>
      <c r="H72" s="110"/>
      <c r="I72" s="110"/>
      <c r="J72" s="96" t="s">
        <v>511</v>
      </c>
      <c r="K72" s="96"/>
      <c r="L72" s="96"/>
      <c r="M72" s="96"/>
      <c r="N72" s="96"/>
      <c r="O72" s="96"/>
      <c r="P72" s="111" t="s">
        <v>512</v>
      </c>
      <c r="Q72" s="111"/>
      <c r="R72" s="112"/>
      <c r="S72" s="112"/>
      <c r="T72" s="112"/>
      <c r="U72" s="111"/>
    </row>
    <row r="73" spans="2:21" s="63" customFormat="1">
      <c r="B73" s="96" t="s">
        <v>513</v>
      </c>
      <c r="C73" s="96"/>
      <c r="D73" s="96" t="s">
        <v>514</v>
      </c>
      <c r="E73" s="93"/>
      <c r="F73" s="93"/>
      <c r="G73" s="110"/>
      <c r="H73" s="110"/>
      <c r="I73" s="110"/>
      <c r="J73" s="96" t="s">
        <v>515</v>
      </c>
      <c r="K73" s="96"/>
      <c r="L73" s="96"/>
      <c r="M73" s="96"/>
      <c r="N73" s="96"/>
      <c r="O73" s="96"/>
      <c r="P73" s="111" t="s">
        <v>516</v>
      </c>
      <c r="Q73" s="111"/>
      <c r="R73" s="112"/>
      <c r="S73" s="112"/>
      <c r="T73" s="112"/>
      <c r="U73" s="111"/>
    </row>
    <row r="74" spans="2:21" s="63" customFormat="1">
      <c r="B74" s="96" t="s">
        <v>517</v>
      </c>
      <c r="C74" s="96"/>
      <c r="D74" s="96" t="s">
        <v>518</v>
      </c>
      <c r="E74" s="93"/>
      <c r="F74" s="93"/>
      <c r="G74" s="110"/>
      <c r="H74" s="110"/>
      <c r="I74" s="110"/>
      <c r="J74" s="96" t="s">
        <v>519</v>
      </c>
      <c r="K74" s="96"/>
      <c r="L74" s="96"/>
      <c r="M74" s="96"/>
      <c r="N74" s="96"/>
      <c r="O74" s="96"/>
      <c r="P74" s="111" t="s">
        <v>520</v>
      </c>
      <c r="Q74" s="111"/>
      <c r="R74" s="112"/>
      <c r="S74" s="112"/>
      <c r="T74" s="112"/>
      <c r="U74" s="111"/>
    </row>
    <row r="75" spans="2:21" s="63" customFormat="1">
      <c r="B75" s="96" t="s">
        <v>276</v>
      </c>
      <c r="C75" s="96"/>
      <c r="D75" s="96" t="s">
        <v>521</v>
      </c>
      <c r="E75" s="93"/>
      <c r="F75" s="93"/>
      <c r="G75" s="110"/>
      <c r="H75" s="110"/>
      <c r="I75" s="110"/>
      <c r="J75" s="96" t="s">
        <v>522</v>
      </c>
      <c r="K75" s="96"/>
      <c r="L75" s="96"/>
      <c r="M75" s="96"/>
      <c r="N75" s="96"/>
      <c r="O75" s="96"/>
      <c r="P75" s="111" t="s">
        <v>523</v>
      </c>
      <c r="Q75" s="111"/>
      <c r="R75" s="112"/>
      <c r="S75" s="112"/>
      <c r="T75" s="112"/>
      <c r="U75" s="111"/>
    </row>
    <row r="76" spans="2:21" s="63" customFormat="1">
      <c r="B76" s="96" t="s">
        <v>524</v>
      </c>
      <c r="C76" s="96"/>
      <c r="D76" s="96" t="s">
        <v>525</v>
      </c>
      <c r="E76" s="96"/>
      <c r="F76" s="93"/>
      <c r="G76" s="110"/>
      <c r="H76" s="110"/>
      <c r="I76" s="110"/>
      <c r="J76" s="96" t="s">
        <v>526</v>
      </c>
      <c r="K76" s="96"/>
      <c r="L76" s="96"/>
      <c r="M76" s="96"/>
      <c r="N76" s="96"/>
      <c r="O76" s="93"/>
      <c r="P76" s="111" t="s">
        <v>527</v>
      </c>
      <c r="Q76" s="111"/>
      <c r="R76" s="112"/>
      <c r="S76" s="112"/>
      <c r="T76" s="112"/>
      <c r="U76" s="111"/>
    </row>
    <row r="77" spans="2:21" s="63" customFormat="1">
      <c r="B77" s="96" t="s">
        <v>528</v>
      </c>
      <c r="C77" s="96"/>
      <c r="D77" s="96" t="s">
        <v>529</v>
      </c>
      <c r="E77" s="93"/>
      <c r="F77" s="93"/>
      <c r="G77" s="110"/>
      <c r="H77" s="110"/>
      <c r="I77" s="110"/>
      <c r="J77" s="96" t="s">
        <v>530</v>
      </c>
      <c r="K77" s="96"/>
      <c r="L77" s="96"/>
      <c r="M77" s="96"/>
      <c r="N77" s="96"/>
      <c r="O77" s="93"/>
      <c r="P77" s="111" t="s">
        <v>531</v>
      </c>
      <c r="Q77" s="111"/>
      <c r="R77" s="112"/>
      <c r="S77" s="112"/>
      <c r="T77" s="112"/>
      <c r="U77" s="111"/>
    </row>
    <row r="78" spans="2:21" s="63" customFormat="1">
      <c r="B78" s="113" t="s">
        <v>532</v>
      </c>
      <c r="C78" s="96"/>
      <c r="D78" s="96" t="s">
        <v>533</v>
      </c>
      <c r="E78" s="93"/>
      <c r="F78" s="93"/>
      <c r="G78" s="110"/>
      <c r="H78" s="110"/>
      <c r="I78" s="110"/>
      <c r="J78" s="96" t="s">
        <v>534</v>
      </c>
      <c r="K78" s="96"/>
      <c r="L78" s="96"/>
      <c r="M78" s="96"/>
      <c r="N78" s="96"/>
      <c r="O78" s="93"/>
      <c r="P78" s="111" t="s">
        <v>535</v>
      </c>
      <c r="Q78" s="111"/>
      <c r="R78" s="112"/>
      <c r="S78" s="112"/>
      <c r="T78" s="112"/>
      <c r="U78" s="111"/>
    </row>
    <row r="79" spans="2:21" s="63" customFormat="1">
      <c r="B79" s="55"/>
      <c r="C79" s="56"/>
      <c r="D79" s="61"/>
      <c r="E79" s="58"/>
      <c r="F79" s="59"/>
      <c r="G79" s="59"/>
      <c r="H79" s="58"/>
      <c r="I79" s="58"/>
      <c r="J79" s="58"/>
      <c r="K79" s="58"/>
      <c r="L79" s="60"/>
      <c r="M79" s="58"/>
      <c r="N79" s="61"/>
      <c r="O79" s="58"/>
      <c r="P79" s="58"/>
      <c r="Q79" s="58"/>
      <c r="R79" s="58"/>
      <c r="S79" s="58"/>
      <c r="T79" s="58"/>
      <c r="U79" s="56"/>
    </row>
    <row r="80" spans="2:21" s="63" customFormat="1">
      <c r="B80" s="114" t="s">
        <v>536</v>
      </c>
      <c r="C80" s="114"/>
      <c r="D80" s="114"/>
      <c r="E80" s="114"/>
      <c r="F80" s="115"/>
      <c r="G80" s="115"/>
      <c r="H80" s="115"/>
      <c r="I80" s="115"/>
      <c r="J80" s="115"/>
      <c r="K80" s="115"/>
      <c r="L80" s="116"/>
      <c r="M80" s="115"/>
      <c r="N80" s="117"/>
      <c r="O80" s="115"/>
      <c r="P80" s="115"/>
      <c r="Q80" s="115"/>
      <c r="R80" s="115"/>
      <c r="S80" s="58"/>
      <c r="T80" s="58"/>
      <c r="U80" s="56"/>
    </row>
    <row r="81" spans="2:18" s="63" customFormat="1">
      <c r="B81" s="114" t="s">
        <v>537</v>
      </c>
      <c r="C81" s="114"/>
      <c r="D81" s="118" t="s">
        <v>538</v>
      </c>
      <c r="E81" s="118"/>
      <c r="F81" s="115"/>
      <c r="G81" s="115"/>
      <c r="H81" s="115"/>
      <c r="I81" s="115"/>
      <c r="J81" s="115"/>
      <c r="K81" s="115"/>
      <c r="L81" s="116"/>
      <c r="M81" s="115"/>
      <c r="N81" s="117"/>
      <c r="O81" s="115"/>
      <c r="P81" s="115"/>
      <c r="Q81" s="115"/>
      <c r="R81" s="115"/>
    </row>
    <row r="82" spans="2:18" s="63" customFormat="1">
      <c r="B82" s="114"/>
      <c r="C82" s="114"/>
      <c r="D82" s="118" t="s">
        <v>539</v>
      </c>
      <c r="E82" s="118"/>
      <c r="F82" s="115"/>
      <c r="G82" s="115"/>
      <c r="H82" s="115"/>
      <c r="I82" s="115"/>
      <c r="J82" s="115"/>
      <c r="K82" s="115"/>
      <c r="L82" s="116"/>
      <c r="M82" s="115"/>
      <c r="N82" s="117"/>
      <c r="O82" s="115"/>
      <c r="P82" s="115"/>
      <c r="Q82" s="115"/>
      <c r="R82" s="115"/>
    </row>
    <row r="83" spans="2:18" s="63" customFormat="1">
      <c r="B83" s="114"/>
      <c r="C83" s="114"/>
      <c r="D83" s="118" t="s">
        <v>540</v>
      </c>
      <c r="E83" s="118"/>
      <c r="F83" s="115"/>
      <c r="G83" s="115"/>
      <c r="H83" s="115"/>
      <c r="I83" s="115"/>
      <c r="J83" s="115"/>
      <c r="K83" s="115"/>
      <c r="L83" s="116"/>
      <c r="M83" s="115"/>
      <c r="N83" s="117"/>
      <c r="O83" s="115"/>
      <c r="P83" s="115"/>
      <c r="Q83" s="115"/>
      <c r="R83" s="115"/>
    </row>
    <row r="84" spans="2:18" s="63" customFormat="1">
      <c r="B84" s="114"/>
      <c r="C84" s="114"/>
      <c r="D84" s="118" t="s">
        <v>541</v>
      </c>
      <c r="E84" s="118"/>
      <c r="F84" s="115"/>
      <c r="G84" s="115"/>
      <c r="H84" s="115"/>
      <c r="I84" s="115"/>
      <c r="J84" s="115"/>
      <c r="K84" s="115"/>
      <c r="L84" s="116"/>
      <c r="M84" s="115"/>
      <c r="N84" s="117"/>
      <c r="O84" s="115"/>
      <c r="P84" s="115"/>
      <c r="Q84" s="115"/>
      <c r="R84" s="115"/>
    </row>
    <row r="85" spans="2:18" s="63" customFormat="1">
      <c r="B85" s="114"/>
      <c r="C85" s="114"/>
      <c r="D85" s="114"/>
      <c r="E85" s="114"/>
      <c r="F85" s="115"/>
      <c r="G85" s="115"/>
      <c r="H85" s="115"/>
      <c r="I85" s="115"/>
      <c r="J85" s="115"/>
      <c r="K85" s="115"/>
      <c r="L85" s="116"/>
      <c r="M85" s="115"/>
      <c r="N85" s="117"/>
      <c r="O85" s="115"/>
      <c r="P85" s="115"/>
      <c r="Q85" s="115"/>
      <c r="R85" s="115"/>
    </row>
    <row r="86" spans="2:18" s="63" customFormat="1">
      <c r="B86" s="114" t="s">
        <v>542</v>
      </c>
      <c r="C86" s="114"/>
      <c r="D86" s="114"/>
      <c r="E86" s="114"/>
      <c r="F86" s="115"/>
      <c r="G86" s="115"/>
      <c r="H86" s="115"/>
      <c r="I86" s="115"/>
      <c r="J86" s="115"/>
      <c r="K86" s="115"/>
      <c r="L86" s="116"/>
      <c r="M86" s="115"/>
      <c r="N86" s="117"/>
      <c r="O86" s="115"/>
      <c r="P86" s="115"/>
      <c r="Q86" s="115"/>
      <c r="R86" s="115"/>
    </row>
    <row r="87" spans="2:18" s="63" customFormat="1">
      <c r="B87" s="114"/>
      <c r="C87" s="114"/>
      <c r="D87" s="114"/>
      <c r="E87" s="114"/>
      <c r="F87" s="115"/>
      <c r="G87" s="115"/>
      <c r="H87" s="115"/>
      <c r="I87" s="115"/>
      <c r="J87" s="115"/>
      <c r="K87" s="115"/>
      <c r="L87" s="116"/>
      <c r="M87" s="115"/>
      <c r="N87" s="117"/>
      <c r="O87" s="115"/>
      <c r="P87" s="115"/>
      <c r="Q87" s="115"/>
      <c r="R87" s="115"/>
    </row>
    <row r="88" spans="2:18" s="63" customFormat="1">
      <c r="B88" s="119" t="s">
        <v>543</v>
      </c>
      <c r="C88" s="120" t="s">
        <v>544</v>
      </c>
      <c r="D88" s="117"/>
      <c r="E88" s="115"/>
      <c r="F88" s="115"/>
      <c r="G88" s="115"/>
      <c r="H88" s="115"/>
      <c r="I88" s="115"/>
      <c r="J88" s="115"/>
      <c r="K88" s="115"/>
      <c r="L88" s="116"/>
      <c r="M88" s="115"/>
      <c r="N88" s="117"/>
      <c r="O88" s="115"/>
      <c r="P88" s="115"/>
      <c r="Q88" s="115"/>
      <c r="R88" s="115"/>
    </row>
    <row r="89" spans="2:18" s="63" customFormat="1">
      <c r="B89" s="121"/>
      <c r="C89" s="120"/>
      <c r="D89" s="117"/>
      <c r="E89" s="115"/>
      <c r="F89" s="115"/>
      <c r="G89" s="115"/>
      <c r="H89" s="115"/>
      <c r="I89" s="115"/>
      <c r="J89" s="115"/>
      <c r="K89" s="115"/>
      <c r="L89" s="116"/>
      <c r="M89" s="115"/>
      <c r="N89" s="117"/>
      <c r="O89" s="115"/>
      <c r="P89" s="115"/>
      <c r="Q89" s="115"/>
      <c r="R89" s="115"/>
    </row>
    <row r="90" spans="2:18" s="63" customFormat="1">
      <c r="B90" s="119" t="s">
        <v>545</v>
      </c>
      <c r="C90" s="120" t="s">
        <v>546</v>
      </c>
      <c r="D90" s="117"/>
      <c r="E90" s="115"/>
      <c r="F90" s="115"/>
      <c r="G90" s="115"/>
      <c r="H90" s="115"/>
      <c r="I90" s="115"/>
      <c r="J90" s="115"/>
      <c r="K90" s="115"/>
      <c r="L90" s="116"/>
      <c r="M90" s="115"/>
      <c r="N90" s="117"/>
      <c r="O90" s="115"/>
      <c r="P90" s="115"/>
      <c r="Q90" s="115"/>
      <c r="R90" s="115"/>
    </row>
    <row r="91" spans="2:18" s="63" customFormat="1">
      <c r="B91" s="121"/>
      <c r="C91" s="120" t="s">
        <v>547</v>
      </c>
      <c r="D91" s="117"/>
      <c r="E91" s="115"/>
      <c r="F91" s="115"/>
      <c r="G91" s="115"/>
      <c r="H91" s="115"/>
      <c r="I91" s="115"/>
      <c r="J91" s="115"/>
      <c r="K91" s="115"/>
      <c r="L91" s="116"/>
      <c r="M91" s="115"/>
      <c r="N91" s="117"/>
      <c r="O91" s="115"/>
      <c r="P91" s="115"/>
      <c r="Q91" s="115"/>
      <c r="R91" s="115"/>
    </row>
    <row r="92" spans="2:18" s="63" customFormat="1">
      <c r="B92" s="121"/>
      <c r="C92" s="120" t="s">
        <v>548</v>
      </c>
      <c r="D92" s="117"/>
      <c r="E92" s="115"/>
      <c r="F92" s="115"/>
      <c r="G92" s="115"/>
      <c r="H92" s="115"/>
      <c r="I92" s="115"/>
      <c r="J92" s="115"/>
      <c r="K92" s="115"/>
      <c r="L92" s="116"/>
      <c r="M92" s="115"/>
      <c r="N92" s="117"/>
      <c r="O92" s="115"/>
      <c r="P92" s="115"/>
      <c r="Q92" s="115"/>
      <c r="R92" s="115"/>
    </row>
    <row r="93" spans="2:18" s="63" customFormat="1">
      <c r="B93" s="121"/>
      <c r="C93" s="120"/>
      <c r="D93" s="117"/>
      <c r="E93" s="115"/>
      <c r="F93" s="115"/>
      <c r="G93" s="115"/>
      <c r="H93" s="115"/>
      <c r="I93" s="115"/>
      <c r="J93" s="115"/>
      <c r="K93" s="115"/>
      <c r="L93" s="116"/>
      <c r="M93" s="115"/>
      <c r="N93" s="117"/>
      <c r="O93" s="115"/>
      <c r="P93" s="115"/>
      <c r="Q93" s="115"/>
      <c r="R93" s="115"/>
    </row>
    <row r="94" spans="2:18" s="63" customFormat="1">
      <c r="B94" s="121" t="s">
        <v>549</v>
      </c>
      <c r="C94" s="120"/>
      <c r="D94" s="117"/>
      <c r="E94" s="115"/>
      <c r="F94" s="115"/>
      <c r="G94" s="115"/>
      <c r="H94" s="115"/>
      <c r="I94" s="115"/>
      <c r="J94" s="115"/>
      <c r="K94" s="115"/>
      <c r="L94" s="116"/>
      <c r="M94" s="115"/>
      <c r="N94" s="117"/>
      <c r="O94" s="115"/>
      <c r="P94" s="115"/>
      <c r="Q94" s="115"/>
      <c r="R94" s="115"/>
    </row>
    <row r="95" spans="2:18" s="63" customFormat="1">
      <c r="B95" s="121"/>
      <c r="C95" s="120" t="s">
        <v>550</v>
      </c>
      <c r="D95" s="117"/>
      <c r="E95" s="115"/>
      <c r="F95" s="115"/>
      <c r="G95" s="115"/>
      <c r="H95" s="115"/>
      <c r="I95" s="115"/>
      <c r="J95" s="115"/>
      <c r="K95" s="115"/>
      <c r="L95" s="116"/>
      <c r="M95" s="115"/>
      <c r="N95" s="117"/>
      <c r="O95" s="115"/>
      <c r="P95" s="115"/>
      <c r="Q95" s="115"/>
      <c r="R95" s="115"/>
    </row>
    <row r="96" spans="2:18" s="63" customFormat="1">
      <c r="B96" s="55"/>
      <c r="C96" s="56"/>
      <c r="D96" s="61"/>
      <c r="E96" s="58"/>
      <c r="F96" s="59"/>
      <c r="G96" s="59"/>
      <c r="H96" s="58"/>
      <c r="I96" s="58"/>
      <c r="J96" s="58"/>
      <c r="K96" s="58"/>
      <c r="L96" s="60"/>
      <c r="M96" s="58"/>
      <c r="N96" s="61"/>
      <c r="O96" s="58"/>
      <c r="P96" s="58"/>
      <c r="Q96" s="58"/>
      <c r="R96" s="58"/>
    </row>
    <row r="97" s="63" customFormat="1" ht="10.5"/>
    <row r="98" s="63" customFormat="1" ht="10.5"/>
    <row r="99" s="63" customFormat="1" ht="10.5"/>
    <row r="100" s="63" customFormat="1" ht="10.5"/>
    <row r="101" s="63" customFormat="1" ht="10.5"/>
    <row r="102" s="63" customFormat="1" ht="10.5"/>
    <row r="103" s="63" customFormat="1" ht="10.5"/>
    <row r="104" s="63" customFormat="1" ht="10.5"/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10" width="12.7109375" style="16" customWidth="1"/>
    <col min="11" max="16384" width="9.140625" style="3"/>
  </cols>
  <sheetData>
    <row r="1" spans="1:10" ht="15" customHeight="1">
      <c r="C1" s="444" t="s">
        <v>551</v>
      </c>
      <c r="D1" s="445"/>
      <c r="E1" s="445"/>
      <c r="F1" s="445"/>
      <c r="G1" s="16" t="s">
        <v>44</v>
      </c>
      <c r="H1" s="16" t="s">
        <v>47</v>
      </c>
      <c r="I1" s="24" t="s">
        <v>99</v>
      </c>
      <c r="J1" s="24" t="s">
        <v>79</v>
      </c>
    </row>
    <row r="2" spans="1:10" ht="15" customHeight="1">
      <c r="C2" s="444" t="s">
        <v>552</v>
      </c>
      <c r="D2" s="445"/>
      <c r="E2" s="445"/>
      <c r="F2" s="445"/>
      <c r="G2" s="16" t="s">
        <v>45</v>
      </c>
      <c r="H2" s="16" t="s">
        <v>45</v>
      </c>
      <c r="I2" s="16" t="s">
        <v>72</v>
      </c>
      <c r="J2" s="16" t="s">
        <v>80</v>
      </c>
    </row>
    <row r="3" spans="1:10" s="2" customFormat="1" ht="12.75">
      <c r="C3" s="446" t="s">
        <v>553</v>
      </c>
      <c r="D3" s="447"/>
      <c r="E3" s="447"/>
      <c r="F3" s="447"/>
      <c r="G3" s="1" t="s">
        <v>46</v>
      </c>
      <c r="H3" s="1" t="s">
        <v>46</v>
      </c>
      <c r="I3" s="1" t="s">
        <v>75</v>
      </c>
      <c r="J3" s="1" t="s">
        <v>81</v>
      </c>
    </row>
    <row r="4" spans="1:10" s="2" customFormat="1" ht="11.25">
      <c r="C4" s="1" t="s">
        <v>554</v>
      </c>
      <c r="D4" s="1" t="s">
        <v>555</v>
      </c>
      <c r="E4" s="1" t="s">
        <v>556</v>
      </c>
      <c r="F4" s="1" t="s">
        <v>557</v>
      </c>
      <c r="G4" s="34" t="s">
        <v>98</v>
      </c>
      <c r="H4" s="34" t="s">
        <v>98</v>
      </c>
      <c r="I4" s="1"/>
      <c r="J4" s="34" t="s">
        <v>98</v>
      </c>
    </row>
    <row r="5" spans="1:10" s="23" customFormat="1" ht="15" customHeight="1">
      <c r="A5" s="18">
        <v>1</v>
      </c>
      <c r="B5" s="19" t="s">
        <v>0</v>
      </c>
      <c r="C5" s="32">
        <v>50</v>
      </c>
      <c r="D5" s="32">
        <v>50</v>
      </c>
      <c r="E5" s="32">
        <v>70</v>
      </c>
      <c r="F5" s="26">
        <v>56.7</v>
      </c>
      <c r="G5" s="32">
        <v>6</v>
      </c>
      <c r="H5" s="32">
        <v>9</v>
      </c>
      <c r="I5" s="32">
        <v>6</v>
      </c>
      <c r="J5" s="32">
        <v>0</v>
      </c>
    </row>
    <row r="6" spans="1:10" ht="15" customHeight="1">
      <c r="A6" s="4">
        <v>2</v>
      </c>
      <c r="B6" s="5" t="s">
        <v>1</v>
      </c>
      <c r="C6" s="16">
        <v>0</v>
      </c>
      <c r="D6" s="16">
        <v>2</v>
      </c>
      <c r="E6" s="16">
        <v>2</v>
      </c>
      <c r="F6" s="28">
        <v>1.3</v>
      </c>
      <c r="G6" s="16">
        <v>0</v>
      </c>
      <c r="H6" s="16">
        <v>0</v>
      </c>
      <c r="I6" s="16">
        <v>0</v>
      </c>
      <c r="J6" s="16">
        <v>0</v>
      </c>
    </row>
    <row r="7" spans="1:10" s="23" customFormat="1" ht="15" customHeight="1">
      <c r="A7" s="18">
        <v>3</v>
      </c>
      <c r="B7" s="19" t="s">
        <v>2</v>
      </c>
      <c r="C7" s="32">
        <v>0</v>
      </c>
      <c r="D7" s="32">
        <v>0</v>
      </c>
      <c r="E7" s="32">
        <v>0</v>
      </c>
      <c r="F7" s="26">
        <v>0</v>
      </c>
      <c r="G7" s="32">
        <v>0</v>
      </c>
      <c r="H7" s="32">
        <v>0</v>
      </c>
      <c r="I7" s="32">
        <v>2</v>
      </c>
      <c r="J7" s="32">
        <v>0</v>
      </c>
    </row>
    <row r="8" spans="1:10" ht="15" customHeight="1">
      <c r="A8" s="4">
        <v>4</v>
      </c>
      <c r="B8" s="5" t="s">
        <v>7</v>
      </c>
      <c r="C8" s="16">
        <v>0</v>
      </c>
      <c r="D8" s="16">
        <v>0</v>
      </c>
      <c r="E8" s="16">
        <v>15</v>
      </c>
      <c r="F8" s="28">
        <v>5</v>
      </c>
      <c r="G8" s="16">
        <v>2</v>
      </c>
      <c r="H8" s="16">
        <v>4</v>
      </c>
      <c r="I8" s="16">
        <v>6</v>
      </c>
      <c r="J8" s="16">
        <v>0</v>
      </c>
    </row>
    <row r="9" spans="1:10" s="23" customFormat="1" ht="15" customHeight="1">
      <c r="A9" s="18">
        <v>5</v>
      </c>
      <c r="B9" s="19" t="s">
        <v>3</v>
      </c>
      <c r="C9" s="32">
        <v>15</v>
      </c>
      <c r="D9" s="32">
        <v>2</v>
      </c>
      <c r="E9" s="32">
        <v>85</v>
      </c>
      <c r="F9" s="26">
        <v>34</v>
      </c>
      <c r="G9" s="32">
        <v>5</v>
      </c>
      <c r="H9" s="32"/>
      <c r="I9" s="32">
        <v>5</v>
      </c>
      <c r="J9" s="32">
        <v>0</v>
      </c>
    </row>
    <row r="10" spans="1:10" ht="15" customHeight="1">
      <c r="A10" s="4">
        <v>6</v>
      </c>
      <c r="B10" s="5" t="s">
        <v>4</v>
      </c>
      <c r="C10" s="16">
        <v>0</v>
      </c>
      <c r="D10" s="16">
        <v>0</v>
      </c>
      <c r="E10" s="16">
        <v>7</v>
      </c>
      <c r="F10" s="28">
        <v>2.2999999999999998</v>
      </c>
      <c r="G10" s="16">
        <v>1</v>
      </c>
      <c r="I10" s="16">
        <v>2</v>
      </c>
      <c r="J10" s="16">
        <v>5</v>
      </c>
    </row>
    <row r="11" spans="1:10" s="23" customFormat="1" ht="15" customHeight="1">
      <c r="A11" s="18">
        <v>7</v>
      </c>
      <c r="B11" s="19" t="s">
        <v>5</v>
      </c>
      <c r="C11" s="32">
        <v>0</v>
      </c>
      <c r="D11" s="32">
        <v>0</v>
      </c>
      <c r="E11" s="32">
        <v>0</v>
      </c>
      <c r="F11" s="26">
        <v>0</v>
      </c>
      <c r="G11" s="32">
        <v>1</v>
      </c>
      <c r="H11" s="32"/>
      <c r="I11" s="32">
        <v>2</v>
      </c>
      <c r="J11" s="32">
        <v>0</v>
      </c>
    </row>
    <row r="12" spans="1:10" ht="15" customHeight="1">
      <c r="A12" s="4">
        <v>8</v>
      </c>
      <c r="B12" s="5" t="s">
        <v>6</v>
      </c>
      <c r="C12" s="16">
        <v>50</v>
      </c>
      <c r="D12" s="16">
        <v>50</v>
      </c>
      <c r="E12" s="16">
        <v>70</v>
      </c>
      <c r="F12" s="28">
        <v>56.7</v>
      </c>
      <c r="G12" s="16">
        <v>5</v>
      </c>
      <c r="I12" s="16">
        <v>6</v>
      </c>
      <c r="J12" s="16">
        <v>0</v>
      </c>
    </row>
    <row r="13" spans="1:10" s="23" customFormat="1" ht="15" customHeight="1">
      <c r="A13" s="18">
        <v>9</v>
      </c>
      <c r="B13" s="19" t="s">
        <v>8</v>
      </c>
      <c r="C13" s="32">
        <v>7</v>
      </c>
      <c r="D13" s="32">
        <v>0</v>
      </c>
      <c r="E13" s="32">
        <v>7</v>
      </c>
      <c r="F13" s="26">
        <v>4.7</v>
      </c>
      <c r="G13" s="32">
        <v>5</v>
      </c>
      <c r="H13" s="32">
        <v>0</v>
      </c>
      <c r="I13" s="32">
        <v>6</v>
      </c>
      <c r="J13" s="32">
        <v>0</v>
      </c>
    </row>
    <row r="14" spans="1:10" ht="15" customHeight="1">
      <c r="A14" s="4">
        <v>10</v>
      </c>
      <c r="B14" s="5" t="s">
        <v>9</v>
      </c>
      <c r="C14" s="16">
        <v>30</v>
      </c>
      <c r="D14" s="16">
        <v>15</v>
      </c>
      <c r="E14" s="16">
        <v>50</v>
      </c>
      <c r="F14" s="28">
        <v>31.7</v>
      </c>
      <c r="G14" s="16">
        <v>1</v>
      </c>
      <c r="H14" s="16">
        <v>4</v>
      </c>
      <c r="I14" s="16">
        <v>6</v>
      </c>
      <c r="J14" s="16">
        <v>0</v>
      </c>
    </row>
    <row r="15" spans="1:10" s="23" customFormat="1" ht="15" customHeight="1">
      <c r="A15" s="18">
        <v>11</v>
      </c>
      <c r="B15" s="19" t="s">
        <v>10</v>
      </c>
      <c r="C15" s="32">
        <v>0</v>
      </c>
      <c r="D15" s="32">
        <v>0</v>
      </c>
      <c r="E15" s="32">
        <v>0</v>
      </c>
      <c r="F15" s="26">
        <v>0</v>
      </c>
      <c r="G15" s="32">
        <v>1</v>
      </c>
      <c r="H15" s="32">
        <v>0</v>
      </c>
      <c r="I15" s="32">
        <v>3</v>
      </c>
      <c r="J15" s="32">
        <v>0</v>
      </c>
    </row>
    <row r="16" spans="1:10" ht="15" customHeight="1">
      <c r="A16" s="4">
        <v>12</v>
      </c>
      <c r="B16" s="5" t="s">
        <v>11</v>
      </c>
      <c r="C16" s="16">
        <v>50</v>
      </c>
      <c r="D16" s="16">
        <v>15</v>
      </c>
      <c r="E16" s="16">
        <v>70</v>
      </c>
      <c r="F16" s="28">
        <v>45</v>
      </c>
      <c r="G16" s="16">
        <v>3</v>
      </c>
      <c r="H16" s="16">
        <v>2</v>
      </c>
      <c r="I16" s="16">
        <v>7</v>
      </c>
      <c r="J16" s="16">
        <v>0</v>
      </c>
    </row>
    <row r="17" spans="1:10" s="23" customFormat="1" ht="15" customHeight="1">
      <c r="A17" s="18">
        <v>13</v>
      </c>
      <c r="B17" s="19" t="s">
        <v>12</v>
      </c>
      <c r="C17" s="32">
        <v>70</v>
      </c>
      <c r="D17" s="32">
        <v>0</v>
      </c>
      <c r="E17" s="32">
        <v>70</v>
      </c>
      <c r="F17" s="26">
        <v>46.7</v>
      </c>
      <c r="G17" s="32">
        <v>1</v>
      </c>
      <c r="H17" s="32">
        <v>3</v>
      </c>
      <c r="I17" s="32">
        <v>0</v>
      </c>
      <c r="J17" s="32">
        <v>0</v>
      </c>
    </row>
    <row r="18" spans="1:10" ht="15" customHeight="1">
      <c r="A18" s="4">
        <v>14</v>
      </c>
      <c r="B18" s="5" t="s">
        <v>13</v>
      </c>
      <c r="C18" s="16">
        <v>0</v>
      </c>
      <c r="D18" s="16">
        <v>0</v>
      </c>
      <c r="E18" s="16">
        <v>2</v>
      </c>
      <c r="F18" s="28">
        <v>0.7</v>
      </c>
      <c r="G18" s="16">
        <v>0</v>
      </c>
      <c r="H18" s="16">
        <v>0</v>
      </c>
      <c r="I18" s="16">
        <v>3</v>
      </c>
      <c r="J18" s="16">
        <v>0</v>
      </c>
    </row>
    <row r="19" spans="1:10" s="23" customFormat="1" ht="15" customHeight="1">
      <c r="A19" s="18">
        <v>15</v>
      </c>
      <c r="B19" s="19" t="s">
        <v>14</v>
      </c>
      <c r="C19" s="32">
        <v>0</v>
      </c>
      <c r="D19" s="32">
        <v>0</v>
      </c>
      <c r="E19" s="32">
        <v>2</v>
      </c>
      <c r="F19" s="26">
        <v>0.7</v>
      </c>
      <c r="G19" s="32">
        <v>0</v>
      </c>
      <c r="H19" s="32">
        <v>2</v>
      </c>
      <c r="I19" s="32">
        <v>2</v>
      </c>
      <c r="J19" s="32">
        <v>0</v>
      </c>
    </row>
    <row r="20" spans="1:10" ht="15" customHeight="1">
      <c r="A20" s="4">
        <v>16</v>
      </c>
      <c r="B20" s="5" t="s">
        <v>15</v>
      </c>
      <c r="C20" s="16">
        <v>2</v>
      </c>
      <c r="D20" s="16" t="s">
        <v>558</v>
      </c>
      <c r="E20" s="16">
        <v>0</v>
      </c>
      <c r="F20" s="28">
        <v>1</v>
      </c>
      <c r="G20" s="16">
        <v>1</v>
      </c>
      <c r="H20" s="16">
        <v>0</v>
      </c>
      <c r="I20" s="16">
        <v>3</v>
      </c>
      <c r="J20" s="16">
        <v>0</v>
      </c>
    </row>
    <row r="21" spans="1:10" s="23" customFormat="1" ht="15" customHeight="1">
      <c r="A21" s="18">
        <v>17</v>
      </c>
      <c r="B21" s="19" t="s">
        <v>16</v>
      </c>
      <c r="C21" s="32">
        <v>7</v>
      </c>
      <c r="D21" s="32">
        <v>7</v>
      </c>
      <c r="E21" s="32">
        <v>50</v>
      </c>
      <c r="F21" s="26">
        <v>21.3</v>
      </c>
      <c r="G21" s="32">
        <v>3</v>
      </c>
      <c r="H21" s="32">
        <v>0</v>
      </c>
      <c r="I21" s="32">
        <v>8</v>
      </c>
      <c r="J21" s="32">
        <v>0</v>
      </c>
    </row>
    <row r="22" spans="1:10" ht="15" customHeight="1">
      <c r="A22" s="4">
        <v>18</v>
      </c>
      <c r="B22" s="5" t="s">
        <v>17</v>
      </c>
      <c r="C22" s="16">
        <v>50</v>
      </c>
      <c r="D22" s="16">
        <v>15</v>
      </c>
      <c r="E22" s="16">
        <v>30</v>
      </c>
      <c r="F22" s="28">
        <v>31.7</v>
      </c>
      <c r="G22" s="16">
        <v>4</v>
      </c>
      <c r="I22" s="16">
        <v>8</v>
      </c>
      <c r="J22" s="16">
        <v>6</v>
      </c>
    </row>
    <row r="23" spans="1:10" s="23" customFormat="1" ht="15" customHeight="1">
      <c r="A23" s="18">
        <v>19</v>
      </c>
      <c r="B23" s="19" t="s">
        <v>18</v>
      </c>
      <c r="C23" s="32">
        <v>0</v>
      </c>
      <c r="D23" s="32">
        <v>2</v>
      </c>
      <c r="E23" s="32">
        <v>0</v>
      </c>
      <c r="F23" s="26">
        <v>0.7</v>
      </c>
      <c r="G23" s="32">
        <v>0</v>
      </c>
      <c r="H23" s="32"/>
      <c r="I23" s="32">
        <v>5</v>
      </c>
      <c r="J23" s="32">
        <v>0</v>
      </c>
    </row>
    <row r="24" spans="1:10" ht="15" customHeight="1">
      <c r="A24" s="4">
        <v>20</v>
      </c>
      <c r="B24" s="5" t="s">
        <v>19</v>
      </c>
      <c r="C24" s="16">
        <v>50</v>
      </c>
      <c r="D24" s="16">
        <v>7</v>
      </c>
      <c r="E24" s="16">
        <v>50</v>
      </c>
      <c r="F24" s="28">
        <v>35.700000000000003</v>
      </c>
      <c r="G24" s="16">
        <v>0</v>
      </c>
      <c r="H24" s="16">
        <v>0</v>
      </c>
      <c r="I24" s="16">
        <v>0</v>
      </c>
      <c r="J24" s="16">
        <v>9</v>
      </c>
    </row>
    <row r="25" spans="1:10" s="23" customFormat="1" ht="15" customHeight="1">
      <c r="A25" s="18">
        <v>21</v>
      </c>
      <c r="B25" s="19" t="s">
        <v>20</v>
      </c>
      <c r="C25" s="32">
        <v>2</v>
      </c>
      <c r="D25" s="32">
        <v>0</v>
      </c>
      <c r="E25" s="32">
        <v>15</v>
      </c>
      <c r="F25" s="26">
        <v>5.7</v>
      </c>
      <c r="G25" s="32">
        <v>0</v>
      </c>
      <c r="H25" s="32">
        <v>1</v>
      </c>
      <c r="I25" s="32">
        <v>0</v>
      </c>
      <c r="J25" s="32">
        <v>0</v>
      </c>
    </row>
    <row r="26" spans="1:10" ht="15" customHeight="1">
      <c r="A26" s="4">
        <v>22</v>
      </c>
      <c r="B26" s="5" t="s">
        <v>21</v>
      </c>
      <c r="C26" s="16">
        <v>93</v>
      </c>
      <c r="D26" s="16">
        <v>85</v>
      </c>
      <c r="E26" s="16">
        <v>98</v>
      </c>
      <c r="F26" s="28">
        <v>92</v>
      </c>
      <c r="G26" s="16">
        <v>7</v>
      </c>
      <c r="H26" s="16">
        <v>9</v>
      </c>
      <c r="I26" s="16">
        <v>9</v>
      </c>
      <c r="J26" s="16">
        <v>0</v>
      </c>
    </row>
    <row r="27" spans="1:10" s="23" customFormat="1" ht="15" customHeight="1">
      <c r="A27" s="18">
        <v>23</v>
      </c>
      <c r="B27" s="19" t="s">
        <v>22</v>
      </c>
      <c r="C27" s="32">
        <v>50</v>
      </c>
      <c r="D27" s="32">
        <v>50</v>
      </c>
      <c r="E27" s="32">
        <v>70</v>
      </c>
      <c r="F27" s="26">
        <v>56.7</v>
      </c>
      <c r="G27" s="32">
        <v>3</v>
      </c>
      <c r="H27" s="32"/>
      <c r="I27" s="32">
        <v>8</v>
      </c>
      <c r="J27" s="32">
        <v>0</v>
      </c>
    </row>
    <row r="28" spans="1:10" ht="15" customHeight="1">
      <c r="A28" s="4">
        <v>24</v>
      </c>
      <c r="B28" s="5" t="s">
        <v>23</v>
      </c>
      <c r="C28" s="16">
        <v>30</v>
      </c>
      <c r="D28" s="16">
        <v>15</v>
      </c>
      <c r="E28" s="16">
        <v>30</v>
      </c>
      <c r="F28" s="28">
        <v>25</v>
      </c>
      <c r="G28" s="16">
        <v>1</v>
      </c>
      <c r="H28" s="16">
        <v>3</v>
      </c>
      <c r="I28" s="16">
        <v>0</v>
      </c>
      <c r="J28" s="16">
        <v>0</v>
      </c>
    </row>
    <row r="29" spans="1:10" s="23" customFormat="1" ht="15" customHeight="1">
      <c r="A29" s="18">
        <v>25</v>
      </c>
      <c r="B29" s="19" t="s">
        <v>24</v>
      </c>
      <c r="C29" s="32">
        <v>0</v>
      </c>
      <c r="D29" s="32">
        <v>15</v>
      </c>
      <c r="E29" s="32">
        <v>15</v>
      </c>
      <c r="F29" s="26">
        <v>10</v>
      </c>
      <c r="G29" s="32">
        <v>1</v>
      </c>
      <c r="H29" s="32">
        <v>2</v>
      </c>
      <c r="I29" s="32">
        <v>0</v>
      </c>
      <c r="J29" s="32">
        <v>0</v>
      </c>
    </row>
    <row r="30" spans="1:10" ht="15" customHeight="1">
      <c r="A30" s="4">
        <v>26</v>
      </c>
      <c r="B30" s="5" t="s">
        <v>25</v>
      </c>
      <c r="C30" s="16">
        <v>0</v>
      </c>
      <c r="D30" s="16">
        <v>0</v>
      </c>
      <c r="E30" s="16">
        <v>2</v>
      </c>
      <c r="F30" s="28">
        <v>0.7</v>
      </c>
      <c r="G30" s="16">
        <v>0</v>
      </c>
      <c r="H30" s="16">
        <v>2</v>
      </c>
      <c r="I30" s="16">
        <v>0</v>
      </c>
      <c r="J30" s="16">
        <v>0</v>
      </c>
    </row>
    <row r="31" spans="1:10" s="23" customFormat="1" ht="15" customHeight="1">
      <c r="A31" s="18">
        <v>27</v>
      </c>
      <c r="B31" s="19" t="s">
        <v>26</v>
      </c>
      <c r="C31" s="32">
        <v>2</v>
      </c>
      <c r="D31" s="32">
        <v>0</v>
      </c>
      <c r="E31" s="32">
        <v>15</v>
      </c>
      <c r="F31" s="26">
        <v>5.7</v>
      </c>
      <c r="G31" s="32">
        <v>0</v>
      </c>
      <c r="H31" s="32">
        <v>3</v>
      </c>
      <c r="I31" s="32">
        <v>2</v>
      </c>
      <c r="J31" s="32">
        <v>0</v>
      </c>
    </row>
    <row r="32" spans="1:10" ht="15" customHeight="1">
      <c r="A32" s="4">
        <v>28</v>
      </c>
      <c r="B32" s="5" t="s">
        <v>27</v>
      </c>
      <c r="C32" s="16">
        <v>0</v>
      </c>
      <c r="D32" s="16">
        <v>0</v>
      </c>
      <c r="E32" s="16">
        <v>15</v>
      </c>
      <c r="F32" s="28">
        <v>5</v>
      </c>
      <c r="G32" s="16">
        <v>0</v>
      </c>
      <c r="H32" s="16">
        <v>0</v>
      </c>
      <c r="I32" s="16">
        <v>3</v>
      </c>
      <c r="J32" s="16">
        <v>0</v>
      </c>
    </row>
    <row r="33" spans="1:10" s="23" customFormat="1" ht="15" customHeight="1">
      <c r="A33" s="18">
        <v>29</v>
      </c>
      <c r="B33" s="19" t="s">
        <v>28</v>
      </c>
      <c r="C33" s="32">
        <v>0</v>
      </c>
      <c r="D33" s="32">
        <v>0</v>
      </c>
      <c r="E33" s="32">
        <v>15</v>
      </c>
      <c r="F33" s="26">
        <v>5</v>
      </c>
      <c r="G33" s="32">
        <v>1</v>
      </c>
      <c r="H33" s="32">
        <v>0</v>
      </c>
      <c r="I33" s="32">
        <v>6</v>
      </c>
      <c r="J33" s="32">
        <v>0</v>
      </c>
    </row>
    <row r="34" spans="1:10" ht="15" customHeight="1">
      <c r="A34" s="4">
        <v>30</v>
      </c>
      <c r="B34" s="5" t="s">
        <v>29</v>
      </c>
      <c r="C34" s="16">
        <v>0</v>
      </c>
      <c r="D34" s="16">
        <v>0</v>
      </c>
      <c r="E34" s="16">
        <v>15</v>
      </c>
      <c r="F34" s="28">
        <v>5</v>
      </c>
      <c r="G34" s="16">
        <v>2</v>
      </c>
      <c r="I34" s="16">
        <v>6</v>
      </c>
      <c r="J34" s="16">
        <v>3</v>
      </c>
    </row>
    <row r="35" spans="1:10" s="23" customFormat="1" ht="15" customHeight="1">
      <c r="A35" s="18">
        <v>31</v>
      </c>
      <c r="B35" s="19" t="s">
        <v>30</v>
      </c>
      <c r="C35" s="32">
        <v>0</v>
      </c>
      <c r="D35" s="32">
        <v>0</v>
      </c>
      <c r="E35" s="32">
        <v>0</v>
      </c>
      <c r="F35" s="26">
        <v>0</v>
      </c>
      <c r="G35" s="32">
        <v>0</v>
      </c>
      <c r="H35" s="32">
        <v>0</v>
      </c>
      <c r="I35" s="32">
        <v>0</v>
      </c>
      <c r="J35" s="32">
        <v>0</v>
      </c>
    </row>
    <row r="36" spans="1:10" ht="15" customHeight="1">
      <c r="A36" s="4">
        <v>32</v>
      </c>
      <c r="B36" s="5" t="s">
        <v>31</v>
      </c>
      <c r="C36" s="16">
        <v>7</v>
      </c>
      <c r="D36" s="16">
        <v>30</v>
      </c>
      <c r="E36" s="16">
        <v>50</v>
      </c>
      <c r="F36" s="28">
        <v>29</v>
      </c>
      <c r="G36" s="16">
        <v>2</v>
      </c>
      <c r="H36" s="16">
        <v>0</v>
      </c>
      <c r="I36" s="16">
        <v>7</v>
      </c>
      <c r="J36" s="16">
        <v>0</v>
      </c>
    </row>
    <row r="37" spans="1:10" s="23" customFormat="1" ht="15" customHeight="1">
      <c r="A37" s="18">
        <v>33</v>
      </c>
      <c r="B37" s="19" t="s">
        <v>32</v>
      </c>
      <c r="C37" s="32">
        <v>70</v>
      </c>
      <c r="D37" s="32">
        <v>70</v>
      </c>
      <c r="E37" s="32">
        <v>70</v>
      </c>
      <c r="F37" s="26">
        <v>70</v>
      </c>
      <c r="G37" s="32">
        <v>7</v>
      </c>
      <c r="H37" s="32"/>
      <c r="I37" s="32">
        <v>9</v>
      </c>
      <c r="J37" s="32">
        <v>0</v>
      </c>
    </row>
    <row r="39" spans="1:10" ht="15" customHeight="1">
      <c r="A39" s="3" t="s">
        <v>33</v>
      </c>
      <c r="G39" s="28">
        <f>AVERAGE(G5:G37)</f>
        <v>1.9090909090909092</v>
      </c>
      <c r="H39" s="28">
        <f t="shared" ref="H39:J39" si="0">AVERAGE(H5:H37)</f>
        <v>1.8333333333333333</v>
      </c>
      <c r="I39" s="28">
        <f t="shared" si="0"/>
        <v>3.9393939393939394</v>
      </c>
      <c r="J39" s="28">
        <f t="shared" si="0"/>
        <v>0.69696969696969702</v>
      </c>
    </row>
    <row r="40" spans="1:10" ht="15" customHeight="1">
      <c r="A40" s="3" t="s">
        <v>102</v>
      </c>
      <c r="C40" s="448" t="s">
        <v>559</v>
      </c>
      <c r="D40" s="445"/>
      <c r="E40" s="445"/>
      <c r="F40" s="445"/>
      <c r="I40" s="122" t="s">
        <v>560</v>
      </c>
    </row>
  </sheetData>
  <mergeCells count="4">
    <mergeCell ref="C1:F1"/>
    <mergeCell ref="C2:F2"/>
    <mergeCell ref="C3:F3"/>
    <mergeCell ref="C40:F4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67"/>
  <sheetViews>
    <sheetView showGridLines="0" workbookViewId="0"/>
  </sheetViews>
  <sheetFormatPr defaultColWidth="9.42578125" defaultRowHeight="12.75"/>
  <cols>
    <col min="1" max="1" width="15.28515625" style="204" customWidth="1"/>
    <col min="2" max="2" width="24.7109375" style="204" customWidth="1"/>
    <col min="3" max="3" width="5.140625" style="205" customWidth="1"/>
    <col min="4" max="4" width="7.42578125" style="206" customWidth="1"/>
    <col min="5" max="5" width="5.5703125" style="204" customWidth="1"/>
    <col min="6" max="6" width="5.140625" style="207" customWidth="1"/>
    <col min="7" max="7" width="6.7109375" style="205" customWidth="1"/>
    <col min="8" max="9" width="7.5703125" style="205" customWidth="1"/>
    <col min="10" max="11" width="6.7109375" style="205" customWidth="1"/>
    <col min="12" max="12" width="7" style="205" customWidth="1"/>
    <col min="13" max="13" width="6.85546875" style="205" customWidth="1"/>
    <col min="14" max="14" width="7.140625" style="205" customWidth="1"/>
    <col min="15" max="15" width="9.7109375" style="205" customWidth="1"/>
    <col min="16" max="255" width="9.42578125" style="129" customWidth="1"/>
    <col min="256" max="16384" width="9.42578125" style="130"/>
  </cols>
  <sheetData>
    <row r="1" spans="1:15" ht="15.75" customHeight="1">
      <c r="A1" s="123" t="s">
        <v>561</v>
      </c>
      <c r="B1" s="124"/>
      <c r="C1" s="125"/>
      <c r="D1" s="126"/>
      <c r="E1" s="124"/>
      <c r="F1" s="127"/>
      <c r="G1" s="125"/>
      <c r="H1" s="125"/>
      <c r="I1" s="125"/>
      <c r="J1" s="125"/>
      <c r="K1" s="125"/>
      <c r="L1" s="125"/>
      <c r="M1" s="125"/>
      <c r="N1" s="125"/>
      <c r="O1" s="128"/>
    </row>
    <row r="2" spans="1:15" ht="15.75" customHeight="1">
      <c r="A2" s="131" t="s">
        <v>562</v>
      </c>
      <c r="B2" s="132"/>
      <c r="C2" s="133"/>
      <c r="D2" s="134"/>
      <c r="E2" s="132"/>
      <c r="F2" s="135"/>
      <c r="G2" s="133"/>
      <c r="H2" s="133"/>
      <c r="I2" s="133"/>
      <c r="J2" s="133"/>
      <c r="K2" s="133"/>
      <c r="L2" s="133"/>
      <c r="M2" s="133"/>
      <c r="N2" s="133"/>
      <c r="O2" s="136"/>
    </row>
    <row r="3" spans="1:15" ht="15.75" customHeight="1">
      <c r="A3" s="131" t="s">
        <v>563</v>
      </c>
      <c r="B3" s="132"/>
      <c r="C3" s="133"/>
      <c r="D3" s="134"/>
      <c r="E3" s="132"/>
      <c r="F3" s="135"/>
      <c r="G3" s="133"/>
      <c r="H3" s="133"/>
      <c r="I3" s="133"/>
      <c r="J3" s="133"/>
      <c r="K3" s="133"/>
      <c r="L3" s="133"/>
      <c r="M3" s="133"/>
      <c r="N3" s="133"/>
      <c r="O3" s="136"/>
    </row>
    <row r="4" spans="1:15" ht="15.75" customHeight="1">
      <c r="A4" s="131" t="s">
        <v>564</v>
      </c>
      <c r="B4" s="132"/>
      <c r="C4" s="133"/>
      <c r="D4" s="134"/>
      <c r="E4" s="132"/>
      <c r="F4" s="135"/>
      <c r="G4" s="133"/>
      <c r="H4" s="133"/>
      <c r="I4" s="133"/>
      <c r="J4" s="133"/>
      <c r="K4" s="133"/>
      <c r="L4" s="133"/>
      <c r="M4" s="133"/>
      <c r="N4" s="133"/>
      <c r="O4" s="136"/>
    </row>
    <row r="5" spans="1:15" ht="15.75" customHeight="1" thickBot="1">
      <c r="A5" s="137" t="s">
        <v>565</v>
      </c>
      <c r="B5" s="132"/>
      <c r="C5" s="133"/>
      <c r="D5" s="134"/>
      <c r="E5" s="132"/>
      <c r="F5" s="135"/>
      <c r="G5" s="133"/>
      <c r="H5" s="133"/>
      <c r="I5" s="133"/>
      <c r="J5" s="133"/>
      <c r="K5" s="133"/>
      <c r="L5" s="133"/>
      <c r="M5" s="133"/>
      <c r="N5" s="133"/>
      <c r="O5" s="136"/>
    </row>
    <row r="6" spans="1:15" ht="15.75" customHeight="1">
      <c r="A6" s="138"/>
      <c r="B6" s="139"/>
      <c r="C6" s="140"/>
      <c r="D6" s="140"/>
      <c r="E6" s="141" t="s">
        <v>566</v>
      </c>
      <c r="F6" s="142"/>
      <c r="G6" s="449" t="s">
        <v>567</v>
      </c>
      <c r="H6" s="449"/>
      <c r="I6" s="449"/>
      <c r="J6" s="449"/>
      <c r="K6" s="449"/>
      <c r="L6" s="449"/>
      <c r="M6" s="449"/>
      <c r="N6" s="449"/>
      <c r="O6" s="143"/>
    </row>
    <row r="7" spans="1:15" ht="15.75" customHeight="1">
      <c r="A7" s="144"/>
      <c r="B7" s="145"/>
      <c r="C7" s="146" t="s">
        <v>568</v>
      </c>
      <c r="D7" s="146"/>
      <c r="E7" s="147" t="s">
        <v>569</v>
      </c>
      <c r="F7" s="148"/>
      <c r="G7" s="450" t="s">
        <v>570</v>
      </c>
      <c r="H7" s="450"/>
      <c r="I7" s="450"/>
      <c r="J7" s="450"/>
      <c r="K7" s="450"/>
      <c r="L7" s="450" t="s">
        <v>571</v>
      </c>
      <c r="M7" s="450"/>
      <c r="N7" s="450"/>
      <c r="O7" s="149" t="s">
        <v>572</v>
      </c>
    </row>
    <row r="8" spans="1:15" ht="15.75" customHeight="1">
      <c r="A8" s="150" t="s">
        <v>573</v>
      </c>
      <c r="B8" s="151"/>
      <c r="C8" s="152" t="s">
        <v>574</v>
      </c>
      <c r="D8" s="153"/>
      <c r="E8" s="152" t="s">
        <v>575</v>
      </c>
      <c r="F8" s="148">
        <v>2014</v>
      </c>
      <c r="G8" s="451" t="s">
        <v>576</v>
      </c>
      <c r="H8" s="451"/>
      <c r="I8" s="451"/>
      <c r="J8" s="451"/>
      <c r="K8" s="451"/>
      <c r="L8" s="451" t="s">
        <v>577</v>
      </c>
      <c r="M8" s="451"/>
      <c r="N8" s="451"/>
      <c r="O8" s="149" t="s">
        <v>578</v>
      </c>
    </row>
    <row r="9" spans="1:15" ht="15.75" customHeight="1" thickBot="1">
      <c r="A9" s="154" t="s">
        <v>579</v>
      </c>
      <c r="B9" s="155" t="s">
        <v>580</v>
      </c>
      <c r="C9" s="156" t="s">
        <v>581</v>
      </c>
      <c r="D9" s="157" t="s">
        <v>582</v>
      </c>
      <c r="E9" s="156" t="s">
        <v>583</v>
      </c>
      <c r="F9" s="158" t="s">
        <v>584</v>
      </c>
      <c r="G9" s="159" t="s">
        <v>585</v>
      </c>
      <c r="H9" s="160" t="s">
        <v>586</v>
      </c>
      <c r="I9" s="160" t="s">
        <v>587</v>
      </c>
      <c r="J9" s="160" t="s">
        <v>588</v>
      </c>
      <c r="K9" s="160" t="s">
        <v>589</v>
      </c>
      <c r="L9" s="160" t="s">
        <v>586</v>
      </c>
      <c r="M9" s="160" t="s">
        <v>587</v>
      </c>
      <c r="N9" s="160" t="s">
        <v>588</v>
      </c>
      <c r="O9" s="161" t="s">
        <v>590</v>
      </c>
    </row>
    <row r="10" spans="1:15" ht="12" customHeight="1">
      <c r="A10" s="162" t="s">
        <v>0</v>
      </c>
      <c r="B10" s="163" t="s">
        <v>591</v>
      </c>
      <c r="C10" s="164">
        <v>1</v>
      </c>
      <c r="D10" s="163" t="s">
        <v>592</v>
      </c>
      <c r="E10" s="163" t="s">
        <v>593</v>
      </c>
      <c r="F10" s="165">
        <v>1</v>
      </c>
      <c r="G10" s="166">
        <v>8</v>
      </c>
      <c r="H10" s="167">
        <v>8</v>
      </c>
      <c r="I10" s="166">
        <v>8</v>
      </c>
      <c r="J10" s="166">
        <v>8</v>
      </c>
      <c r="K10" s="166">
        <v>8</v>
      </c>
      <c r="L10" s="166" t="s">
        <v>594</v>
      </c>
      <c r="M10" s="166" t="s">
        <v>594</v>
      </c>
      <c r="N10" s="166" t="s">
        <v>595</v>
      </c>
      <c r="O10" s="168" t="s">
        <v>596</v>
      </c>
    </row>
    <row r="11" spans="1:15" ht="12" customHeight="1">
      <c r="A11" s="169" t="s">
        <v>1</v>
      </c>
      <c r="B11" s="170" t="s">
        <v>597</v>
      </c>
      <c r="C11" s="171">
        <v>2</v>
      </c>
      <c r="D11" s="172" t="s">
        <v>592</v>
      </c>
      <c r="E11" s="171" t="s">
        <v>598</v>
      </c>
      <c r="F11" s="173">
        <v>2</v>
      </c>
      <c r="G11" s="173">
        <v>8</v>
      </c>
      <c r="H11" s="173">
        <v>8</v>
      </c>
      <c r="I11" s="173">
        <v>8</v>
      </c>
      <c r="J11" s="173">
        <v>7</v>
      </c>
      <c r="K11" s="173">
        <v>8</v>
      </c>
      <c r="L11" s="173" t="s">
        <v>599</v>
      </c>
      <c r="M11" s="173" t="s">
        <v>600</v>
      </c>
      <c r="N11" s="173" t="s">
        <v>601</v>
      </c>
      <c r="O11" s="174" t="s">
        <v>602</v>
      </c>
    </row>
    <row r="12" spans="1:15" ht="12" customHeight="1">
      <c r="A12" s="169" t="s">
        <v>2</v>
      </c>
      <c r="B12" s="170" t="s">
        <v>603</v>
      </c>
      <c r="C12" s="171">
        <v>3</v>
      </c>
      <c r="D12" s="172" t="s">
        <v>592</v>
      </c>
      <c r="E12" s="171" t="s">
        <v>598</v>
      </c>
      <c r="F12" s="173">
        <v>3</v>
      </c>
      <c r="G12" s="173">
        <v>2</v>
      </c>
      <c r="H12" s="173">
        <v>2</v>
      </c>
      <c r="I12" s="173">
        <v>8</v>
      </c>
      <c r="J12" s="173">
        <v>2</v>
      </c>
      <c r="K12" s="173">
        <v>2</v>
      </c>
      <c r="L12" s="173" t="s">
        <v>600</v>
      </c>
      <c r="M12" s="173" t="s">
        <v>600</v>
      </c>
      <c r="N12" s="173" t="s">
        <v>604</v>
      </c>
      <c r="O12" s="175" t="s">
        <v>602</v>
      </c>
    </row>
    <row r="13" spans="1:15" ht="12" customHeight="1">
      <c r="A13" s="169" t="s">
        <v>7</v>
      </c>
      <c r="B13" s="170" t="s">
        <v>605</v>
      </c>
      <c r="C13" s="171">
        <v>4</v>
      </c>
      <c r="D13" s="172" t="s">
        <v>592</v>
      </c>
      <c r="E13" s="171" t="s">
        <v>606</v>
      </c>
      <c r="F13" s="173">
        <v>4</v>
      </c>
      <c r="G13" s="173">
        <v>2</v>
      </c>
      <c r="H13" s="173" t="s">
        <v>607</v>
      </c>
      <c r="I13" s="173" t="s">
        <v>608</v>
      </c>
      <c r="J13" s="176">
        <v>8</v>
      </c>
      <c r="K13" s="173" t="s">
        <v>609</v>
      </c>
      <c r="L13" s="173" t="s">
        <v>599</v>
      </c>
      <c r="M13" s="173" t="s">
        <v>610</v>
      </c>
      <c r="N13" s="173" t="s">
        <v>611</v>
      </c>
      <c r="O13" s="175" t="s">
        <v>612</v>
      </c>
    </row>
    <row r="14" spans="1:15" ht="12" customHeight="1">
      <c r="A14" s="169" t="s">
        <v>3</v>
      </c>
      <c r="B14" s="170" t="s">
        <v>613</v>
      </c>
      <c r="C14" s="171">
        <v>5</v>
      </c>
      <c r="D14" s="172" t="s">
        <v>50</v>
      </c>
      <c r="E14" s="171" t="s">
        <v>614</v>
      </c>
      <c r="F14" s="173">
        <v>5</v>
      </c>
      <c r="G14" s="173">
        <v>8</v>
      </c>
      <c r="H14" s="173">
        <v>8</v>
      </c>
      <c r="I14" s="173">
        <v>8</v>
      </c>
      <c r="J14" s="173" t="s">
        <v>615</v>
      </c>
      <c r="K14" s="173">
        <v>8</v>
      </c>
      <c r="L14" s="173" t="s">
        <v>616</v>
      </c>
      <c r="M14" s="173" t="s">
        <v>617</v>
      </c>
      <c r="N14" s="173" t="s">
        <v>616</v>
      </c>
      <c r="O14" s="174" t="s">
        <v>612</v>
      </c>
    </row>
    <row r="15" spans="1:15" ht="12" customHeight="1">
      <c r="A15" s="169" t="s">
        <v>4</v>
      </c>
      <c r="B15" s="170" t="s">
        <v>618</v>
      </c>
      <c r="C15" s="171">
        <v>6</v>
      </c>
      <c r="D15" s="172" t="s">
        <v>63</v>
      </c>
      <c r="E15" s="171" t="s">
        <v>614</v>
      </c>
      <c r="F15" s="173">
        <v>6</v>
      </c>
      <c r="G15" s="173" t="s">
        <v>615</v>
      </c>
      <c r="H15" s="173">
        <v>8</v>
      </c>
      <c r="I15" s="173">
        <v>8</v>
      </c>
      <c r="J15" s="173">
        <v>8</v>
      </c>
      <c r="K15" s="173">
        <v>8</v>
      </c>
      <c r="L15" s="173" t="s">
        <v>619</v>
      </c>
      <c r="M15" s="173" t="s">
        <v>594</v>
      </c>
      <c r="N15" s="173" t="s">
        <v>600</v>
      </c>
      <c r="O15" s="174" t="s">
        <v>620</v>
      </c>
    </row>
    <row r="16" spans="1:15" ht="12" customHeight="1">
      <c r="A16" s="169" t="s">
        <v>5</v>
      </c>
      <c r="B16" s="170" t="s">
        <v>621</v>
      </c>
      <c r="C16" s="171">
        <v>7</v>
      </c>
      <c r="D16" s="172" t="s">
        <v>63</v>
      </c>
      <c r="E16" s="171" t="s">
        <v>614</v>
      </c>
      <c r="F16" s="173">
        <v>7</v>
      </c>
      <c r="G16" s="173">
        <v>8</v>
      </c>
      <c r="H16" s="173">
        <v>8</v>
      </c>
      <c r="I16" s="173">
        <v>2</v>
      </c>
      <c r="J16" s="173" t="s">
        <v>622</v>
      </c>
      <c r="K16" s="173">
        <v>5</v>
      </c>
      <c r="L16" s="173" t="s">
        <v>599</v>
      </c>
      <c r="M16" s="173" t="s">
        <v>600</v>
      </c>
      <c r="N16" s="173" t="s">
        <v>600</v>
      </c>
      <c r="O16" s="174" t="s">
        <v>602</v>
      </c>
    </row>
    <row r="17" spans="1:15" s="130" customFormat="1">
      <c r="A17" s="169" t="s">
        <v>6</v>
      </c>
      <c r="B17" s="170" t="s">
        <v>623</v>
      </c>
      <c r="C17" s="171">
        <v>8</v>
      </c>
      <c r="D17" s="172" t="s">
        <v>624</v>
      </c>
      <c r="E17" s="171" t="s">
        <v>614</v>
      </c>
      <c r="F17" s="173">
        <v>8</v>
      </c>
      <c r="G17" s="173" t="s">
        <v>615</v>
      </c>
      <c r="H17" s="173">
        <v>8</v>
      </c>
      <c r="I17" s="173">
        <v>8</v>
      </c>
      <c r="J17" s="173">
        <v>8</v>
      </c>
      <c r="K17" s="173">
        <v>8</v>
      </c>
      <c r="L17" s="173" t="s">
        <v>617</v>
      </c>
      <c r="M17" s="173" t="s">
        <v>617</v>
      </c>
      <c r="N17" s="173" t="s">
        <v>617</v>
      </c>
      <c r="O17" s="174" t="s">
        <v>612</v>
      </c>
    </row>
    <row r="18" spans="1:15" s="130" customFormat="1">
      <c r="A18" s="169" t="s">
        <v>8</v>
      </c>
      <c r="B18" s="170" t="s">
        <v>625</v>
      </c>
      <c r="C18" s="171">
        <v>9</v>
      </c>
      <c r="D18" s="172" t="s">
        <v>73</v>
      </c>
      <c r="E18" s="171" t="s">
        <v>626</v>
      </c>
      <c r="F18" s="173">
        <v>9</v>
      </c>
      <c r="G18" s="173">
        <v>8</v>
      </c>
      <c r="H18" s="173">
        <v>8</v>
      </c>
      <c r="I18" s="173">
        <v>8</v>
      </c>
      <c r="J18" s="173">
        <v>8</v>
      </c>
      <c r="K18" s="173">
        <v>8</v>
      </c>
      <c r="L18" s="173" t="s">
        <v>617</v>
      </c>
      <c r="M18" s="173" t="s">
        <v>627</v>
      </c>
      <c r="N18" s="173" t="s">
        <v>617</v>
      </c>
      <c r="O18" s="174" t="s">
        <v>612</v>
      </c>
    </row>
    <row r="19" spans="1:15" s="130" customFormat="1">
      <c r="A19" s="169" t="s">
        <v>9</v>
      </c>
      <c r="B19" s="170" t="s">
        <v>628</v>
      </c>
      <c r="C19" s="171">
        <v>10</v>
      </c>
      <c r="D19" s="172" t="s">
        <v>73</v>
      </c>
      <c r="E19" s="171" t="s">
        <v>626</v>
      </c>
      <c r="F19" s="173">
        <v>10</v>
      </c>
      <c r="G19" s="173">
        <v>8</v>
      </c>
      <c r="H19" s="173">
        <v>8</v>
      </c>
      <c r="I19" s="173">
        <v>8</v>
      </c>
      <c r="J19" s="173">
        <v>8</v>
      </c>
      <c r="K19" s="173">
        <v>8</v>
      </c>
      <c r="L19" s="173" t="s">
        <v>617</v>
      </c>
      <c r="M19" s="173" t="s">
        <v>617</v>
      </c>
      <c r="N19" s="173" t="s">
        <v>617</v>
      </c>
      <c r="O19" s="174" t="s">
        <v>612</v>
      </c>
    </row>
    <row r="20" spans="1:15" s="130" customFormat="1" ht="21">
      <c r="A20" s="169" t="s">
        <v>10</v>
      </c>
      <c r="B20" s="177" t="s">
        <v>629</v>
      </c>
      <c r="C20" s="171">
        <v>11</v>
      </c>
      <c r="D20" s="178" t="s">
        <v>73</v>
      </c>
      <c r="E20" s="179" t="s">
        <v>626</v>
      </c>
      <c r="F20" s="173">
        <v>11</v>
      </c>
      <c r="G20" s="173">
        <v>8</v>
      </c>
      <c r="H20" s="173">
        <v>8</v>
      </c>
      <c r="I20" s="173">
        <v>8</v>
      </c>
      <c r="J20" s="173">
        <v>8</v>
      </c>
      <c r="K20" s="173">
        <v>8</v>
      </c>
      <c r="L20" s="173" t="s">
        <v>616</v>
      </c>
      <c r="M20" s="173" t="s">
        <v>630</v>
      </c>
      <c r="N20" s="173" t="s">
        <v>594</v>
      </c>
      <c r="O20" s="174" t="s">
        <v>596</v>
      </c>
    </row>
    <row r="21" spans="1:15" s="130" customFormat="1">
      <c r="A21" s="169" t="s">
        <v>11</v>
      </c>
      <c r="B21" s="177" t="s">
        <v>631</v>
      </c>
      <c r="C21" s="171">
        <v>12</v>
      </c>
      <c r="D21" s="180" t="s">
        <v>73</v>
      </c>
      <c r="E21" s="181" t="s">
        <v>626</v>
      </c>
      <c r="F21" s="173">
        <v>12</v>
      </c>
      <c r="G21" s="173">
        <v>8</v>
      </c>
      <c r="H21" s="173">
        <v>8</v>
      </c>
      <c r="I21" s="173">
        <v>8</v>
      </c>
      <c r="J21" s="173">
        <v>8</v>
      </c>
      <c r="K21" s="173">
        <v>8</v>
      </c>
      <c r="L21" s="173" t="s">
        <v>617</v>
      </c>
      <c r="M21" s="173" t="s">
        <v>617</v>
      </c>
      <c r="N21" s="173" t="s">
        <v>617</v>
      </c>
      <c r="O21" s="174" t="s">
        <v>612</v>
      </c>
    </row>
    <row r="22" spans="1:15" s="130" customFormat="1">
      <c r="A22" s="169" t="s">
        <v>12</v>
      </c>
      <c r="B22" s="177" t="s">
        <v>632</v>
      </c>
      <c r="C22" s="171">
        <v>13</v>
      </c>
      <c r="D22" s="172" t="s">
        <v>83</v>
      </c>
      <c r="E22" s="171" t="s">
        <v>626</v>
      </c>
      <c r="F22" s="173">
        <v>13</v>
      </c>
      <c r="G22" s="173">
        <v>8</v>
      </c>
      <c r="H22" s="173">
        <v>8</v>
      </c>
      <c r="I22" s="173">
        <v>8</v>
      </c>
      <c r="J22" s="173">
        <v>8</v>
      </c>
      <c r="K22" s="173">
        <v>8</v>
      </c>
      <c r="L22" s="173" t="s">
        <v>600</v>
      </c>
      <c r="M22" s="173" t="s">
        <v>600</v>
      </c>
      <c r="N22" s="173" t="s">
        <v>600</v>
      </c>
      <c r="O22" s="174" t="s">
        <v>602</v>
      </c>
    </row>
    <row r="23" spans="1:15" s="130" customFormat="1">
      <c r="A23" s="169" t="s">
        <v>13</v>
      </c>
      <c r="B23" s="170" t="s">
        <v>633</v>
      </c>
      <c r="C23" s="171">
        <v>14</v>
      </c>
      <c r="D23" s="172" t="s">
        <v>83</v>
      </c>
      <c r="E23" s="171" t="s">
        <v>626</v>
      </c>
      <c r="F23" s="173">
        <v>14</v>
      </c>
      <c r="G23" s="173">
        <v>8</v>
      </c>
      <c r="H23" s="173">
        <v>8</v>
      </c>
      <c r="I23" s="173">
        <v>8</v>
      </c>
      <c r="J23" s="173">
        <v>8</v>
      </c>
      <c r="K23" s="173">
        <v>5</v>
      </c>
      <c r="L23" s="173" t="s">
        <v>599</v>
      </c>
      <c r="M23" s="173" t="s">
        <v>610</v>
      </c>
      <c r="N23" s="173" t="s">
        <v>600</v>
      </c>
      <c r="O23" s="174" t="s">
        <v>602</v>
      </c>
    </row>
    <row r="24" spans="1:15" s="130" customFormat="1">
      <c r="A24" s="169" t="s">
        <v>14</v>
      </c>
      <c r="B24" s="170" t="s">
        <v>634</v>
      </c>
      <c r="C24" s="171">
        <v>15</v>
      </c>
      <c r="D24" s="172" t="s">
        <v>83</v>
      </c>
      <c r="E24" s="171" t="s">
        <v>626</v>
      </c>
      <c r="F24" s="173">
        <v>15</v>
      </c>
      <c r="G24" s="173">
        <v>8</v>
      </c>
      <c r="H24" s="173">
        <v>8</v>
      </c>
      <c r="I24" s="173">
        <v>5</v>
      </c>
      <c r="J24" s="173">
        <v>5</v>
      </c>
      <c r="K24" s="173">
        <v>8</v>
      </c>
      <c r="L24" s="173" t="s">
        <v>600</v>
      </c>
      <c r="M24" s="173" t="s">
        <v>600</v>
      </c>
      <c r="N24" s="173" t="s">
        <v>600</v>
      </c>
      <c r="O24" s="174" t="s">
        <v>602</v>
      </c>
    </row>
    <row r="25" spans="1:15" s="130" customFormat="1">
      <c r="A25" s="169" t="s">
        <v>15</v>
      </c>
      <c r="B25" s="170" t="s">
        <v>633</v>
      </c>
      <c r="C25" s="171">
        <v>16</v>
      </c>
      <c r="D25" s="172" t="s">
        <v>83</v>
      </c>
      <c r="E25" s="171" t="s">
        <v>626</v>
      </c>
      <c r="F25" s="173">
        <v>16</v>
      </c>
      <c r="G25" s="173">
        <v>8</v>
      </c>
      <c r="H25" s="173">
        <v>8</v>
      </c>
      <c r="I25" s="173" t="s">
        <v>615</v>
      </c>
      <c r="J25" s="173">
        <v>8</v>
      </c>
      <c r="K25" s="173">
        <v>8</v>
      </c>
      <c r="L25" s="173" t="s">
        <v>616</v>
      </c>
      <c r="M25" s="173" t="s">
        <v>600</v>
      </c>
      <c r="N25" s="173" t="s">
        <v>635</v>
      </c>
      <c r="O25" s="174" t="s">
        <v>620</v>
      </c>
    </row>
    <row r="26" spans="1:15" s="130" customFormat="1">
      <c r="A26" s="169" t="s">
        <v>16</v>
      </c>
      <c r="B26" s="170" t="s">
        <v>636</v>
      </c>
      <c r="C26" s="171">
        <v>17</v>
      </c>
      <c r="D26" s="172" t="s">
        <v>78</v>
      </c>
      <c r="E26" s="171" t="s">
        <v>626</v>
      </c>
      <c r="F26" s="173">
        <v>17</v>
      </c>
      <c r="G26" s="173">
        <v>8</v>
      </c>
      <c r="H26" s="173">
        <v>8</v>
      </c>
      <c r="I26" s="173">
        <v>8</v>
      </c>
      <c r="J26" s="173">
        <v>8</v>
      </c>
      <c r="K26" s="173">
        <v>8</v>
      </c>
      <c r="L26" s="173" t="s">
        <v>617</v>
      </c>
      <c r="M26" s="173" t="s">
        <v>617</v>
      </c>
      <c r="N26" s="173" t="s">
        <v>617</v>
      </c>
      <c r="O26" s="174" t="s">
        <v>612</v>
      </c>
    </row>
    <row r="27" spans="1:15" s="130" customFormat="1">
      <c r="A27" s="169" t="s">
        <v>17</v>
      </c>
      <c r="B27" s="170" t="s">
        <v>637</v>
      </c>
      <c r="C27" s="171">
        <v>18</v>
      </c>
      <c r="D27" s="172" t="s">
        <v>50</v>
      </c>
      <c r="E27" s="171" t="s">
        <v>626</v>
      </c>
      <c r="F27" s="173">
        <v>18</v>
      </c>
      <c r="G27" s="173">
        <v>8</v>
      </c>
      <c r="H27" s="173">
        <v>8</v>
      </c>
      <c r="I27" s="173">
        <v>8</v>
      </c>
      <c r="J27" s="173">
        <v>8</v>
      </c>
      <c r="K27" s="173">
        <v>8</v>
      </c>
      <c r="L27" s="173" t="s">
        <v>617</v>
      </c>
      <c r="M27" s="173" t="s">
        <v>617</v>
      </c>
      <c r="N27" s="173" t="s">
        <v>617</v>
      </c>
      <c r="O27" s="174" t="s">
        <v>612</v>
      </c>
    </row>
    <row r="28" spans="1:15" s="130" customFormat="1">
      <c r="A28" s="169" t="s">
        <v>18</v>
      </c>
      <c r="B28" s="170" t="s">
        <v>638</v>
      </c>
      <c r="C28" s="171">
        <v>19</v>
      </c>
      <c r="D28" s="172" t="s">
        <v>50</v>
      </c>
      <c r="E28" s="171" t="s">
        <v>626</v>
      </c>
      <c r="F28" s="173">
        <v>19</v>
      </c>
      <c r="G28" s="182">
        <v>8</v>
      </c>
      <c r="H28" s="182">
        <v>8</v>
      </c>
      <c r="I28" s="182">
        <v>8</v>
      </c>
      <c r="J28" s="182">
        <v>8</v>
      </c>
      <c r="K28" s="182">
        <v>8</v>
      </c>
      <c r="L28" s="182" t="s">
        <v>600</v>
      </c>
      <c r="M28" s="182" t="s">
        <v>594</v>
      </c>
      <c r="N28" s="182" t="s">
        <v>600</v>
      </c>
      <c r="O28" s="175" t="s">
        <v>596</v>
      </c>
    </row>
    <row r="29" spans="1:15" s="130" customFormat="1">
      <c r="A29" s="169" t="s">
        <v>19</v>
      </c>
      <c r="B29" s="170" t="s">
        <v>639</v>
      </c>
      <c r="C29" s="171">
        <v>20</v>
      </c>
      <c r="D29" s="172" t="s">
        <v>640</v>
      </c>
      <c r="E29" s="171" t="s">
        <v>626</v>
      </c>
      <c r="F29" s="173">
        <v>20</v>
      </c>
      <c r="G29" s="173" t="s">
        <v>622</v>
      </c>
      <c r="H29" s="173">
        <v>8</v>
      </c>
      <c r="I29" s="173">
        <v>8</v>
      </c>
      <c r="J29" s="173">
        <v>2</v>
      </c>
      <c r="K29" s="173">
        <v>8</v>
      </c>
      <c r="L29" s="173" t="s">
        <v>594</v>
      </c>
      <c r="M29" s="173" t="s">
        <v>594</v>
      </c>
      <c r="N29" s="173" t="s">
        <v>600</v>
      </c>
      <c r="O29" s="174" t="s">
        <v>596</v>
      </c>
    </row>
    <row r="30" spans="1:15" s="130" customFormat="1">
      <c r="A30" s="183" t="s">
        <v>641</v>
      </c>
      <c r="B30" s="184" t="s">
        <v>642</v>
      </c>
      <c r="C30" s="185"/>
      <c r="D30" s="186"/>
      <c r="E30" s="187"/>
      <c r="F30" s="188">
        <v>21</v>
      </c>
      <c r="G30" s="188">
        <v>8</v>
      </c>
      <c r="H30" s="188">
        <v>8</v>
      </c>
      <c r="I30" s="188">
        <v>8</v>
      </c>
      <c r="J30" s="188">
        <v>8</v>
      </c>
      <c r="K30" s="188">
        <v>8</v>
      </c>
      <c r="L30" s="188" t="s">
        <v>617</v>
      </c>
      <c r="M30" s="188" t="s">
        <v>617</v>
      </c>
      <c r="N30" s="188" t="s">
        <v>617</v>
      </c>
      <c r="O30" s="189" t="s">
        <v>612</v>
      </c>
    </row>
    <row r="31" spans="1:15" s="130" customFormat="1">
      <c r="A31" s="190" t="s">
        <v>20</v>
      </c>
      <c r="B31" s="191" t="s">
        <v>643</v>
      </c>
      <c r="C31" s="192">
        <v>21</v>
      </c>
      <c r="D31" s="193" t="s">
        <v>81</v>
      </c>
      <c r="E31" s="194" t="s">
        <v>626</v>
      </c>
      <c r="F31" s="173">
        <v>22</v>
      </c>
      <c r="G31" s="173">
        <v>8</v>
      </c>
      <c r="H31" s="173">
        <v>8</v>
      </c>
      <c r="I31" s="173" t="s">
        <v>644</v>
      </c>
      <c r="J31" s="173">
        <v>2</v>
      </c>
      <c r="K31" s="173">
        <v>2</v>
      </c>
      <c r="L31" s="173" t="s">
        <v>600</v>
      </c>
      <c r="M31" s="173" t="s">
        <v>600</v>
      </c>
      <c r="N31" s="173" t="s">
        <v>600</v>
      </c>
      <c r="O31" s="174" t="s">
        <v>602</v>
      </c>
    </row>
    <row r="32" spans="1:15" s="130" customFormat="1">
      <c r="A32" s="169" t="s">
        <v>21</v>
      </c>
      <c r="B32" s="172" t="s">
        <v>645</v>
      </c>
      <c r="C32" s="171">
        <v>22</v>
      </c>
      <c r="D32" s="172" t="s">
        <v>624</v>
      </c>
      <c r="E32" s="171" t="s">
        <v>626</v>
      </c>
      <c r="F32" s="173">
        <v>23</v>
      </c>
      <c r="G32" s="173">
        <v>8</v>
      </c>
      <c r="H32" s="173">
        <v>8</v>
      </c>
      <c r="I32" s="173">
        <v>8</v>
      </c>
      <c r="J32" s="173">
        <v>8</v>
      </c>
      <c r="K32" s="173">
        <v>8</v>
      </c>
      <c r="L32" s="173" t="s">
        <v>617</v>
      </c>
      <c r="M32" s="173" t="s">
        <v>617</v>
      </c>
      <c r="N32" s="173" t="s">
        <v>617</v>
      </c>
      <c r="O32" s="174" t="s">
        <v>612</v>
      </c>
    </row>
    <row r="33" spans="1:15" s="130" customFormat="1">
      <c r="A33" s="169" t="s">
        <v>22</v>
      </c>
      <c r="B33" s="170" t="s">
        <v>646</v>
      </c>
      <c r="C33" s="171">
        <v>23</v>
      </c>
      <c r="D33" s="172" t="s">
        <v>624</v>
      </c>
      <c r="E33" s="171" t="s">
        <v>626</v>
      </c>
      <c r="F33" s="173">
        <v>24</v>
      </c>
      <c r="G33" s="173">
        <v>8</v>
      </c>
      <c r="H33" s="173">
        <v>8</v>
      </c>
      <c r="I33" s="173">
        <v>8</v>
      </c>
      <c r="J33" s="173">
        <v>8</v>
      </c>
      <c r="K33" s="173">
        <v>8</v>
      </c>
      <c r="L33" s="173" t="s">
        <v>617</v>
      </c>
      <c r="M33" s="173" t="s">
        <v>617</v>
      </c>
      <c r="N33" s="173" t="s">
        <v>617</v>
      </c>
      <c r="O33" s="174" t="s">
        <v>612</v>
      </c>
    </row>
    <row r="34" spans="1:15" s="130" customFormat="1">
      <c r="A34" s="169" t="s">
        <v>23</v>
      </c>
      <c r="B34" s="170" t="s">
        <v>647</v>
      </c>
      <c r="C34" s="171">
        <v>24</v>
      </c>
      <c r="D34" s="172" t="s">
        <v>46</v>
      </c>
      <c r="E34" s="171" t="s">
        <v>626</v>
      </c>
      <c r="F34" s="173">
        <v>25</v>
      </c>
      <c r="G34" s="173" t="s">
        <v>615</v>
      </c>
      <c r="H34" s="173">
        <v>8</v>
      </c>
      <c r="I34" s="173">
        <v>5</v>
      </c>
      <c r="J34" s="173" t="s">
        <v>648</v>
      </c>
      <c r="K34" s="173" t="s">
        <v>648</v>
      </c>
      <c r="L34" s="173" t="s">
        <v>600</v>
      </c>
      <c r="M34" s="173" t="s">
        <v>600</v>
      </c>
      <c r="N34" s="173" t="s">
        <v>600</v>
      </c>
      <c r="O34" s="174" t="s">
        <v>602</v>
      </c>
    </row>
    <row r="35" spans="1:15" s="130" customFormat="1">
      <c r="A35" s="169" t="s">
        <v>24</v>
      </c>
      <c r="B35" s="170" t="s">
        <v>649</v>
      </c>
      <c r="C35" s="171">
        <v>25</v>
      </c>
      <c r="D35" s="172" t="s">
        <v>46</v>
      </c>
      <c r="E35" s="171" t="s">
        <v>626</v>
      </c>
      <c r="F35" s="173">
        <v>26</v>
      </c>
      <c r="G35" s="173">
        <v>8</v>
      </c>
      <c r="H35" s="173" t="s">
        <v>650</v>
      </c>
      <c r="I35" s="173" t="s">
        <v>651</v>
      </c>
      <c r="J35" s="173" t="s">
        <v>648</v>
      </c>
      <c r="K35" s="173" t="s">
        <v>622</v>
      </c>
      <c r="L35" s="173" t="s">
        <v>600</v>
      </c>
      <c r="M35" s="173" t="s">
        <v>652</v>
      </c>
      <c r="N35" s="173" t="s">
        <v>600</v>
      </c>
      <c r="O35" s="174" t="s">
        <v>620</v>
      </c>
    </row>
    <row r="36" spans="1:15" s="130" customFormat="1">
      <c r="A36" s="169" t="s">
        <v>25</v>
      </c>
      <c r="B36" s="170" t="s">
        <v>653</v>
      </c>
      <c r="C36" s="171">
        <v>26</v>
      </c>
      <c r="D36" s="172" t="s">
        <v>46</v>
      </c>
      <c r="E36" s="171" t="s">
        <v>626</v>
      </c>
      <c r="F36" s="173">
        <v>27</v>
      </c>
      <c r="G36" s="173">
        <v>8</v>
      </c>
      <c r="H36" s="173" t="s">
        <v>654</v>
      </c>
      <c r="I36" s="173" t="s">
        <v>644</v>
      </c>
      <c r="J36" s="173">
        <v>2</v>
      </c>
      <c r="K36" s="173">
        <v>8</v>
      </c>
      <c r="L36" s="173" t="s">
        <v>616</v>
      </c>
      <c r="M36" s="173" t="s">
        <v>600</v>
      </c>
      <c r="N36" s="173" t="s">
        <v>600</v>
      </c>
      <c r="O36" s="174" t="s">
        <v>620</v>
      </c>
    </row>
    <row r="37" spans="1:15" s="130" customFormat="1">
      <c r="A37" s="169" t="s">
        <v>26</v>
      </c>
      <c r="B37" s="170" t="s">
        <v>653</v>
      </c>
      <c r="C37" s="171">
        <v>27</v>
      </c>
      <c r="D37" s="172" t="s">
        <v>46</v>
      </c>
      <c r="E37" s="171" t="s">
        <v>626</v>
      </c>
      <c r="F37" s="173">
        <v>28</v>
      </c>
      <c r="G37" s="173" t="s">
        <v>655</v>
      </c>
      <c r="H37" s="173" t="s">
        <v>644</v>
      </c>
      <c r="I37" s="173">
        <v>2</v>
      </c>
      <c r="J37" s="173">
        <v>8</v>
      </c>
      <c r="K37" s="173">
        <v>8</v>
      </c>
      <c r="L37" s="173" t="s">
        <v>600</v>
      </c>
      <c r="M37" s="173" t="s">
        <v>600</v>
      </c>
      <c r="N37" s="173" t="s">
        <v>600</v>
      </c>
      <c r="O37" s="174" t="s">
        <v>602</v>
      </c>
    </row>
    <row r="38" spans="1:15" s="130" customFormat="1">
      <c r="A38" s="169" t="s">
        <v>27</v>
      </c>
      <c r="B38" s="170" t="s">
        <v>656</v>
      </c>
      <c r="C38" s="171">
        <v>28</v>
      </c>
      <c r="D38" s="172" t="s">
        <v>657</v>
      </c>
      <c r="E38" s="171" t="s">
        <v>626</v>
      </c>
      <c r="F38" s="173">
        <v>29</v>
      </c>
      <c r="G38" s="173" t="s">
        <v>622</v>
      </c>
      <c r="H38" s="173">
        <v>2</v>
      </c>
      <c r="I38" s="173">
        <v>2</v>
      </c>
      <c r="J38" s="173">
        <v>2</v>
      </c>
      <c r="K38" s="173">
        <v>2</v>
      </c>
      <c r="L38" s="173" t="s">
        <v>600</v>
      </c>
      <c r="M38" s="173" t="s">
        <v>600</v>
      </c>
      <c r="N38" s="173" t="s">
        <v>600</v>
      </c>
      <c r="O38" s="174" t="s">
        <v>658</v>
      </c>
    </row>
    <row r="39" spans="1:15" s="130" customFormat="1">
      <c r="A39" s="169" t="s">
        <v>28</v>
      </c>
      <c r="B39" s="170" t="s">
        <v>659</v>
      </c>
      <c r="C39" s="171">
        <v>29</v>
      </c>
      <c r="D39" s="172" t="s">
        <v>657</v>
      </c>
      <c r="E39" s="171" t="s">
        <v>626</v>
      </c>
      <c r="F39" s="173">
        <v>30</v>
      </c>
      <c r="G39" s="173" t="s">
        <v>660</v>
      </c>
      <c r="H39" s="173">
        <v>2</v>
      </c>
      <c r="I39" s="173">
        <v>8</v>
      </c>
      <c r="J39" s="173">
        <v>2</v>
      </c>
      <c r="K39" s="173">
        <v>2</v>
      </c>
      <c r="L39" s="173" t="s">
        <v>600</v>
      </c>
      <c r="M39" s="173" t="s">
        <v>661</v>
      </c>
      <c r="N39" s="173" t="s">
        <v>600</v>
      </c>
      <c r="O39" s="174" t="s">
        <v>620</v>
      </c>
    </row>
    <row r="40" spans="1:15" s="130" customFormat="1">
      <c r="A40" s="169" t="s">
        <v>29</v>
      </c>
      <c r="B40" s="170" t="s">
        <v>662</v>
      </c>
      <c r="C40" s="171">
        <v>30</v>
      </c>
      <c r="D40" s="172" t="s">
        <v>63</v>
      </c>
      <c r="E40" s="171" t="s">
        <v>626</v>
      </c>
      <c r="F40" s="173">
        <v>31</v>
      </c>
      <c r="G40" s="173">
        <v>8</v>
      </c>
      <c r="H40" s="173">
        <v>8</v>
      </c>
      <c r="I40" s="173">
        <v>8</v>
      </c>
      <c r="J40" s="173">
        <v>8</v>
      </c>
      <c r="K40" s="173">
        <v>8</v>
      </c>
      <c r="L40" s="173" t="s">
        <v>594</v>
      </c>
      <c r="M40" s="173" t="s">
        <v>594</v>
      </c>
      <c r="N40" s="173" t="s">
        <v>594</v>
      </c>
      <c r="O40" s="174" t="s">
        <v>596</v>
      </c>
    </row>
    <row r="41" spans="1:15" s="130" customFormat="1">
      <c r="A41" s="169" t="s">
        <v>30</v>
      </c>
      <c r="B41" s="170" t="s">
        <v>663</v>
      </c>
      <c r="C41" s="171">
        <v>31</v>
      </c>
      <c r="D41" s="172" t="s">
        <v>63</v>
      </c>
      <c r="E41" s="171" t="s">
        <v>626</v>
      </c>
      <c r="F41" s="173">
        <v>32</v>
      </c>
      <c r="G41" s="182">
        <v>8</v>
      </c>
      <c r="H41" s="182" t="s">
        <v>650</v>
      </c>
      <c r="I41" s="182" t="s">
        <v>622</v>
      </c>
      <c r="J41" s="182">
        <v>2</v>
      </c>
      <c r="K41" s="182" t="s">
        <v>615</v>
      </c>
      <c r="L41" s="182" t="s">
        <v>600</v>
      </c>
      <c r="M41" s="182" t="s">
        <v>600</v>
      </c>
      <c r="N41" s="182" t="s">
        <v>600</v>
      </c>
      <c r="O41" s="175" t="s">
        <v>658</v>
      </c>
    </row>
    <row r="42" spans="1:15" s="130" customFormat="1">
      <c r="A42" s="169" t="s">
        <v>31</v>
      </c>
      <c r="B42" s="170" t="s">
        <v>664</v>
      </c>
      <c r="C42" s="171">
        <v>32</v>
      </c>
      <c r="D42" s="172" t="s">
        <v>55</v>
      </c>
      <c r="E42" s="171" t="s">
        <v>626</v>
      </c>
      <c r="F42" s="173">
        <v>33</v>
      </c>
      <c r="G42" s="182" t="s">
        <v>622</v>
      </c>
      <c r="H42" s="182">
        <v>8</v>
      </c>
      <c r="I42" s="182">
        <v>8</v>
      </c>
      <c r="J42" s="182">
        <v>8</v>
      </c>
      <c r="K42" s="182">
        <v>8</v>
      </c>
      <c r="L42" s="182" t="s">
        <v>594</v>
      </c>
      <c r="M42" s="182" t="s">
        <v>594</v>
      </c>
      <c r="N42" s="182" t="s">
        <v>661</v>
      </c>
      <c r="O42" s="175" t="s">
        <v>596</v>
      </c>
    </row>
    <row r="43" spans="1:15" s="130" customFormat="1">
      <c r="A43" s="169" t="s">
        <v>32</v>
      </c>
      <c r="B43" s="170" t="s">
        <v>665</v>
      </c>
      <c r="C43" s="171">
        <v>33</v>
      </c>
      <c r="D43" s="172" t="s">
        <v>55</v>
      </c>
      <c r="E43" s="171" t="s">
        <v>626</v>
      </c>
      <c r="F43" s="173">
        <v>34</v>
      </c>
      <c r="G43" s="182">
        <v>8</v>
      </c>
      <c r="H43" s="182">
        <v>8</v>
      </c>
      <c r="I43" s="182">
        <v>8</v>
      </c>
      <c r="J43" s="182">
        <v>8</v>
      </c>
      <c r="K43" s="182">
        <v>8</v>
      </c>
      <c r="L43" s="182" t="s">
        <v>617</v>
      </c>
      <c r="M43" s="182" t="s">
        <v>617</v>
      </c>
      <c r="N43" s="182" t="s">
        <v>617</v>
      </c>
      <c r="O43" s="175" t="s">
        <v>612</v>
      </c>
    </row>
    <row r="44" spans="1:15" s="130" customFormat="1">
      <c r="A44" s="183" t="s">
        <v>641</v>
      </c>
      <c r="B44" s="184" t="s">
        <v>642</v>
      </c>
      <c r="C44" s="185"/>
      <c r="D44" s="186"/>
      <c r="E44" s="187"/>
      <c r="F44" s="188">
        <v>35</v>
      </c>
      <c r="G44" s="185">
        <v>8</v>
      </c>
      <c r="H44" s="185">
        <v>8</v>
      </c>
      <c r="I44" s="185">
        <v>8</v>
      </c>
      <c r="J44" s="185">
        <v>8</v>
      </c>
      <c r="K44" s="185">
        <v>8</v>
      </c>
      <c r="L44" s="185" t="s">
        <v>617</v>
      </c>
      <c r="M44" s="185" t="s">
        <v>617</v>
      </c>
      <c r="N44" s="185" t="s">
        <v>617</v>
      </c>
      <c r="O44" s="195" t="s">
        <v>612</v>
      </c>
    </row>
    <row r="45" spans="1:15" s="130" customFormat="1">
      <c r="A45" s="183" t="s">
        <v>641</v>
      </c>
      <c r="B45" s="184" t="s">
        <v>642</v>
      </c>
      <c r="C45" s="185"/>
      <c r="D45" s="186"/>
      <c r="E45" s="187"/>
      <c r="F45" s="188">
        <v>36</v>
      </c>
      <c r="G45" s="185">
        <v>8</v>
      </c>
      <c r="H45" s="185">
        <v>8</v>
      </c>
      <c r="I45" s="185">
        <v>8</v>
      </c>
      <c r="J45" s="185">
        <v>8</v>
      </c>
      <c r="K45" s="185">
        <v>8</v>
      </c>
      <c r="L45" s="185"/>
      <c r="M45" s="185"/>
      <c r="N45" s="185"/>
      <c r="O45" s="195"/>
    </row>
    <row r="46" spans="1:15" s="130" customFormat="1">
      <c r="A46" s="183" t="s">
        <v>641</v>
      </c>
      <c r="B46" s="184" t="s">
        <v>642</v>
      </c>
      <c r="C46" s="185"/>
      <c r="D46" s="186"/>
      <c r="E46" s="187"/>
      <c r="F46" s="188">
        <v>37</v>
      </c>
      <c r="G46" s="185">
        <v>8</v>
      </c>
      <c r="H46" s="185">
        <v>8</v>
      </c>
      <c r="I46" s="185">
        <v>8</v>
      </c>
      <c r="J46" s="185">
        <v>8</v>
      </c>
      <c r="K46" s="185">
        <v>8</v>
      </c>
      <c r="L46" s="185"/>
      <c r="M46" s="185"/>
      <c r="N46" s="185"/>
      <c r="O46" s="195"/>
    </row>
    <row r="47" spans="1:15" s="130" customFormat="1">
      <c r="A47" s="183" t="s">
        <v>641</v>
      </c>
      <c r="B47" s="184" t="s">
        <v>642</v>
      </c>
      <c r="C47" s="185"/>
      <c r="D47" s="186"/>
      <c r="E47" s="187"/>
      <c r="F47" s="188">
        <v>38</v>
      </c>
      <c r="G47" s="185">
        <v>8</v>
      </c>
      <c r="H47" s="185">
        <v>8</v>
      </c>
      <c r="I47" s="185">
        <v>8</v>
      </c>
      <c r="J47" s="185">
        <v>8</v>
      </c>
      <c r="K47" s="185">
        <v>8</v>
      </c>
      <c r="L47" s="185"/>
      <c r="M47" s="185"/>
      <c r="N47" s="185"/>
      <c r="O47" s="195"/>
    </row>
    <row r="48" spans="1:15" s="130" customFormat="1" ht="13.5" thickBot="1">
      <c r="A48" s="196" t="s">
        <v>666</v>
      </c>
      <c r="B48" s="197" t="s">
        <v>667</v>
      </c>
      <c r="C48" s="198"/>
      <c r="D48" s="199"/>
      <c r="E48" s="200"/>
      <c r="F48" s="201">
        <v>40</v>
      </c>
      <c r="G48" s="198" t="s">
        <v>668</v>
      </c>
      <c r="H48" s="198" t="s">
        <v>668</v>
      </c>
      <c r="I48" s="198" t="s">
        <v>668</v>
      </c>
      <c r="J48" s="198" t="s">
        <v>668</v>
      </c>
      <c r="K48" s="198" t="s">
        <v>668</v>
      </c>
      <c r="L48" s="198"/>
      <c r="M48" s="198"/>
      <c r="N48" s="198"/>
      <c r="O48" s="202"/>
    </row>
    <row r="49" spans="1:14" s="130" customFormat="1" ht="13.5">
      <c r="A49" s="203" t="s">
        <v>669</v>
      </c>
      <c r="B49" s="204"/>
      <c r="C49" s="205"/>
      <c r="D49" s="206"/>
      <c r="E49" s="204"/>
      <c r="F49" s="207"/>
      <c r="G49" s="205"/>
      <c r="H49" s="205"/>
      <c r="I49" s="205"/>
      <c r="J49" s="205"/>
      <c r="K49" s="205"/>
      <c r="L49" s="205"/>
      <c r="M49" s="205"/>
      <c r="N49" s="205"/>
    </row>
    <row r="50" spans="1:14" s="130" customFormat="1">
      <c r="A50" s="208" t="s">
        <v>670</v>
      </c>
      <c r="B50" s="204"/>
      <c r="C50" s="205"/>
      <c r="D50" s="206"/>
      <c r="E50" s="204"/>
      <c r="F50" s="207"/>
      <c r="G50" s="205"/>
      <c r="H50" s="205"/>
      <c r="I50" s="207"/>
      <c r="J50" s="205"/>
      <c r="K50" s="205"/>
      <c r="L50" s="205"/>
      <c r="M50" s="205"/>
      <c r="N50" s="207"/>
    </row>
    <row r="51" spans="1:14" s="130" customFormat="1">
      <c r="A51" s="208" t="s">
        <v>671</v>
      </c>
      <c r="B51" s="204"/>
      <c r="C51" s="205"/>
      <c r="D51" s="206"/>
      <c r="E51" s="204"/>
      <c r="F51" s="207"/>
      <c r="G51" s="205"/>
      <c r="H51" s="205"/>
      <c r="I51" s="205"/>
      <c r="J51" s="205"/>
      <c r="K51" s="205"/>
      <c r="L51" s="205"/>
      <c r="M51" s="205"/>
      <c r="N51" s="205"/>
    </row>
    <row r="52" spans="1:14" s="130" customFormat="1">
      <c r="A52" s="208" t="s">
        <v>672</v>
      </c>
      <c r="B52" s="204"/>
      <c r="C52" s="205"/>
      <c r="D52" s="206"/>
      <c r="E52" s="204"/>
      <c r="F52" s="207"/>
      <c r="G52" s="205"/>
      <c r="H52" s="205"/>
      <c r="I52" s="205"/>
      <c r="J52" s="205"/>
      <c r="K52" s="205"/>
      <c r="L52" s="205"/>
      <c r="M52" s="205"/>
      <c r="N52" s="205"/>
    </row>
    <row r="53" spans="1:14" s="130" customFormat="1">
      <c r="A53" s="208" t="s">
        <v>673</v>
      </c>
      <c r="B53" s="204"/>
      <c r="C53" s="205"/>
      <c r="D53" s="206"/>
      <c r="E53" s="204"/>
      <c r="F53" s="207"/>
      <c r="G53" s="205"/>
      <c r="H53" s="205"/>
      <c r="I53" s="205"/>
      <c r="J53" s="205"/>
      <c r="K53" s="205"/>
      <c r="L53" s="205"/>
      <c r="M53" s="205"/>
      <c r="N53" s="205"/>
    </row>
    <row r="54" spans="1:14" s="130" customFormat="1">
      <c r="A54" s="208" t="s">
        <v>674</v>
      </c>
      <c r="B54" s="204"/>
      <c r="C54" s="205"/>
      <c r="D54" s="206"/>
      <c r="E54" s="204"/>
      <c r="F54" s="207"/>
      <c r="G54" s="205"/>
      <c r="H54" s="205"/>
      <c r="I54" s="205"/>
      <c r="J54" s="205"/>
      <c r="K54" s="205"/>
      <c r="L54" s="205"/>
      <c r="M54" s="205"/>
      <c r="N54" s="205"/>
    </row>
    <row r="55" spans="1:14" s="130" customFormat="1">
      <c r="A55" s="208" t="s">
        <v>675</v>
      </c>
      <c r="B55" s="204"/>
      <c r="C55" s="205"/>
      <c r="D55" s="206"/>
      <c r="E55" s="204"/>
      <c r="F55" s="207"/>
      <c r="G55" s="205"/>
      <c r="H55" s="205"/>
      <c r="I55" s="205"/>
      <c r="J55" s="205"/>
      <c r="K55" s="205"/>
      <c r="L55" s="205"/>
      <c r="M55" s="205"/>
      <c r="N55" s="205"/>
    </row>
    <row r="56" spans="1:14" s="130" customFormat="1">
      <c r="A56" s="208" t="s">
        <v>676</v>
      </c>
      <c r="B56" s="204"/>
      <c r="C56" s="205"/>
      <c r="D56" s="206"/>
      <c r="E56" s="204"/>
      <c r="F56" s="207"/>
      <c r="G56" s="205"/>
      <c r="H56" s="205"/>
      <c r="I56" s="205"/>
      <c r="J56" s="205"/>
      <c r="K56" s="205"/>
      <c r="L56" s="205"/>
      <c r="M56" s="205"/>
      <c r="N56" s="205"/>
    </row>
    <row r="57" spans="1:14" s="130" customFormat="1">
      <c r="A57" s="208" t="s">
        <v>677</v>
      </c>
      <c r="B57" s="204"/>
      <c r="C57" s="205"/>
      <c r="D57" s="209"/>
      <c r="E57" s="210"/>
      <c r="F57" s="207"/>
      <c r="G57" s="205"/>
      <c r="H57" s="205"/>
      <c r="I57" s="205"/>
      <c r="J57" s="205"/>
      <c r="K57" s="205"/>
      <c r="L57" s="205"/>
      <c r="M57" s="205"/>
      <c r="N57" s="205"/>
    </row>
    <row r="58" spans="1:14" s="130" customFormat="1">
      <c r="A58" s="211" t="s">
        <v>678</v>
      </c>
      <c r="B58" s="204"/>
      <c r="C58" s="205"/>
      <c r="D58" s="206"/>
      <c r="E58" s="204"/>
      <c r="F58" s="207"/>
      <c r="G58" s="205"/>
      <c r="H58" s="205"/>
      <c r="I58" s="205"/>
      <c r="J58" s="205"/>
      <c r="K58" s="205"/>
      <c r="L58" s="205"/>
      <c r="M58" s="205"/>
      <c r="N58" s="205"/>
    </row>
    <row r="59" spans="1:14" s="130" customFormat="1" ht="13.5">
      <c r="A59" s="203" t="s">
        <v>679</v>
      </c>
      <c r="B59" s="204"/>
      <c r="C59" s="205"/>
      <c r="D59" s="206"/>
      <c r="E59" s="204"/>
      <c r="F59" s="207"/>
      <c r="G59" s="205"/>
      <c r="H59" s="205"/>
      <c r="I59" s="205"/>
      <c r="J59" s="205"/>
      <c r="K59" s="205"/>
      <c r="L59" s="205"/>
      <c r="M59" s="205"/>
      <c r="N59" s="205"/>
    </row>
    <row r="60" spans="1:14" s="130" customFormat="1" ht="13.5">
      <c r="A60" s="212" t="s">
        <v>680</v>
      </c>
      <c r="B60" s="204"/>
      <c r="C60" s="205"/>
      <c r="D60" s="206"/>
      <c r="E60" s="204"/>
      <c r="F60" s="207"/>
      <c r="G60" s="205"/>
      <c r="H60" s="205"/>
      <c r="I60" s="205"/>
      <c r="J60" s="205"/>
      <c r="K60" s="205"/>
      <c r="L60" s="205"/>
      <c r="M60" s="205"/>
      <c r="N60" s="205"/>
    </row>
    <row r="61" spans="1:14" s="130" customFormat="1">
      <c r="A61" s="212" t="s">
        <v>681</v>
      </c>
      <c r="B61" s="204"/>
      <c r="C61" s="205"/>
      <c r="D61" s="206"/>
      <c r="E61" s="204"/>
      <c r="F61" s="207"/>
      <c r="G61" s="205"/>
      <c r="H61" s="205"/>
      <c r="I61" s="205"/>
      <c r="J61" s="205"/>
      <c r="K61" s="205"/>
      <c r="L61" s="205"/>
      <c r="M61" s="205"/>
      <c r="N61" s="205"/>
    </row>
    <row r="62" spans="1:14" s="130" customFormat="1" ht="13.5">
      <c r="A62" s="212" t="s">
        <v>682</v>
      </c>
      <c r="B62" s="204"/>
      <c r="C62" s="205"/>
      <c r="D62" s="206"/>
      <c r="E62" s="204"/>
      <c r="F62" s="207"/>
      <c r="G62" s="205"/>
      <c r="H62" s="205"/>
      <c r="I62" s="205"/>
      <c r="J62" s="205"/>
      <c r="K62" s="205"/>
      <c r="L62" s="205"/>
      <c r="M62" s="205"/>
      <c r="N62" s="205"/>
    </row>
    <row r="63" spans="1:14" s="130" customFormat="1" ht="13.5">
      <c r="A63" s="212" t="s">
        <v>683</v>
      </c>
      <c r="B63" s="204"/>
      <c r="C63" s="205"/>
      <c r="D63" s="206"/>
      <c r="E63" s="204"/>
      <c r="F63" s="207"/>
      <c r="G63" s="205"/>
      <c r="H63" s="205"/>
      <c r="I63" s="205"/>
      <c r="J63" s="205"/>
      <c r="K63" s="205"/>
      <c r="L63" s="205"/>
      <c r="M63" s="205"/>
      <c r="N63" s="205"/>
    </row>
    <row r="64" spans="1:14" s="130" customFormat="1">
      <c r="A64" s="212" t="s">
        <v>684</v>
      </c>
      <c r="B64" s="204"/>
      <c r="C64" s="205"/>
      <c r="D64" s="206"/>
      <c r="E64" s="204"/>
      <c r="F64" s="207"/>
      <c r="G64" s="205"/>
      <c r="H64" s="205"/>
      <c r="I64" s="205"/>
      <c r="J64" s="205"/>
      <c r="K64" s="205"/>
      <c r="L64" s="205"/>
      <c r="M64" s="205"/>
      <c r="N64" s="205"/>
    </row>
    <row r="65" spans="1:14" s="130" customFormat="1" ht="13.5">
      <c r="A65" s="203" t="s">
        <v>685</v>
      </c>
      <c r="B65" s="204"/>
      <c r="C65" s="205"/>
      <c r="D65" s="206"/>
      <c r="E65" s="204"/>
      <c r="F65" s="207"/>
      <c r="G65" s="205"/>
      <c r="H65" s="205"/>
      <c r="I65" s="205"/>
      <c r="J65" s="205"/>
      <c r="K65" s="205"/>
      <c r="L65" s="205"/>
      <c r="M65" s="205"/>
      <c r="N65" s="205"/>
    </row>
    <row r="66" spans="1:14" s="130" customFormat="1">
      <c r="A66" s="213" t="s">
        <v>686</v>
      </c>
      <c r="B66" s="204"/>
      <c r="C66" s="205"/>
      <c r="D66" s="206"/>
      <c r="E66" s="204"/>
      <c r="F66" s="207"/>
      <c r="G66" s="205"/>
      <c r="H66" s="205"/>
      <c r="I66" s="205"/>
      <c r="J66" s="205"/>
      <c r="K66" s="205"/>
      <c r="L66" s="205"/>
      <c r="M66" s="205"/>
      <c r="N66" s="205"/>
    </row>
    <row r="67" spans="1:14" s="130" customFormat="1">
      <c r="A67" s="204"/>
      <c r="B67" s="204"/>
      <c r="C67" s="205"/>
      <c r="D67" s="206"/>
      <c r="E67" s="204"/>
      <c r="F67" s="207"/>
      <c r="G67" s="205"/>
      <c r="H67" s="205"/>
      <c r="I67" s="207"/>
      <c r="J67" s="205"/>
      <c r="K67" s="205"/>
      <c r="L67" s="205"/>
      <c r="M67" s="205"/>
      <c r="N67" s="207"/>
    </row>
  </sheetData>
  <mergeCells count="5">
    <mergeCell ref="G6:N6"/>
    <mergeCell ref="G7:K7"/>
    <mergeCell ref="L7:N7"/>
    <mergeCell ref="G8:K8"/>
    <mergeCell ref="L8:N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65"/>
  <sheetViews>
    <sheetView showGridLines="0" workbookViewId="0"/>
  </sheetViews>
  <sheetFormatPr defaultColWidth="9.42578125" defaultRowHeight="12.75"/>
  <cols>
    <col min="1" max="1" width="15" style="129" customWidth="1"/>
    <col min="2" max="2" width="24.42578125" style="129" customWidth="1"/>
    <col min="3" max="3" width="5.5703125" style="129" customWidth="1"/>
    <col min="4" max="4" width="11" style="129" customWidth="1"/>
    <col min="5" max="6" width="5.85546875" style="129" customWidth="1"/>
    <col min="7" max="8" width="6.5703125" style="129" customWidth="1"/>
    <col min="9" max="12" width="5.85546875" style="129" customWidth="1"/>
    <col min="13" max="15" width="9.42578125" style="291" customWidth="1"/>
    <col min="16" max="248" width="9.42578125" style="129" customWidth="1"/>
    <col min="249" max="16384" width="9.42578125" style="130"/>
  </cols>
  <sheetData>
    <row r="1" spans="1:15" ht="12" customHeight="1">
      <c r="A1" s="123" t="s">
        <v>687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5"/>
      <c r="N1" s="215"/>
      <c r="O1" s="216"/>
    </row>
    <row r="2" spans="1:15" ht="12" customHeight="1">
      <c r="A2" s="131" t="s">
        <v>688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8"/>
      <c r="N2" s="218"/>
      <c r="O2" s="219"/>
    </row>
    <row r="3" spans="1:15" ht="12" customHeight="1">
      <c r="A3" s="131" t="s">
        <v>689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8"/>
      <c r="N3" s="218"/>
      <c r="O3" s="219"/>
    </row>
    <row r="4" spans="1:15" ht="12" customHeight="1">
      <c r="A4" s="131" t="s">
        <v>690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8"/>
      <c r="N4" s="218"/>
      <c r="O4" s="219"/>
    </row>
    <row r="5" spans="1:15" ht="12" customHeight="1" thickBot="1">
      <c r="A5" s="220" t="s">
        <v>691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8"/>
      <c r="N5" s="218"/>
      <c r="O5" s="219"/>
    </row>
    <row r="6" spans="1:15" ht="12.75" customHeight="1">
      <c r="A6" s="221"/>
      <c r="B6" s="222"/>
      <c r="C6" s="223"/>
      <c r="D6" s="223"/>
      <c r="E6" s="224" t="s">
        <v>566</v>
      </c>
      <c r="F6" s="225" t="s">
        <v>220</v>
      </c>
      <c r="G6" s="458" t="s">
        <v>692</v>
      </c>
      <c r="H6" s="459"/>
      <c r="I6" s="458" t="s">
        <v>693</v>
      </c>
      <c r="J6" s="460"/>
      <c r="K6" s="460"/>
      <c r="L6" s="459"/>
      <c r="M6" s="226"/>
      <c r="N6" s="227"/>
      <c r="O6" s="228"/>
    </row>
    <row r="7" spans="1:15" ht="12.75" customHeight="1">
      <c r="A7" s="229"/>
      <c r="B7" s="230"/>
      <c r="C7" s="231" t="s">
        <v>568</v>
      </c>
      <c r="D7" s="232"/>
      <c r="E7" s="231" t="s">
        <v>569</v>
      </c>
      <c r="F7" s="233"/>
      <c r="G7" s="461">
        <v>41814</v>
      </c>
      <c r="H7" s="462"/>
      <c r="I7" s="463">
        <v>41759</v>
      </c>
      <c r="J7" s="462"/>
      <c r="K7" s="463">
        <v>41793</v>
      </c>
      <c r="L7" s="464"/>
      <c r="M7" s="234"/>
      <c r="N7" s="235" t="s">
        <v>694</v>
      </c>
      <c r="O7" s="236" t="s">
        <v>572</v>
      </c>
    </row>
    <row r="8" spans="1:15" ht="12.75" customHeight="1">
      <c r="A8" s="237" t="s">
        <v>573</v>
      </c>
      <c r="B8" s="230"/>
      <c r="C8" s="238" t="s">
        <v>574</v>
      </c>
      <c r="D8" s="232"/>
      <c r="E8" s="238" t="s">
        <v>575</v>
      </c>
      <c r="F8" s="233">
        <v>2014</v>
      </c>
      <c r="G8" s="452" t="s">
        <v>695</v>
      </c>
      <c r="H8" s="453"/>
      <c r="I8" s="454" t="s">
        <v>696</v>
      </c>
      <c r="J8" s="455"/>
      <c r="K8" s="456" t="s">
        <v>697</v>
      </c>
      <c r="L8" s="457"/>
      <c r="M8" s="239" t="s">
        <v>694</v>
      </c>
      <c r="N8" s="235" t="s">
        <v>698</v>
      </c>
      <c r="O8" s="236" t="s">
        <v>699</v>
      </c>
    </row>
    <row r="9" spans="1:15" ht="12.75" customHeight="1" thickBot="1">
      <c r="A9" s="240" t="s">
        <v>579</v>
      </c>
      <c r="B9" s="241" t="s">
        <v>580</v>
      </c>
      <c r="C9" s="241" t="s">
        <v>581</v>
      </c>
      <c r="D9" s="241" t="s">
        <v>582</v>
      </c>
      <c r="E9" s="241" t="s">
        <v>583</v>
      </c>
      <c r="F9" s="242" t="s">
        <v>584</v>
      </c>
      <c r="G9" s="243" t="s">
        <v>700</v>
      </c>
      <c r="H9" s="244" t="s">
        <v>701</v>
      </c>
      <c r="I9" s="245" t="s">
        <v>700</v>
      </c>
      <c r="J9" s="244" t="s">
        <v>701</v>
      </c>
      <c r="K9" s="245" t="s">
        <v>700</v>
      </c>
      <c r="L9" s="246" t="s">
        <v>701</v>
      </c>
      <c r="M9" s="247" t="s">
        <v>702</v>
      </c>
      <c r="N9" s="248" t="s">
        <v>703</v>
      </c>
      <c r="O9" s="249" t="s">
        <v>704</v>
      </c>
    </row>
    <row r="10" spans="1:15" ht="14.25" customHeight="1">
      <c r="A10" s="250" t="s">
        <v>0</v>
      </c>
      <c r="B10" s="251" t="s">
        <v>591</v>
      </c>
      <c r="C10" s="252">
        <v>1</v>
      </c>
      <c r="D10" s="251" t="s">
        <v>592</v>
      </c>
      <c r="E10" s="251" t="s">
        <v>593</v>
      </c>
      <c r="F10" s="253">
        <v>1</v>
      </c>
      <c r="G10" s="254">
        <v>8</v>
      </c>
      <c r="H10" s="255">
        <v>60</v>
      </c>
      <c r="I10" s="254">
        <v>8</v>
      </c>
      <c r="J10" s="255">
        <v>80</v>
      </c>
      <c r="K10" s="254">
        <v>8</v>
      </c>
      <c r="L10" s="255">
        <v>60</v>
      </c>
      <c r="M10" s="256" t="s">
        <v>66</v>
      </c>
      <c r="N10" s="256">
        <v>7</v>
      </c>
      <c r="O10" s="168" t="s">
        <v>596</v>
      </c>
    </row>
    <row r="11" spans="1:15" ht="14.25" customHeight="1">
      <c r="A11" s="257" t="s">
        <v>1</v>
      </c>
      <c r="B11" s="258" t="s">
        <v>597</v>
      </c>
      <c r="C11" s="259">
        <v>2</v>
      </c>
      <c r="D11" s="260" t="s">
        <v>592</v>
      </c>
      <c r="E11" s="261" t="s">
        <v>598</v>
      </c>
      <c r="F11" s="259">
        <v>2</v>
      </c>
      <c r="G11" s="262">
        <v>3</v>
      </c>
      <c r="H11" s="263">
        <v>5</v>
      </c>
      <c r="I11" s="262">
        <v>2</v>
      </c>
      <c r="J11" s="263">
        <v>10</v>
      </c>
      <c r="K11" s="262">
        <v>2</v>
      </c>
      <c r="L11" s="263">
        <v>20</v>
      </c>
      <c r="M11" s="264" t="s">
        <v>705</v>
      </c>
      <c r="N11" s="264">
        <v>2</v>
      </c>
      <c r="O11" s="174" t="s">
        <v>602</v>
      </c>
    </row>
    <row r="12" spans="1:15" ht="14.25" customHeight="1">
      <c r="A12" s="257" t="s">
        <v>2</v>
      </c>
      <c r="B12" s="258" t="s">
        <v>603</v>
      </c>
      <c r="C12" s="259">
        <v>3</v>
      </c>
      <c r="D12" s="260" t="s">
        <v>592</v>
      </c>
      <c r="E12" s="261" t="s">
        <v>598</v>
      </c>
      <c r="F12" s="259">
        <v>3</v>
      </c>
      <c r="G12" s="262">
        <v>5</v>
      </c>
      <c r="H12" s="263">
        <v>10</v>
      </c>
      <c r="I12" s="262">
        <v>3</v>
      </c>
      <c r="J12" s="263">
        <v>20</v>
      </c>
      <c r="K12" s="262">
        <v>3</v>
      </c>
      <c r="L12" s="263">
        <v>20</v>
      </c>
      <c r="M12" s="264" t="s">
        <v>706</v>
      </c>
      <c r="N12" s="264">
        <v>3</v>
      </c>
      <c r="O12" s="175" t="s">
        <v>602</v>
      </c>
    </row>
    <row r="13" spans="1:15" ht="14.25" customHeight="1">
      <c r="A13" s="257" t="s">
        <v>7</v>
      </c>
      <c r="B13" s="258" t="s">
        <v>605</v>
      </c>
      <c r="C13" s="259">
        <v>4</v>
      </c>
      <c r="D13" s="260" t="s">
        <v>592</v>
      </c>
      <c r="E13" s="261" t="s">
        <v>606</v>
      </c>
      <c r="F13" s="259">
        <v>4</v>
      </c>
      <c r="G13" s="262">
        <v>8</v>
      </c>
      <c r="H13" s="263">
        <v>80</v>
      </c>
      <c r="I13" s="262">
        <v>8</v>
      </c>
      <c r="J13" s="263">
        <v>40</v>
      </c>
      <c r="K13" s="262">
        <v>5</v>
      </c>
      <c r="L13" s="263">
        <v>30</v>
      </c>
      <c r="M13" s="264" t="s">
        <v>707</v>
      </c>
      <c r="N13" s="264">
        <v>8</v>
      </c>
      <c r="O13" s="175" t="s">
        <v>612</v>
      </c>
    </row>
    <row r="14" spans="1:15" ht="14.25" customHeight="1">
      <c r="A14" s="257" t="s">
        <v>3</v>
      </c>
      <c r="B14" s="258" t="s">
        <v>613</v>
      </c>
      <c r="C14" s="259">
        <v>5</v>
      </c>
      <c r="D14" s="260" t="s">
        <v>50</v>
      </c>
      <c r="E14" s="261" t="s">
        <v>614</v>
      </c>
      <c r="F14" s="259">
        <v>5</v>
      </c>
      <c r="G14" s="262">
        <v>8</v>
      </c>
      <c r="H14" s="263">
        <v>80</v>
      </c>
      <c r="I14" s="262">
        <v>8</v>
      </c>
      <c r="J14" s="263">
        <v>60</v>
      </c>
      <c r="K14" s="262">
        <v>2</v>
      </c>
      <c r="L14" s="263">
        <v>20</v>
      </c>
      <c r="M14" s="264" t="s">
        <v>707</v>
      </c>
      <c r="N14" s="264">
        <v>8</v>
      </c>
      <c r="O14" s="174" t="s">
        <v>612</v>
      </c>
    </row>
    <row r="15" spans="1:15" ht="14.25" customHeight="1">
      <c r="A15" s="257" t="s">
        <v>4</v>
      </c>
      <c r="B15" s="258" t="s">
        <v>618</v>
      </c>
      <c r="C15" s="259">
        <v>6</v>
      </c>
      <c r="D15" s="260" t="s">
        <v>63</v>
      </c>
      <c r="E15" s="261" t="s">
        <v>614</v>
      </c>
      <c r="F15" s="259">
        <v>6</v>
      </c>
      <c r="G15" s="262">
        <v>3</v>
      </c>
      <c r="H15" s="263">
        <v>10</v>
      </c>
      <c r="I15" s="262">
        <v>2</v>
      </c>
      <c r="J15" s="263">
        <v>10</v>
      </c>
      <c r="K15" s="262">
        <v>3</v>
      </c>
      <c r="L15" s="263">
        <v>20</v>
      </c>
      <c r="M15" s="264" t="s">
        <v>706</v>
      </c>
      <c r="N15" s="264">
        <v>3</v>
      </c>
      <c r="O15" s="174" t="s">
        <v>620</v>
      </c>
    </row>
    <row r="16" spans="1:15" ht="14.25" customHeight="1">
      <c r="A16" s="257" t="s">
        <v>5</v>
      </c>
      <c r="B16" s="258" t="s">
        <v>621</v>
      </c>
      <c r="C16" s="259">
        <v>7</v>
      </c>
      <c r="D16" s="260" t="s">
        <v>63</v>
      </c>
      <c r="E16" s="261" t="s">
        <v>614</v>
      </c>
      <c r="F16" s="259">
        <v>7</v>
      </c>
      <c r="G16" s="262">
        <v>5</v>
      </c>
      <c r="H16" s="263">
        <v>10</v>
      </c>
      <c r="I16" s="262">
        <v>3</v>
      </c>
      <c r="J16" s="263">
        <v>20</v>
      </c>
      <c r="K16" s="262">
        <v>2</v>
      </c>
      <c r="L16" s="263">
        <v>20</v>
      </c>
      <c r="M16" s="264" t="s">
        <v>706</v>
      </c>
      <c r="N16" s="264">
        <v>3</v>
      </c>
      <c r="O16" s="174" t="s">
        <v>602</v>
      </c>
    </row>
    <row r="17" spans="1:15" s="130" customFormat="1">
      <c r="A17" s="257" t="s">
        <v>6</v>
      </c>
      <c r="B17" s="258" t="s">
        <v>623</v>
      </c>
      <c r="C17" s="259">
        <v>8</v>
      </c>
      <c r="D17" s="260" t="s">
        <v>624</v>
      </c>
      <c r="E17" s="261" t="s">
        <v>614</v>
      </c>
      <c r="F17" s="259">
        <v>8</v>
      </c>
      <c r="G17" s="262">
        <v>8</v>
      </c>
      <c r="H17" s="263">
        <v>90</v>
      </c>
      <c r="I17" s="262">
        <v>8</v>
      </c>
      <c r="J17" s="263">
        <v>60</v>
      </c>
      <c r="K17" s="262">
        <v>3</v>
      </c>
      <c r="L17" s="263">
        <v>40</v>
      </c>
      <c r="M17" s="264" t="s">
        <v>707</v>
      </c>
      <c r="N17" s="264">
        <v>9</v>
      </c>
      <c r="O17" s="174" t="s">
        <v>612</v>
      </c>
    </row>
    <row r="18" spans="1:15" s="130" customFormat="1">
      <c r="A18" s="257" t="s">
        <v>8</v>
      </c>
      <c r="B18" s="258" t="s">
        <v>625</v>
      </c>
      <c r="C18" s="259">
        <v>9</v>
      </c>
      <c r="D18" s="260" t="s">
        <v>73</v>
      </c>
      <c r="E18" s="261" t="s">
        <v>626</v>
      </c>
      <c r="F18" s="259">
        <v>9</v>
      </c>
      <c r="G18" s="262">
        <v>8</v>
      </c>
      <c r="H18" s="263">
        <v>70</v>
      </c>
      <c r="I18" s="262">
        <v>8</v>
      </c>
      <c r="J18" s="263">
        <v>80</v>
      </c>
      <c r="K18" s="262">
        <v>2</v>
      </c>
      <c r="L18" s="263">
        <v>5</v>
      </c>
      <c r="M18" s="264" t="s">
        <v>707</v>
      </c>
      <c r="N18" s="264">
        <v>8</v>
      </c>
      <c r="O18" s="174" t="s">
        <v>612</v>
      </c>
    </row>
    <row r="19" spans="1:15" s="130" customFormat="1">
      <c r="A19" s="257" t="s">
        <v>9</v>
      </c>
      <c r="B19" s="258" t="s">
        <v>628</v>
      </c>
      <c r="C19" s="259">
        <v>10</v>
      </c>
      <c r="D19" s="260" t="s">
        <v>73</v>
      </c>
      <c r="E19" s="261" t="s">
        <v>626</v>
      </c>
      <c r="F19" s="259">
        <v>10</v>
      </c>
      <c r="G19" s="262">
        <v>8</v>
      </c>
      <c r="H19" s="263">
        <v>80</v>
      </c>
      <c r="I19" s="262">
        <v>5</v>
      </c>
      <c r="J19" s="263">
        <v>30</v>
      </c>
      <c r="K19" s="262">
        <v>2</v>
      </c>
      <c r="L19" s="263">
        <v>20</v>
      </c>
      <c r="M19" s="264" t="s">
        <v>707</v>
      </c>
      <c r="N19" s="264">
        <v>8</v>
      </c>
      <c r="O19" s="174" t="s">
        <v>612</v>
      </c>
    </row>
    <row r="20" spans="1:15" s="130" customFormat="1">
      <c r="A20" s="257" t="s">
        <v>10</v>
      </c>
      <c r="B20" s="258" t="s">
        <v>629</v>
      </c>
      <c r="C20" s="259">
        <v>11</v>
      </c>
      <c r="D20" s="265" t="s">
        <v>73</v>
      </c>
      <c r="E20" s="266" t="s">
        <v>626</v>
      </c>
      <c r="F20" s="259">
        <v>11</v>
      </c>
      <c r="G20" s="262">
        <v>8</v>
      </c>
      <c r="H20" s="263">
        <v>10</v>
      </c>
      <c r="I20" s="262">
        <v>5</v>
      </c>
      <c r="J20" s="263">
        <v>30</v>
      </c>
      <c r="K20" s="262">
        <v>2</v>
      </c>
      <c r="L20" s="263">
        <v>10</v>
      </c>
      <c r="M20" s="264" t="s">
        <v>708</v>
      </c>
      <c r="N20" s="264">
        <v>5</v>
      </c>
      <c r="O20" s="174" t="s">
        <v>596</v>
      </c>
    </row>
    <row r="21" spans="1:15" s="130" customFormat="1">
      <c r="A21" s="257" t="s">
        <v>11</v>
      </c>
      <c r="B21" s="258" t="s">
        <v>631</v>
      </c>
      <c r="C21" s="259">
        <v>12</v>
      </c>
      <c r="D21" s="260" t="s">
        <v>73</v>
      </c>
      <c r="E21" s="261" t="s">
        <v>626</v>
      </c>
      <c r="F21" s="259">
        <v>12</v>
      </c>
      <c r="G21" s="262">
        <v>8</v>
      </c>
      <c r="H21" s="263">
        <v>50</v>
      </c>
      <c r="I21" s="262">
        <v>8</v>
      </c>
      <c r="J21" s="263">
        <v>80</v>
      </c>
      <c r="K21" s="262">
        <v>4</v>
      </c>
      <c r="L21" s="263">
        <v>50</v>
      </c>
      <c r="M21" s="264" t="s">
        <v>66</v>
      </c>
      <c r="N21" s="264">
        <v>7</v>
      </c>
      <c r="O21" s="174" t="s">
        <v>612</v>
      </c>
    </row>
    <row r="22" spans="1:15" s="130" customFormat="1">
      <c r="A22" s="257" t="s">
        <v>12</v>
      </c>
      <c r="B22" s="258" t="s">
        <v>632</v>
      </c>
      <c r="C22" s="259">
        <v>13</v>
      </c>
      <c r="D22" s="260" t="s">
        <v>83</v>
      </c>
      <c r="E22" s="261" t="s">
        <v>626</v>
      </c>
      <c r="F22" s="259">
        <v>13</v>
      </c>
      <c r="G22" s="262">
        <v>2</v>
      </c>
      <c r="H22" s="263">
        <v>10</v>
      </c>
      <c r="I22" s="262">
        <v>5</v>
      </c>
      <c r="J22" s="263">
        <v>30</v>
      </c>
      <c r="K22" s="262">
        <v>4</v>
      </c>
      <c r="L22" s="263">
        <v>40</v>
      </c>
      <c r="M22" s="264" t="s">
        <v>706</v>
      </c>
      <c r="N22" s="264">
        <v>4</v>
      </c>
      <c r="O22" s="174" t="s">
        <v>602</v>
      </c>
    </row>
    <row r="23" spans="1:15" s="130" customFormat="1">
      <c r="A23" s="257" t="s">
        <v>13</v>
      </c>
      <c r="B23" s="258" t="s">
        <v>633</v>
      </c>
      <c r="C23" s="259">
        <v>14</v>
      </c>
      <c r="D23" s="260" t="s">
        <v>83</v>
      </c>
      <c r="E23" s="261" t="s">
        <v>626</v>
      </c>
      <c r="F23" s="259">
        <v>14</v>
      </c>
      <c r="G23" s="262">
        <v>5</v>
      </c>
      <c r="H23" s="263">
        <v>15</v>
      </c>
      <c r="I23" s="262">
        <v>2</v>
      </c>
      <c r="J23" s="263">
        <v>10</v>
      </c>
      <c r="K23" s="262">
        <v>3</v>
      </c>
      <c r="L23" s="263">
        <v>20</v>
      </c>
      <c r="M23" s="264" t="s">
        <v>706</v>
      </c>
      <c r="N23" s="264">
        <v>3</v>
      </c>
      <c r="O23" s="174" t="s">
        <v>602</v>
      </c>
    </row>
    <row r="24" spans="1:15" s="130" customFormat="1">
      <c r="A24" s="257" t="s">
        <v>14</v>
      </c>
      <c r="B24" s="258" t="s">
        <v>634</v>
      </c>
      <c r="C24" s="259">
        <v>15</v>
      </c>
      <c r="D24" s="260" t="s">
        <v>83</v>
      </c>
      <c r="E24" s="261" t="s">
        <v>626</v>
      </c>
      <c r="F24" s="259">
        <v>15</v>
      </c>
      <c r="G24" s="262">
        <v>2</v>
      </c>
      <c r="H24" s="263">
        <v>5</v>
      </c>
      <c r="I24" s="262">
        <v>2</v>
      </c>
      <c r="J24" s="263">
        <v>10</v>
      </c>
      <c r="K24" s="262">
        <v>5</v>
      </c>
      <c r="L24" s="263">
        <v>30</v>
      </c>
      <c r="M24" s="264" t="s">
        <v>706</v>
      </c>
      <c r="N24" s="264">
        <v>4</v>
      </c>
      <c r="O24" s="174" t="s">
        <v>602</v>
      </c>
    </row>
    <row r="25" spans="1:15" s="130" customFormat="1">
      <c r="A25" s="257" t="s">
        <v>15</v>
      </c>
      <c r="B25" s="258" t="s">
        <v>633</v>
      </c>
      <c r="C25" s="259">
        <v>16</v>
      </c>
      <c r="D25" s="260" t="s">
        <v>83</v>
      </c>
      <c r="E25" s="261" t="s">
        <v>626</v>
      </c>
      <c r="F25" s="259">
        <v>16</v>
      </c>
      <c r="G25" s="262">
        <v>8</v>
      </c>
      <c r="H25" s="263">
        <v>40</v>
      </c>
      <c r="I25" s="262">
        <v>2</v>
      </c>
      <c r="J25" s="263">
        <v>10</v>
      </c>
      <c r="K25" s="262">
        <v>2</v>
      </c>
      <c r="L25" s="263">
        <v>20</v>
      </c>
      <c r="M25" s="264" t="s">
        <v>66</v>
      </c>
      <c r="N25" s="264">
        <v>6</v>
      </c>
      <c r="O25" s="174" t="s">
        <v>620</v>
      </c>
    </row>
    <row r="26" spans="1:15" s="130" customFormat="1">
      <c r="A26" s="257" t="s">
        <v>16</v>
      </c>
      <c r="B26" s="258" t="s">
        <v>636</v>
      </c>
      <c r="C26" s="259">
        <v>17</v>
      </c>
      <c r="D26" s="260" t="s">
        <v>78</v>
      </c>
      <c r="E26" s="261" t="s">
        <v>626</v>
      </c>
      <c r="F26" s="259">
        <v>17</v>
      </c>
      <c r="G26" s="262">
        <v>8</v>
      </c>
      <c r="H26" s="263">
        <v>60</v>
      </c>
      <c r="I26" s="262">
        <v>8</v>
      </c>
      <c r="J26" s="263">
        <v>80</v>
      </c>
      <c r="K26" s="262">
        <v>5</v>
      </c>
      <c r="L26" s="263">
        <v>60</v>
      </c>
      <c r="M26" s="264" t="s">
        <v>66</v>
      </c>
      <c r="N26" s="264">
        <v>7</v>
      </c>
      <c r="O26" s="174" t="s">
        <v>612</v>
      </c>
    </row>
    <row r="27" spans="1:15" s="130" customFormat="1">
      <c r="A27" s="257" t="s">
        <v>17</v>
      </c>
      <c r="B27" s="258" t="s">
        <v>637</v>
      </c>
      <c r="C27" s="259">
        <v>18</v>
      </c>
      <c r="D27" s="260" t="s">
        <v>50</v>
      </c>
      <c r="E27" s="261" t="s">
        <v>626</v>
      </c>
      <c r="F27" s="259">
        <v>18</v>
      </c>
      <c r="G27" s="262">
        <v>8</v>
      </c>
      <c r="H27" s="263">
        <v>80</v>
      </c>
      <c r="I27" s="262">
        <v>8</v>
      </c>
      <c r="J27" s="263">
        <v>80</v>
      </c>
      <c r="K27" s="262">
        <v>2</v>
      </c>
      <c r="L27" s="263">
        <v>10</v>
      </c>
      <c r="M27" s="264" t="s">
        <v>707</v>
      </c>
      <c r="N27" s="264">
        <v>8</v>
      </c>
      <c r="O27" s="174" t="s">
        <v>612</v>
      </c>
    </row>
    <row r="28" spans="1:15" s="130" customFormat="1">
      <c r="A28" s="257" t="s">
        <v>18</v>
      </c>
      <c r="B28" s="258" t="s">
        <v>638</v>
      </c>
      <c r="C28" s="259">
        <v>19</v>
      </c>
      <c r="D28" s="260" t="s">
        <v>50</v>
      </c>
      <c r="E28" s="261" t="s">
        <v>626</v>
      </c>
      <c r="F28" s="259">
        <v>19</v>
      </c>
      <c r="G28" s="262">
        <v>8</v>
      </c>
      <c r="H28" s="263">
        <v>30</v>
      </c>
      <c r="I28" s="262">
        <v>2</v>
      </c>
      <c r="J28" s="263">
        <v>10</v>
      </c>
      <c r="K28" s="262">
        <v>2</v>
      </c>
      <c r="L28" s="267">
        <v>10</v>
      </c>
      <c r="M28" s="264" t="s">
        <v>66</v>
      </c>
      <c r="N28" s="264">
        <v>6</v>
      </c>
      <c r="O28" s="175" t="s">
        <v>596</v>
      </c>
    </row>
    <row r="29" spans="1:15" s="130" customFormat="1">
      <c r="A29" s="257" t="s">
        <v>19</v>
      </c>
      <c r="B29" s="258" t="s">
        <v>639</v>
      </c>
      <c r="C29" s="259">
        <v>20</v>
      </c>
      <c r="D29" s="260" t="s">
        <v>640</v>
      </c>
      <c r="E29" s="261" t="s">
        <v>626</v>
      </c>
      <c r="F29" s="259">
        <v>20</v>
      </c>
      <c r="G29" s="262">
        <v>8</v>
      </c>
      <c r="H29" s="263">
        <v>50</v>
      </c>
      <c r="I29" s="262">
        <v>2</v>
      </c>
      <c r="J29" s="263">
        <v>10</v>
      </c>
      <c r="K29" s="262">
        <v>3</v>
      </c>
      <c r="L29" s="263">
        <v>20</v>
      </c>
      <c r="M29" s="264" t="s">
        <v>66</v>
      </c>
      <c r="N29" s="264">
        <v>7</v>
      </c>
      <c r="O29" s="174" t="s">
        <v>596</v>
      </c>
    </row>
    <row r="30" spans="1:15" s="130" customFormat="1">
      <c r="A30" s="268" t="s">
        <v>641</v>
      </c>
      <c r="B30" s="269" t="s">
        <v>642</v>
      </c>
      <c r="C30" s="270"/>
      <c r="D30" s="271"/>
      <c r="E30" s="272"/>
      <c r="F30" s="273">
        <v>21</v>
      </c>
      <c r="G30" s="274">
        <v>8</v>
      </c>
      <c r="H30" s="267">
        <v>100</v>
      </c>
      <c r="I30" s="274">
        <v>8</v>
      </c>
      <c r="J30" s="267">
        <v>80</v>
      </c>
      <c r="K30" s="274">
        <v>8</v>
      </c>
      <c r="L30" s="267">
        <v>100</v>
      </c>
      <c r="M30" s="264" t="s">
        <v>707</v>
      </c>
      <c r="N30" s="264">
        <v>9</v>
      </c>
      <c r="O30" s="189" t="s">
        <v>612</v>
      </c>
    </row>
    <row r="31" spans="1:15" s="130" customFormat="1">
      <c r="A31" s="275" t="s">
        <v>20</v>
      </c>
      <c r="B31" s="276" t="s">
        <v>643</v>
      </c>
      <c r="C31" s="277">
        <v>21</v>
      </c>
      <c r="D31" s="276" t="s">
        <v>81</v>
      </c>
      <c r="E31" s="278" t="s">
        <v>626</v>
      </c>
      <c r="F31" s="259">
        <v>22</v>
      </c>
      <c r="G31" s="262">
        <v>2</v>
      </c>
      <c r="H31" s="263">
        <v>10</v>
      </c>
      <c r="I31" s="262">
        <v>2</v>
      </c>
      <c r="J31" s="263">
        <v>10</v>
      </c>
      <c r="K31" s="262">
        <v>2</v>
      </c>
      <c r="L31" s="263">
        <v>10</v>
      </c>
      <c r="M31" s="264" t="s">
        <v>705</v>
      </c>
      <c r="N31" s="264">
        <v>2</v>
      </c>
      <c r="O31" s="174" t="s">
        <v>602</v>
      </c>
    </row>
    <row r="32" spans="1:15" s="130" customFormat="1">
      <c r="A32" s="257" t="s">
        <v>21</v>
      </c>
      <c r="B32" s="260" t="s">
        <v>645</v>
      </c>
      <c r="C32" s="259">
        <v>22</v>
      </c>
      <c r="D32" s="260" t="s">
        <v>624</v>
      </c>
      <c r="E32" s="261" t="s">
        <v>626</v>
      </c>
      <c r="F32" s="259">
        <v>23</v>
      </c>
      <c r="G32" s="262">
        <v>8</v>
      </c>
      <c r="H32" s="263">
        <v>100</v>
      </c>
      <c r="I32" s="262">
        <v>8</v>
      </c>
      <c r="J32" s="263">
        <v>80</v>
      </c>
      <c r="K32" s="262">
        <v>8</v>
      </c>
      <c r="L32" s="263">
        <v>100</v>
      </c>
      <c r="M32" s="264" t="s">
        <v>707</v>
      </c>
      <c r="N32" s="264">
        <v>9</v>
      </c>
      <c r="O32" s="174" t="s">
        <v>612</v>
      </c>
    </row>
    <row r="33" spans="1:15" s="130" customFormat="1">
      <c r="A33" s="257" t="s">
        <v>22</v>
      </c>
      <c r="B33" s="258" t="s">
        <v>646</v>
      </c>
      <c r="C33" s="259">
        <v>23</v>
      </c>
      <c r="D33" s="260" t="s">
        <v>624</v>
      </c>
      <c r="E33" s="261" t="s">
        <v>626</v>
      </c>
      <c r="F33" s="259">
        <v>24</v>
      </c>
      <c r="G33" s="262">
        <v>8</v>
      </c>
      <c r="H33" s="263">
        <v>100</v>
      </c>
      <c r="I33" s="262">
        <v>8</v>
      </c>
      <c r="J33" s="263">
        <v>80</v>
      </c>
      <c r="K33" s="262">
        <v>8</v>
      </c>
      <c r="L33" s="263">
        <v>100</v>
      </c>
      <c r="M33" s="264" t="s">
        <v>707</v>
      </c>
      <c r="N33" s="264">
        <v>9</v>
      </c>
      <c r="O33" s="174" t="s">
        <v>612</v>
      </c>
    </row>
    <row r="34" spans="1:15" s="130" customFormat="1">
      <c r="A34" s="257" t="s">
        <v>23</v>
      </c>
      <c r="B34" s="258" t="s">
        <v>647</v>
      </c>
      <c r="C34" s="259">
        <v>24</v>
      </c>
      <c r="D34" s="260" t="s">
        <v>46</v>
      </c>
      <c r="E34" s="261" t="s">
        <v>626</v>
      </c>
      <c r="F34" s="259">
        <v>25</v>
      </c>
      <c r="G34" s="262">
        <v>3</v>
      </c>
      <c r="H34" s="263">
        <v>5</v>
      </c>
      <c r="I34" s="262">
        <v>3</v>
      </c>
      <c r="J34" s="263">
        <v>20</v>
      </c>
      <c r="K34" s="262">
        <v>4</v>
      </c>
      <c r="L34" s="263">
        <v>40</v>
      </c>
      <c r="M34" s="264" t="s">
        <v>706</v>
      </c>
      <c r="N34" s="264">
        <v>4</v>
      </c>
      <c r="O34" s="174" t="s">
        <v>602</v>
      </c>
    </row>
    <row r="35" spans="1:15" s="130" customFormat="1">
      <c r="A35" s="257" t="s">
        <v>24</v>
      </c>
      <c r="B35" s="258" t="s">
        <v>649</v>
      </c>
      <c r="C35" s="259">
        <v>25</v>
      </c>
      <c r="D35" s="260" t="s">
        <v>46</v>
      </c>
      <c r="E35" s="261" t="s">
        <v>626</v>
      </c>
      <c r="F35" s="259">
        <v>26</v>
      </c>
      <c r="G35" s="262">
        <v>3</v>
      </c>
      <c r="H35" s="263">
        <v>10</v>
      </c>
      <c r="I35" s="262">
        <v>3</v>
      </c>
      <c r="J35" s="263">
        <v>20</v>
      </c>
      <c r="K35" s="262">
        <v>4</v>
      </c>
      <c r="L35" s="263">
        <v>30</v>
      </c>
      <c r="M35" s="264" t="s">
        <v>706</v>
      </c>
      <c r="N35" s="264">
        <v>4</v>
      </c>
      <c r="O35" s="174" t="s">
        <v>620</v>
      </c>
    </row>
    <row r="36" spans="1:15" s="130" customFormat="1">
      <c r="A36" s="257" t="s">
        <v>25</v>
      </c>
      <c r="B36" s="258" t="s">
        <v>653</v>
      </c>
      <c r="C36" s="259">
        <v>26</v>
      </c>
      <c r="D36" s="260" t="s">
        <v>46</v>
      </c>
      <c r="E36" s="261" t="s">
        <v>626</v>
      </c>
      <c r="F36" s="259">
        <v>27</v>
      </c>
      <c r="G36" s="262">
        <v>8</v>
      </c>
      <c r="H36" s="263">
        <v>5</v>
      </c>
      <c r="I36" s="262">
        <v>2</v>
      </c>
      <c r="J36" s="263">
        <v>10</v>
      </c>
      <c r="K36" s="262">
        <v>3</v>
      </c>
      <c r="L36" s="263">
        <v>20</v>
      </c>
      <c r="M36" s="264" t="s">
        <v>706</v>
      </c>
      <c r="N36" s="264">
        <v>4</v>
      </c>
      <c r="O36" s="174" t="s">
        <v>620</v>
      </c>
    </row>
    <row r="37" spans="1:15" s="130" customFormat="1">
      <c r="A37" s="257" t="s">
        <v>26</v>
      </c>
      <c r="B37" s="258" t="s">
        <v>653</v>
      </c>
      <c r="C37" s="259">
        <v>27</v>
      </c>
      <c r="D37" s="260" t="s">
        <v>46</v>
      </c>
      <c r="E37" s="261" t="s">
        <v>626</v>
      </c>
      <c r="F37" s="259">
        <v>28</v>
      </c>
      <c r="G37" s="262">
        <v>8</v>
      </c>
      <c r="H37" s="263">
        <v>5</v>
      </c>
      <c r="I37" s="262">
        <v>2</v>
      </c>
      <c r="J37" s="263">
        <v>10</v>
      </c>
      <c r="K37" s="262">
        <v>3</v>
      </c>
      <c r="L37" s="263">
        <v>20</v>
      </c>
      <c r="M37" s="264" t="s">
        <v>706</v>
      </c>
      <c r="N37" s="264">
        <v>4</v>
      </c>
      <c r="O37" s="174" t="s">
        <v>602</v>
      </c>
    </row>
    <row r="38" spans="1:15" s="130" customFormat="1">
      <c r="A38" s="257" t="s">
        <v>27</v>
      </c>
      <c r="B38" s="258" t="s">
        <v>656</v>
      </c>
      <c r="C38" s="259">
        <v>28</v>
      </c>
      <c r="D38" s="260" t="s">
        <v>657</v>
      </c>
      <c r="E38" s="261" t="s">
        <v>626</v>
      </c>
      <c r="F38" s="259">
        <v>29</v>
      </c>
      <c r="G38" s="262">
        <v>2</v>
      </c>
      <c r="H38" s="263">
        <v>10</v>
      </c>
      <c r="I38" s="262">
        <v>2</v>
      </c>
      <c r="J38" s="263">
        <v>10</v>
      </c>
      <c r="K38" s="262">
        <v>2</v>
      </c>
      <c r="L38" s="263">
        <v>20</v>
      </c>
      <c r="M38" s="264" t="s">
        <v>705</v>
      </c>
      <c r="N38" s="264">
        <v>2</v>
      </c>
      <c r="O38" s="174" t="s">
        <v>658</v>
      </c>
    </row>
    <row r="39" spans="1:15" s="130" customFormat="1">
      <c r="A39" s="257" t="s">
        <v>28</v>
      </c>
      <c r="B39" s="258" t="s">
        <v>659</v>
      </c>
      <c r="C39" s="259">
        <v>29</v>
      </c>
      <c r="D39" s="260" t="s">
        <v>657</v>
      </c>
      <c r="E39" s="261" t="s">
        <v>626</v>
      </c>
      <c r="F39" s="259">
        <v>30</v>
      </c>
      <c r="G39" s="262">
        <v>8</v>
      </c>
      <c r="H39" s="263">
        <v>30</v>
      </c>
      <c r="I39" s="262">
        <v>5</v>
      </c>
      <c r="J39" s="263">
        <v>30</v>
      </c>
      <c r="K39" s="262">
        <v>2</v>
      </c>
      <c r="L39" s="263">
        <v>20</v>
      </c>
      <c r="M39" s="264" t="s">
        <v>66</v>
      </c>
      <c r="N39" s="264">
        <v>6</v>
      </c>
      <c r="O39" s="174" t="s">
        <v>620</v>
      </c>
    </row>
    <row r="40" spans="1:15" s="130" customFormat="1">
      <c r="A40" s="257" t="s">
        <v>29</v>
      </c>
      <c r="B40" s="258" t="s">
        <v>662</v>
      </c>
      <c r="C40" s="259">
        <v>30</v>
      </c>
      <c r="D40" s="260" t="s">
        <v>63</v>
      </c>
      <c r="E40" s="261" t="s">
        <v>626</v>
      </c>
      <c r="F40" s="259">
        <v>31</v>
      </c>
      <c r="G40" s="262">
        <v>8</v>
      </c>
      <c r="H40" s="263">
        <v>50</v>
      </c>
      <c r="I40" s="262">
        <v>8</v>
      </c>
      <c r="J40" s="263">
        <v>60</v>
      </c>
      <c r="K40" s="262">
        <v>4</v>
      </c>
      <c r="L40" s="263">
        <v>30</v>
      </c>
      <c r="M40" s="264" t="s">
        <v>66</v>
      </c>
      <c r="N40" s="264">
        <v>7</v>
      </c>
      <c r="O40" s="174" t="s">
        <v>596</v>
      </c>
    </row>
    <row r="41" spans="1:15" s="130" customFormat="1">
      <c r="A41" s="257" t="s">
        <v>30</v>
      </c>
      <c r="B41" s="258" t="s">
        <v>663</v>
      </c>
      <c r="C41" s="259">
        <v>31</v>
      </c>
      <c r="D41" s="260" t="s">
        <v>63</v>
      </c>
      <c r="E41" s="261" t="s">
        <v>626</v>
      </c>
      <c r="F41" s="259">
        <v>32</v>
      </c>
      <c r="G41" s="262">
        <v>2</v>
      </c>
      <c r="H41" s="263">
        <v>5</v>
      </c>
      <c r="I41" s="262">
        <v>2</v>
      </c>
      <c r="J41" s="263">
        <v>10</v>
      </c>
      <c r="K41" s="262">
        <v>2</v>
      </c>
      <c r="L41" s="263">
        <v>10</v>
      </c>
      <c r="M41" s="264" t="s">
        <v>705</v>
      </c>
      <c r="N41" s="264">
        <v>2</v>
      </c>
      <c r="O41" s="175" t="s">
        <v>658</v>
      </c>
    </row>
    <row r="42" spans="1:15" s="130" customFormat="1">
      <c r="A42" s="257" t="s">
        <v>31</v>
      </c>
      <c r="B42" s="258" t="s">
        <v>664</v>
      </c>
      <c r="C42" s="259">
        <v>32</v>
      </c>
      <c r="D42" s="260" t="s">
        <v>55</v>
      </c>
      <c r="E42" s="261" t="s">
        <v>626</v>
      </c>
      <c r="F42" s="259">
        <v>33</v>
      </c>
      <c r="G42" s="262">
        <v>8</v>
      </c>
      <c r="H42" s="263">
        <v>50</v>
      </c>
      <c r="I42" s="262">
        <v>3</v>
      </c>
      <c r="J42" s="263">
        <v>15</v>
      </c>
      <c r="K42" s="262">
        <v>2</v>
      </c>
      <c r="L42" s="263">
        <v>10</v>
      </c>
      <c r="M42" s="264" t="s">
        <v>66</v>
      </c>
      <c r="N42" s="264">
        <v>7</v>
      </c>
      <c r="O42" s="175" t="s">
        <v>596</v>
      </c>
    </row>
    <row r="43" spans="1:15" s="130" customFormat="1">
      <c r="A43" s="257" t="s">
        <v>32</v>
      </c>
      <c r="B43" s="258" t="s">
        <v>665</v>
      </c>
      <c r="C43" s="259">
        <v>33</v>
      </c>
      <c r="D43" s="260" t="s">
        <v>55</v>
      </c>
      <c r="E43" s="261" t="s">
        <v>626</v>
      </c>
      <c r="F43" s="259">
        <v>34</v>
      </c>
      <c r="G43" s="262">
        <v>8</v>
      </c>
      <c r="H43" s="263">
        <v>90</v>
      </c>
      <c r="I43" s="262">
        <v>8</v>
      </c>
      <c r="J43" s="263">
        <v>80</v>
      </c>
      <c r="K43" s="262">
        <v>8</v>
      </c>
      <c r="L43" s="263">
        <v>80</v>
      </c>
      <c r="M43" s="264" t="s">
        <v>707</v>
      </c>
      <c r="N43" s="264">
        <v>9</v>
      </c>
      <c r="O43" s="175" t="s">
        <v>612</v>
      </c>
    </row>
    <row r="44" spans="1:15" s="130" customFormat="1">
      <c r="A44" s="268" t="s">
        <v>641</v>
      </c>
      <c r="B44" s="269" t="s">
        <v>642</v>
      </c>
      <c r="C44" s="270"/>
      <c r="D44" s="271"/>
      <c r="E44" s="272"/>
      <c r="F44" s="273">
        <v>35</v>
      </c>
      <c r="G44" s="279">
        <v>8</v>
      </c>
      <c r="H44" s="271">
        <v>100</v>
      </c>
      <c r="I44" s="279">
        <v>8</v>
      </c>
      <c r="J44" s="271">
        <v>80</v>
      </c>
      <c r="K44" s="279">
        <v>8</v>
      </c>
      <c r="L44" s="271">
        <v>100</v>
      </c>
      <c r="M44" s="264" t="s">
        <v>707</v>
      </c>
      <c r="N44" s="264">
        <v>9</v>
      </c>
      <c r="O44" s="195" t="s">
        <v>612</v>
      </c>
    </row>
    <row r="45" spans="1:15" s="130" customFormat="1">
      <c r="A45" s="268" t="s">
        <v>641</v>
      </c>
      <c r="B45" s="269" t="s">
        <v>642</v>
      </c>
      <c r="C45" s="270"/>
      <c r="D45" s="271"/>
      <c r="E45" s="272"/>
      <c r="F45" s="273">
        <v>36</v>
      </c>
      <c r="G45" s="279">
        <v>8</v>
      </c>
      <c r="H45" s="271">
        <v>100</v>
      </c>
      <c r="I45" s="279">
        <v>8</v>
      </c>
      <c r="J45" s="271">
        <v>80</v>
      </c>
      <c r="K45" s="279">
        <v>8</v>
      </c>
      <c r="L45" s="271">
        <v>100</v>
      </c>
      <c r="M45" s="264" t="s">
        <v>707</v>
      </c>
      <c r="N45" s="264">
        <v>9</v>
      </c>
      <c r="O45" s="195"/>
    </row>
    <row r="46" spans="1:15" s="130" customFormat="1">
      <c r="A46" s="268" t="s">
        <v>641</v>
      </c>
      <c r="B46" s="269" t="s">
        <v>642</v>
      </c>
      <c r="C46" s="270"/>
      <c r="D46" s="271"/>
      <c r="E46" s="272"/>
      <c r="F46" s="273">
        <v>37</v>
      </c>
      <c r="G46" s="279">
        <v>8</v>
      </c>
      <c r="H46" s="271">
        <v>100</v>
      </c>
      <c r="I46" s="279">
        <v>8</v>
      </c>
      <c r="J46" s="271">
        <v>80</v>
      </c>
      <c r="K46" s="279">
        <v>8</v>
      </c>
      <c r="L46" s="271">
        <v>100</v>
      </c>
      <c r="M46" s="264" t="s">
        <v>707</v>
      </c>
      <c r="N46" s="264">
        <v>9</v>
      </c>
      <c r="O46" s="195"/>
    </row>
    <row r="47" spans="1:15" s="130" customFormat="1">
      <c r="A47" s="268" t="s">
        <v>641</v>
      </c>
      <c r="B47" s="269" t="s">
        <v>642</v>
      </c>
      <c r="C47" s="270"/>
      <c r="D47" s="271"/>
      <c r="E47" s="272"/>
      <c r="F47" s="273">
        <v>38</v>
      </c>
      <c r="G47" s="279">
        <v>8</v>
      </c>
      <c r="H47" s="271">
        <v>100</v>
      </c>
      <c r="I47" s="279">
        <v>8</v>
      </c>
      <c r="J47" s="271">
        <v>80</v>
      </c>
      <c r="K47" s="279">
        <v>8</v>
      </c>
      <c r="L47" s="271">
        <v>100</v>
      </c>
      <c r="M47" s="264" t="s">
        <v>707</v>
      </c>
      <c r="N47" s="264">
        <v>9</v>
      </c>
      <c r="O47" s="195"/>
    </row>
    <row r="48" spans="1:15" s="130" customFormat="1" ht="13.5" thickBot="1">
      <c r="A48" s="280" t="s">
        <v>666</v>
      </c>
      <c r="B48" s="281" t="s">
        <v>667</v>
      </c>
      <c r="C48" s="282"/>
      <c r="D48" s="283"/>
      <c r="E48" s="284"/>
      <c r="F48" s="285">
        <v>40</v>
      </c>
      <c r="G48" s="286" t="s">
        <v>668</v>
      </c>
      <c r="H48" s="287" t="s">
        <v>668</v>
      </c>
      <c r="I48" s="286" t="s">
        <v>668</v>
      </c>
      <c r="J48" s="287" t="s">
        <v>668</v>
      </c>
      <c r="K48" s="286" t="s">
        <v>668</v>
      </c>
      <c r="L48" s="287" t="s">
        <v>668</v>
      </c>
      <c r="M48" s="288"/>
      <c r="N48" s="288"/>
      <c r="O48" s="202"/>
    </row>
    <row r="49" spans="1:13" s="130" customFormat="1" ht="14.25">
      <c r="A49" s="289" t="s">
        <v>709</v>
      </c>
      <c r="B49" s="290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1"/>
    </row>
    <row r="50" spans="1:13" s="130" customFormat="1">
      <c r="A50" s="292" t="s">
        <v>710</v>
      </c>
      <c r="B50" s="293"/>
      <c r="C50" s="294"/>
      <c r="D50" s="295"/>
      <c r="E50" s="293"/>
      <c r="F50" s="296"/>
      <c r="G50" s="297"/>
      <c r="H50" s="298"/>
      <c r="I50" s="297"/>
      <c r="J50" s="295"/>
      <c r="K50" s="297"/>
      <c r="L50" s="295"/>
      <c r="M50" s="291"/>
    </row>
    <row r="51" spans="1:13" s="130" customFormat="1">
      <c r="A51" s="292" t="s">
        <v>711</v>
      </c>
      <c r="B51" s="299"/>
      <c r="C51" s="299"/>
      <c r="D51" s="299"/>
      <c r="E51" s="299"/>
      <c r="F51" s="299"/>
      <c r="G51" s="299"/>
      <c r="H51" s="299"/>
      <c r="I51" s="299"/>
      <c r="J51" s="299"/>
      <c r="K51" s="299"/>
      <c r="L51" s="299"/>
      <c r="M51" s="291"/>
    </row>
    <row r="52" spans="1:13" s="130" customFormat="1">
      <c r="A52" s="292" t="s">
        <v>712</v>
      </c>
      <c r="B52" s="299"/>
      <c r="C52" s="299"/>
      <c r="D52" s="299"/>
      <c r="E52" s="299"/>
      <c r="F52" s="299"/>
      <c r="G52" s="299"/>
      <c r="H52" s="299"/>
      <c r="I52" s="299"/>
      <c r="J52" s="299"/>
      <c r="K52" s="299"/>
      <c r="L52" s="299"/>
      <c r="M52" s="291"/>
    </row>
    <row r="53" spans="1:13" s="130" customFormat="1" ht="14.25">
      <c r="A53" s="292" t="s">
        <v>713</v>
      </c>
      <c r="B53" s="299"/>
      <c r="C53" s="299"/>
      <c r="D53" s="299"/>
      <c r="E53" s="299"/>
      <c r="F53" s="299"/>
      <c r="G53" s="299"/>
      <c r="H53" s="299"/>
      <c r="I53" s="299"/>
      <c r="J53" s="299"/>
      <c r="K53" s="299"/>
      <c r="L53" s="299"/>
      <c r="M53" s="291"/>
    </row>
    <row r="54" spans="1:13" s="130" customFormat="1">
      <c r="A54" s="292" t="s">
        <v>714</v>
      </c>
      <c r="B54" s="299"/>
      <c r="C54" s="299"/>
      <c r="D54" s="299"/>
      <c r="E54" s="299"/>
      <c r="F54" s="299"/>
      <c r="G54" s="299"/>
      <c r="H54" s="299"/>
      <c r="I54" s="299"/>
      <c r="J54" s="299"/>
      <c r="K54" s="299"/>
      <c r="L54" s="299"/>
      <c r="M54" s="291"/>
    </row>
    <row r="55" spans="1:13" s="130" customFormat="1">
      <c r="A55" s="292" t="s">
        <v>715</v>
      </c>
      <c r="B55" s="299"/>
      <c r="C55" s="299"/>
      <c r="D55" s="299"/>
      <c r="E55" s="299"/>
      <c r="F55" s="299"/>
      <c r="G55" s="299"/>
      <c r="H55" s="299"/>
      <c r="I55" s="299"/>
      <c r="J55" s="299"/>
      <c r="K55" s="299"/>
      <c r="L55" s="299"/>
      <c r="M55" s="291"/>
    </row>
    <row r="56" spans="1:13" s="130" customFormat="1">
      <c r="A56" s="292" t="s">
        <v>716</v>
      </c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18"/>
    </row>
    <row r="57" spans="1:13" s="130" customFormat="1" ht="14.25">
      <c r="A57" s="292" t="s">
        <v>717</v>
      </c>
      <c r="B57" s="299"/>
      <c r="C57" s="299"/>
      <c r="D57" s="298"/>
      <c r="E57" s="300"/>
      <c r="F57" s="299"/>
      <c r="G57" s="299"/>
      <c r="H57" s="299"/>
      <c r="I57" s="299"/>
      <c r="J57" s="299"/>
      <c r="K57" s="299"/>
      <c r="L57" s="299"/>
      <c r="M57" s="218"/>
    </row>
    <row r="58" spans="1:13" s="130" customFormat="1">
      <c r="A58" s="301" t="s">
        <v>718</v>
      </c>
      <c r="B58" s="217"/>
      <c r="C58" s="217"/>
      <c r="D58" s="217"/>
      <c r="E58" s="217"/>
      <c r="F58" s="217"/>
      <c r="G58" s="217"/>
      <c r="H58" s="217"/>
      <c r="I58" s="217"/>
      <c r="J58" s="217"/>
      <c r="K58" s="217"/>
      <c r="L58" s="217"/>
      <c r="M58" s="218"/>
    </row>
    <row r="59" spans="1:13" s="130" customFormat="1" ht="14.25">
      <c r="A59" s="292" t="s">
        <v>719</v>
      </c>
      <c r="B59" s="217"/>
      <c r="C59" s="217"/>
      <c r="D59" s="217"/>
      <c r="E59" s="217"/>
      <c r="F59" s="217"/>
      <c r="G59" s="217"/>
      <c r="H59" s="217"/>
      <c r="I59" s="217"/>
      <c r="J59" s="217"/>
      <c r="K59" s="217"/>
      <c r="L59" s="217"/>
      <c r="M59" s="218"/>
    </row>
    <row r="60" spans="1:13" s="130" customFormat="1" ht="14.25">
      <c r="A60" s="292" t="s">
        <v>720</v>
      </c>
      <c r="B60" s="217"/>
      <c r="C60" s="217"/>
      <c r="D60" s="217"/>
      <c r="E60" s="217"/>
      <c r="F60" s="217"/>
      <c r="G60" s="217"/>
      <c r="H60" s="217"/>
      <c r="I60" s="217"/>
      <c r="J60" s="217"/>
      <c r="K60" s="217"/>
      <c r="L60" s="217"/>
      <c r="M60" s="218"/>
    </row>
    <row r="61" spans="1:13" s="130" customFormat="1">
      <c r="A61" s="292" t="s">
        <v>721</v>
      </c>
      <c r="B61" s="217"/>
      <c r="C61" s="217"/>
      <c r="D61" s="217"/>
      <c r="E61" s="217"/>
      <c r="F61" s="217"/>
      <c r="G61" s="217"/>
      <c r="H61" s="217"/>
      <c r="I61" s="217"/>
      <c r="J61" s="217"/>
      <c r="K61" s="217"/>
      <c r="L61" s="217"/>
      <c r="M61" s="218"/>
    </row>
    <row r="62" spans="1:13" s="130" customFormat="1" ht="13.5">
      <c r="A62" s="302" t="s">
        <v>722</v>
      </c>
      <c r="B62" s="217"/>
      <c r="C62" s="217"/>
      <c r="D62" s="217"/>
      <c r="E62" s="217"/>
      <c r="F62" s="217"/>
      <c r="G62" s="217"/>
      <c r="H62" s="217"/>
      <c r="I62" s="217"/>
      <c r="J62" s="217"/>
      <c r="K62" s="217"/>
      <c r="L62" s="217"/>
      <c r="M62" s="218"/>
    </row>
    <row r="63" spans="1:13" s="130" customFormat="1">
      <c r="A63" s="303" t="s">
        <v>723</v>
      </c>
      <c r="B63" s="217"/>
      <c r="C63" s="217"/>
      <c r="D63" s="217"/>
      <c r="E63" s="217"/>
      <c r="F63" s="217"/>
      <c r="G63" s="217"/>
      <c r="H63" s="217"/>
      <c r="I63" s="217"/>
      <c r="J63" s="217"/>
      <c r="K63" s="217"/>
      <c r="L63" s="217"/>
      <c r="M63" s="218"/>
    </row>
    <row r="64" spans="1:13" s="130" customFormat="1">
      <c r="A64" s="303" t="s">
        <v>724</v>
      </c>
      <c r="B64" s="217"/>
      <c r="C64" s="217"/>
      <c r="D64" s="217"/>
      <c r="E64" s="217"/>
      <c r="F64" s="217"/>
      <c r="G64" s="217"/>
      <c r="H64" s="217"/>
      <c r="I64" s="217"/>
      <c r="J64" s="217"/>
      <c r="K64" s="217"/>
      <c r="L64" s="217"/>
      <c r="M64" s="218"/>
    </row>
    <row r="65" spans="1:13" s="130" customFormat="1">
      <c r="A65" s="217"/>
      <c r="B65" s="217"/>
      <c r="C65" s="217"/>
      <c r="D65" s="217"/>
      <c r="E65" s="217"/>
      <c r="F65" s="217"/>
      <c r="G65" s="217"/>
      <c r="H65" s="217"/>
      <c r="I65" s="217"/>
      <c r="J65" s="217"/>
      <c r="K65" s="217"/>
      <c r="L65" s="217"/>
      <c r="M65" s="218"/>
    </row>
  </sheetData>
  <mergeCells count="8">
    <mergeCell ref="G8:H8"/>
    <mergeCell ref="I8:J8"/>
    <mergeCell ref="K8:L8"/>
    <mergeCell ref="G6:H6"/>
    <mergeCell ref="I6:L6"/>
    <mergeCell ref="G7:H7"/>
    <mergeCell ref="I7:J7"/>
    <mergeCell ref="K7:L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showGridLines="0" workbookViewId="0"/>
  </sheetViews>
  <sheetFormatPr defaultColWidth="8.85546875" defaultRowHeight="11.25"/>
  <cols>
    <col min="1" max="1" width="8.85546875" style="308"/>
    <col min="2" max="2" width="18.140625" style="308" customWidth="1"/>
    <col min="3" max="3" width="8.85546875" style="339"/>
    <col min="4" max="9" width="10.7109375" style="339" customWidth="1"/>
    <col min="10" max="10" width="15.5703125" style="339" customWidth="1"/>
    <col min="11" max="11" width="10.42578125" style="308" customWidth="1"/>
    <col min="12" max="16384" width="8.85546875" style="308"/>
  </cols>
  <sheetData>
    <row r="1" spans="1:10" ht="12.75">
      <c r="A1" s="304"/>
      <c r="B1" s="305"/>
      <c r="C1" s="306" t="s">
        <v>725</v>
      </c>
      <c r="D1" s="307" t="s">
        <v>726</v>
      </c>
      <c r="E1" s="307" t="s">
        <v>726</v>
      </c>
      <c r="F1" s="307" t="s">
        <v>727</v>
      </c>
      <c r="G1" s="307" t="s">
        <v>727</v>
      </c>
      <c r="H1" s="307" t="s">
        <v>728</v>
      </c>
      <c r="I1" s="307" t="s">
        <v>728</v>
      </c>
      <c r="J1" s="307" t="s">
        <v>729</v>
      </c>
    </row>
    <row r="2" spans="1:10" ht="12.75">
      <c r="A2" s="309" t="s">
        <v>730</v>
      </c>
      <c r="B2" s="310" t="s">
        <v>731</v>
      </c>
      <c r="C2" s="311" t="s">
        <v>732</v>
      </c>
      <c r="D2" s="312" t="s">
        <v>733</v>
      </c>
      <c r="E2" s="312" t="s">
        <v>733</v>
      </c>
      <c r="F2" s="312" t="s">
        <v>733</v>
      </c>
      <c r="G2" s="312" t="s">
        <v>733</v>
      </c>
      <c r="H2" s="312" t="s">
        <v>733</v>
      </c>
      <c r="I2" s="312" t="s">
        <v>733</v>
      </c>
      <c r="J2" s="312" t="s">
        <v>734</v>
      </c>
    </row>
    <row r="3" spans="1:10" ht="12.75">
      <c r="A3" s="309" t="s">
        <v>735</v>
      </c>
      <c r="B3" s="310" t="s">
        <v>736</v>
      </c>
      <c r="C3" s="311" t="s">
        <v>737</v>
      </c>
      <c r="D3" s="313" t="s">
        <v>738</v>
      </c>
      <c r="E3" s="313" t="s">
        <v>738</v>
      </c>
      <c r="F3" s="313" t="s">
        <v>738</v>
      </c>
      <c r="G3" s="313" t="s">
        <v>738</v>
      </c>
      <c r="H3" s="313" t="s">
        <v>738</v>
      </c>
      <c r="I3" s="313" t="s">
        <v>738</v>
      </c>
      <c r="J3" s="313" t="s">
        <v>733</v>
      </c>
    </row>
    <row r="4" spans="1:10" ht="12.75">
      <c r="A4" s="309"/>
      <c r="B4" s="310"/>
      <c r="C4" s="314"/>
      <c r="D4" s="311" t="s">
        <v>739</v>
      </c>
      <c r="E4" s="311" t="s">
        <v>739</v>
      </c>
      <c r="F4" s="311" t="s">
        <v>739</v>
      </c>
      <c r="G4" s="311" t="s">
        <v>739</v>
      </c>
      <c r="H4" s="311" t="s">
        <v>740</v>
      </c>
      <c r="I4" s="311" t="s">
        <v>740</v>
      </c>
      <c r="J4" s="311"/>
    </row>
    <row r="5" spans="1:10" ht="12.75">
      <c r="A5" s="315"/>
      <c r="B5" s="316"/>
      <c r="C5" s="317" t="s">
        <v>741</v>
      </c>
      <c r="D5" s="318" t="s">
        <v>98</v>
      </c>
      <c r="E5" s="318" t="s">
        <v>742</v>
      </c>
      <c r="F5" s="318" t="s">
        <v>98</v>
      </c>
      <c r="G5" s="318" t="s">
        <v>742</v>
      </c>
      <c r="H5" s="318" t="s">
        <v>98</v>
      </c>
      <c r="I5" s="318" t="s">
        <v>742</v>
      </c>
      <c r="J5" s="319" t="s">
        <v>743</v>
      </c>
    </row>
    <row r="6" spans="1:10" ht="12.75">
      <c r="A6" s="320">
        <v>1</v>
      </c>
      <c r="B6" s="321" t="s">
        <v>0</v>
      </c>
      <c r="C6" s="322">
        <v>59</v>
      </c>
      <c r="D6" s="322">
        <v>5.3333332999999996</v>
      </c>
      <c r="E6" s="322">
        <v>8.3333332999999996</v>
      </c>
      <c r="F6" s="322">
        <v>6</v>
      </c>
      <c r="G6" s="322">
        <v>23.3333333</v>
      </c>
      <c r="H6" s="322">
        <v>8</v>
      </c>
      <c r="I6" s="322">
        <v>89.333333300000007</v>
      </c>
      <c r="J6" s="322">
        <v>3.3333333000000001</v>
      </c>
    </row>
    <row r="7" spans="1:10" ht="12.75">
      <c r="A7" s="323">
        <v>2</v>
      </c>
      <c r="B7" s="324" t="s">
        <v>1</v>
      </c>
      <c r="C7" s="322">
        <v>58.6666667</v>
      </c>
      <c r="D7" s="322">
        <v>3</v>
      </c>
      <c r="E7" s="322">
        <v>2</v>
      </c>
      <c r="F7" s="322">
        <v>2</v>
      </c>
      <c r="G7" s="322">
        <v>4</v>
      </c>
      <c r="H7" s="322">
        <v>6</v>
      </c>
      <c r="I7" s="322">
        <v>15</v>
      </c>
      <c r="J7" s="322">
        <v>2</v>
      </c>
    </row>
    <row r="8" spans="1:10" ht="12.75">
      <c r="A8" s="323">
        <v>3</v>
      </c>
      <c r="B8" s="324" t="s">
        <v>2</v>
      </c>
      <c r="C8" s="322">
        <v>60</v>
      </c>
      <c r="D8" s="322">
        <v>2</v>
      </c>
      <c r="E8" s="322">
        <v>2</v>
      </c>
      <c r="F8" s="322">
        <v>3</v>
      </c>
      <c r="G8" s="322">
        <v>3</v>
      </c>
      <c r="H8" s="322">
        <v>5</v>
      </c>
      <c r="I8" s="322">
        <v>11.6666667</v>
      </c>
      <c r="J8" s="322">
        <v>2.3333333000000001</v>
      </c>
    </row>
    <row r="9" spans="1:10" ht="12.75">
      <c r="A9" s="323">
        <v>4</v>
      </c>
      <c r="B9" s="324" t="s">
        <v>7</v>
      </c>
      <c r="C9" s="322">
        <v>59.6666667</v>
      </c>
      <c r="D9" s="322">
        <v>4</v>
      </c>
      <c r="E9" s="322">
        <v>5.6666667000000004</v>
      </c>
      <c r="F9" s="322">
        <v>6</v>
      </c>
      <c r="G9" s="322">
        <v>14</v>
      </c>
      <c r="H9" s="322">
        <v>8</v>
      </c>
      <c r="I9" s="322">
        <v>87.666666699999993</v>
      </c>
      <c r="J9" s="322">
        <v>2.6666666999999999</v>
      </c>
    </row>
    <row r="10" spans="1:10" ht="12.75">
      <c r="A10" s="323">
        <v>5</v>
      </c>
      <c r="B10" s="324" t="s">
        <v>3</v>
      </c>
      <c r="C10" s="322">
        <v>59.6666667</v>
      </c>
      <c r="D10" s="322">
        <v>5</v>
      </c>
      <c r="E10" s="322">
        <v>9</v>
      </c>
      <c r="F10" s="322">
        <v>6</v>
      </c>
      <c r="G10" s="322">
        <v>15.6666667</v>
      </c>
      <c r="H10" s="322">
        <v>8</v>
      </c>
      <c r="I10" s="322">
        <v>86.666666699999993</v>
      </c>
      <c r="J10" s="322">
        <v>3</v>
      </c>
    </row>
    <row r="11" spans="1:10" ht="12.75">
      <c r="A11" s="323">
        <v>6</v>
      </c>
      <c r="B11" s="324" t="s">
        <v>4</v>
      </c>
      <c r="C11" s="322">
        <v>55.6666667</v>
      </c>
      <c r="D11" s="322">
        <v>2</v>
      </c>
      <c r="E11" s="322">
        <v>2</v>
      </c>
      <c r="F11" s="322">
        <v>3</v>
      </c>
      <c r="G11" s="322">
        <v>4</v>
      </c>
      <c r="H11" s="322">
        <v>5</v>
      </c>
      <c r="I11" s="322">
        <v>13.3333333</v>
      </c>
      <c r="J11" s="322">
        <v>2.3333333000000001</v>
      </c>
    </row>
    <row r="12" spans="1:10" ht="12.75">
      <c r="A12" s="323">
        <v>7</v>
      </c>
      <c r="B12" s="324" t="s">
        <v>5</v>
      </c>
      <c r="C12" s="322">
        <v>56.3333333</v>
      </c>
      <c r="D12" s="322">
        <v>2.3333333000000001</v>
      </c>
      <c r="E12" s="322">
        <v>2.3333333000000001</v>
      </c>
      <c r="F12" s="322">
        <v>5</v>
      </c>
      <c r="G12" s="322">
        <v>5</v>
      </c>
      <c r="H12" s="322">
        <v>8</v>
      </c>
      <c r="I12" s="322">
        <v>41.6666667</v>
      </c>
      <c r="J12" s="322">
        <v>2.3333333000000001</v>
      </c>
    </row>
    <row r="13" spans="1:10" ht="12.75">
      <c r="A13" s="323">
        <v>8</v>
      </c>
      <c r="B13" s="324" t="s">
        <v>6</v>
      </c>
      <c r="C13" s="322">
        <v>55.6666667</v>
      </c>
      <c r="D13" s="322">
        <v>6</v>
      </c>
      <c r="E13" s="322">
        <v>11.6666667</v>
      </c>
      <c r="F13" s="322">
        <v>7</v>
      </c>
      <c r="G13" s="322">
        <v>36.6666667</v>
      </c>
      <c r="H13" s="322">
        <v>8</v>
      </c>
      <c r="I13" s="322">
        <v>92.666666699999993</v>
      </c>
      <c r="J13" s="322">
        <v>3</v>
      </c>
    </row>
    <row r="14" spans="1:10" ht="12.75">
      <c r="A14" s="323">
        <v>9</v>
      </c>
      <c r="B14" s="324" t="s">
        <v>8</v>
      </c>
      <c r="C14" s="322">
        <v>53</v>
      </c>
      <c r="D14" s="322">
        <v>4</v>
      </c>
      <c r="E14" s="322">
        <v>9</v>
      </c>
      <c r="F14" s="322">
        <v>7</v>
      </c>
      <c r="G14" s="322">
        <v>23.3333333</v>
      </c>
      <c r="H14" s="322">
        <v>8</v>
      </c>
      <c r="I14" s="322">
        <v>73.333333300000007</v>
      </c>
      <c r="J14" s="322">
        <v>3</v>
      </c>
    </row>
    <row r="15" spans="1:10" ht="12.75">
      <c r="A15" s="323">
        <v>10</v>
      </c>
      <c r="B15" s="324" t="s">
        <v>9</v>
      </c>
      <c r="C15" s="322">
        <v>58.3333333</v>
      </c>
      <c r="D15" s="322">
        <v>5</v>
      </c>
      <c r="E15" s="322">
        <v>3</v>
      </c>
      <c r="F15" s="322">
        <v>7</v>
      </c>
      <c r="G15" s="322">
        <v>30</v>
      </c>
      <c r="H15" s="322">
        <v>8</v>
      </c>
      <c r="I15" s="322">
        <v>71.666666699999993</v>
      </c>
      <c r="J15" s="322">
        <v>2.6666666999999999</v>
      </c>
    </row>
    <row r="16" spans="1:10" ht="12.75">
      <c r="A16" s="323">
        <v>11</v>
      </c>
      <c r="B16" s="324" t="s">
        <v>10</v>
      </c>
      <c r="C16" s="322">
        <v>54.3333333</v>
      </c>
      <c r="D16" s="322">
        <v>2</v>
      </c>
      <c r="E16" s="322">
        <v>2</v>
      </c>
      <c r="F16" s="322">
        <v>2</v>
      </c>
      <c r="G16" s="322">
        <v>4</v>
      </c>
      <c r="H16" s="322">
        <v>4</v>
      </c>
      <c r="I16" s="322">
        <v>20</v>
      </c>
      <c r="J16" s="322">
        <v>2.3333333000000001</v>
      </c>
    </row>
    <row r="17" spans="1:10" ht="12.75">
      <c r="A17" s="323">
        <v>12</v>
      </c>
      <c r="B17" s="324" t="s">
        <v>11</v>
      </c>
      <c r="C17" s="322">
        <v>57</v>
      </c>
      <c r="D17" s="322">
        <v>8</v>
      </c>
      <c r="E17" s="322">
        <v>8.3333332999999996</v>
      </c>
      <c r="F17" s="322">
        <v>8</v>
      </c>
      <c r="G17" s="322">
        <v>46.6666667</v>
      </c>
      <c r="H17" s="322">
        <v>8</v>
      </c>
      <c r="I17" s="322">
        <v>84.333333300000007</v>
      </c>
      <c r="J17" s="322">
        <v>2</v>
      </c>
    </row>
    <row r="18" spans="1:10" ht="12.75">
      <c r="A18" s="323">
        <v>13</v>
      </c>
      <c r="B18" s="324" t="s">
        <v>12</v>
      </c>
      <c r="C18" s="322">
        <v>60</v>
      </c>
      <c r="D18" s="322">
        <v>2</v>
      </c>
      <c r="E18" s="322">
        <v>2</v>
      </c>
      <c r="F18" s="322">
        <v>4</v>
      </c>
      <c r="G18" s="322">
        <v>5.6666667000000004</v>
      </c>
      <c r="H18" s="322">
        <v>7</v>
      </c>
      <c r="I18" s="322">
        <v>51.6666667</v>
      </c>
      <c r="J18" s="322">
        <v>3</v>
      </c>
    </row>
    <row r="19" spans="1:10" ht="12.75">
      <c r="A19" s="323">
        <v>14</v>
      </c>
      <c r="B19" s="324" t="s">
        <v>13</v>
      </c>
      <c r="C19" s="322">
        <v>57</v>
      </c>
      <c r="D19" s="322">
        <v>2</v>
      </c>
      <c r="E19" s="322">
        <v>2</v>
      </c>
      <c r="F19" s="322">
        <v>3</v>
      </c>
      <c r="G19" s="322">
        <v>6.6666667000000004</v>
      </c>
      <c r="H19" s="322">
        <v>5</v>
      </c>
      <c r="I19" s="322">
        <v>25</v>
      </c>
      <c r="J19" s="322">
        <v>2.3333333000000001</v>
      </c>
    </row>
    <row r="20" spans="1:10" ht="12.75">
      <c r="A20" s="323">
        <v>15</v>
      </c>
      <c r="B20" s="324" t="s">
        <v>14</v>
      </c>
      <c r="C20" s="322">
        <v>57</v>
      </c>
      <c r="D20" s="322">
        <v>2</v>
      </c>
      <c r="E20" s="322">
        <v>2</v>
      </c>
      <c r="F20" s="322">
        <v>2</v>
      </c>
      <c r="G20" s="322">
        <v>3</v>
      </c>
      <c r="H20" s="322">
        <v>2</v>
      </c>
      <c r="I20" s="322">
        <v>8.3333332999999996</v>
      </c>
      <c r="J20" s="322">
        <v>2.3333333000000001</v>
      </c>
    </row>
    <row r="21" spans="1:10" ht="12.75">
      <c r="A21" s="323">
        <v>16</v>
      </c>
      <c r="B21" s="324" t="s">
        <v>15</v>
      </c>
      <c r="C21" s="322">
        <v>54.3333333</v>
      </c>
      <c r="D21" s="322">
        <v>2</v>
      </c>
      <c r="E21" s="322">
        <v>2</v>
      </c>
      <c r="F21" s="322">
        <v>4</v>
      </c>
      <c r="G21" s="322">
        <v>4</v>
      </c>
      <c r="H21" s="322">
        <v>6</v>
      </c>
      <c r="I21" s="322">
        <v>21.6666667</v>
      </c>
      <c r="J21" s="322">
        <v>2.6666666999999999</v>
      </c>
    </row>
    <row r="22" spans="1:10" ht="12.75">
      <c r="A22" s="323">
        <v>17</v>
      </c>
      <c r="B22" s="324" t="s">
        <v>16</v>
      </c>
      <c r="C22" s="322">
        <v>59</v>
      </c>
      <c r="D22" s="322">
        <v>5</v>
      </c>
      <c r="E22" s="322">
        <v>6.6666667000000004</v>
      </c>
      <c r="F22" s="322">
        <v>6.65625</v>
      </c>
      <c r="G22" s="322">
        <v>16.828125</v>
      </c>
      <c r="H22" s="322">
        <v>8</v>
      </c>
      <c r="I22" s="322">
        <v>90</v>
      </c>
      <c r="J22" s="322">
        <v>3</v>
      </c>
    </row>
    <row r="23" spans="1:10" ht="12.75">
      <c r="A23" s="323">
        <v>18</v>
      </c>
      <c r="B23" s="324" t="s">
        <v>17</v>
      </c>
      <c r="C23" s="322">
        <v>59.3333333</v>
      </c>
      <c r="D23" s="322">
        <v>5</v>
      </c>
      <c r="E23" s="322">
        <v>6.6666667000000004</v>
      </c>
      <c r="F23" s="322">
        <v>5</v>
      </c>
      <c r="G23" s="322">
        <v>15</v>
      </c>
      <c r="H23" s="322">
        <v>8</v>
      </c>
      <c r="I23" s="322">
        <v>83.333333300000007</v>
      </c>
      <c r="J23" s="322">
        <v>3</v>
      </c>
    </row>
    <row r="24" spans="1:10" ht="12.75">
      <c r="A24" s="323">
        <v>19</v>
      </c>
      <c r="B24" s="324" t="s">
        <v>18</v>
      </c>
      <c r="C24" s="322">
        <v>53</v>
      </c>
      <c r="D24" s="322">
        <v>2</v>
      </c>
      <c r="E24" s="322">
        <v>2</v>
      </c>
      <c r="F24" s="322">
        <v>2</v>
      </c>
      <c r="G24" s="322">
        <v>3</v>
      </c>
      <c r="H24" s="322">
        <v>7</v>
      </c>
      <c r="I24" s="322">
        <v>50</v>
      </c>
      <c r="J24" s="322">
        <v>2.6666666999999999</v>
      </c>
    </row>
    <row r="25" spans="1:10" ht="12.75">
      <c r="A25" s="323">
        <v>20</v>
      </c>
      <c r="B25" s="324" t="s">
        <v>19</v>
      </c>
      <c r="C25" s="322">
        <v>57</v>
      </c>
      <c r="D25" s="322">
        <v>2</v>
      </c>
      <c r="E25" s="322">
        <v>2</v>
      </c>
      <c r="F25" s="322">
        <v>3</v>
      </c>
      <c r="G25" s="322">
        <v>3</v>
      </c>
      <c r="H25" s="322">
        <v>7</v>
      </c>
      <c r="I25" s="322">
        <v>48.3333333</v>
      </c>
      <c r="J25" s="322">
        <v>2.3333333000000001</v>
      </c>
    </row>
    <row r="26" spans="1:10" ht="12.75">
      <c r="A26" s="323">
        <v>21</v>
      </c>
      <c r="B26" s="324" t="s">
        <v>20</v>
      </c>
      <c r="C26" s="322">
        <v>53.6666667</v>
      </c>
      <c r="D26" s="322">
        <v>2</v>
      </c>
      <c r="E26" s="322">
        <v>2</v>
      </c>
      <c r="F26" s="322">
        <v>2</v>
      </c>
      <c r="G26" s="322">
        <v>2</v>
      </c>
      <c r="H26" s="322">
        <v>5</v>
      </c>
      <c r="I26" s="322">
        <v>16.6666667</v>
      </c>
      <c r="J26" s="322">
        <v>2.5215054000000001</v>
      </c>
    </row>
    <row r="27" spans="1:10" ht="12.75">
      <c r="A27" s="323">
        <v>22</v>
      </c>
      <c r="B27" s="324" t="s">
        <v>21</v>
      </c>
      <c r="C27" s="322">
        <v>56.3333333</v>
      </c>
      <c r="D27" s="322">
        <v>8</v>
      </c>
      <c r="E27" s="322">
        <v>43.3333333</v>
      </c>
      <c r="F27" s="322">
        <v>8</v>
      </c>
      <c r="G27" s="322">
        <v>70</v>
      </c>
      <c r="H27" s="322">
        <v>8</v>
      </c>
      <c r="I27" s="322">
        <v>97</v>
      </c>
      <c r="J27" s="322">
        <v>2.6666666999999999</v>
      </c>
    </row>
    <row r="28" spans="1:10" ht="12.75">
      <c r="A28" s="323">
        <v>23</v>
      </c>
      <c r="B28" s="324" t="s">
        <v>22</v>
      </c>
      <c r="C28" s="322">
        <v>59.6666667</v>
      </c>
      <c r="D28" s="322">
        <v>6</v>
      </c>
      <c r="E28" s="322">
        <v>18.3333333</v>
      </c>
      <c r="F28" s="322">
        <v>8</v>
      </c>
      <c r="G28" s="322">
        <v>70</v>
      </c>
      <c r="H28" s="322">
        <v>8</v>
      </c>
      <c r="I28" s="322">
        <v>97</v>
      </c>
      <c r="J28" s="322">
        <v>2.3333333000000001</v>
      </c>
    </row>
    <row r="29" spans="1:10" ht="12.75">
      <c r="A29" s="323">
        <v>24</v>
      </c>
      <c r="B29" s="324" t="s">
        <v>23</v>
      </c>
      <c r="C29" s="322">
        <v>59.3333333</v>
      </c>
      <c r="D29" s="322">
        <v>4</v>
      </c>
      <c r="E29" s="322">
        <v>2</v>
      </c>
      <c r="F29" s="322">
        <v>7</v>
      </c>
      <c r="G29" s="322">
        <v>6.6666667000000004</v>
      </c>
      <c r="H29" s="322">
        <v>8</v>
      </c>
      <c r="I29" s="322">
        <v>53.3333333</v>
      </c>
      <c r="J29" s="322">
        <v>3</v>
      </c>
    </row>
    <row r="30" spans="1:10" ht="12.75">
      <c r="A30" s="323">
        <v>25</v>
      </c>
      <c r="B30" s="324" t="s">
        <v>24</v>
      </c>
      <c r="C30" s="322">
        <v>52</v>
      </c>
      <c r="D30" s="322">
        <v>2</v>
      </c>
      <c r="E30" s="322">
        <v>2</v>
      </c>
      <c r="F30" s="322">
        <v>6</v>
      </c>
      <c r="G30" s="322">
        <v>4</v>
      </c>
      <c r="H30" s="322">
        <v>8</v>
      </c>
      <c r="I30" s="322">
        <v>53.3333333</v>
      </c>
      <c r="J30" s="322">
        <v>3.0215054000000001</v>
      </c>
    </row>
    <row r="31" spans="1:10" ht="12.75">
      <c r="A31" s="323">
        <v>26</v>
      </c>
      <c r="B31" s="324" t="s">
        <v>25</v>
      </c>
      <c r="C31" s="322">
        <v>54.3333333</v>
      </c>
      <c r="D31" s="322">
        <v>2</v>
      </c>
      <c r="E31" s="322">
        <v>2</v>
      </c>
      <c r="F31" s="322">
        <v>5</v>
      </c>
      <c r="G31" s="322">
        <v>4</v>
      </c>
      <c r="H31" s="322">
        <v>6</v>
      </c>
      <c r="I31" s="322">
        <v>23.3333333</v>
      </c>
      <c r="J31" s="322">
        <v>3</v>
      </c>
    </row>
    <row r="32" spans="1:10" ht="12.75">
      <c r="A32" s="323">
        <v>27</v>
      </c>
      <c r="B32" s="324" t="s">
        <v>26</v>
      </c>
      <c r="C32" s="322">
        <v>57.6666667</v>
      </c>
      <c r="D32" s="322">
        <v>2</v>
      </c>
      <c r="E32" s="322">
        <v>2</v>
      </c>
      <c r="F32" s="322">
        <v>4</v>
      </c>
      <c r="G32" s="322">
        <v>3</v>
      </c>
      <c r="H32" s="322">
        <v>6</v>
      </c>
      <c r="I32" s="322">
        <v>15</v>
      </c>
      <c r="J32" s="322">
        <v>3</v>
      </c>
    </row>
    <row r="33" spans="1:11" ht="12.75">
      <c r="A33" s="323">
        <v>28</v>
      </c>
      <c r="B33" s="324" t="s">
        <v>27</v>
      </c>
      <c r="C33" s="322">
        <v>59</v>
      </c>
      <c r="D33" s="322">
        <v>3</v>
      </c>
      <c r="E33" s="322">
        <v>2</v>
      </c>
      <c r="F33" s="322">
        <v>3</v>
      </c>
      <c r="G33" s="322">
        <v>4</v>
      </c>
      <c r="H33" s="322">
        <v>6</v>
      </c>
      <c r="I33" s="322">
        <v>18.3333333</v>
      </c>
      <c r="J33" s="322">
        <v>3</v>
      </c>
    </row>
    <row r="34" spans="1:11" ht="12.75">
      <c r="A34" s="323">
        <v>29</v>
      </c>
      <c r="B34" s="324" t="s">
        <v>28</v>
      </c>
      <c r="C34" s="322">
        <v>58.6666667</v>
      </c>
      <c r="D34" s="322">
        <v>2</v>
      </c>
      <c r="E34" s="322">
        <v>2</v>
      </c>
      <c r="F34" s="322">
        <v>4</v>
      </c>
      <c r="G34" s="322">
        <v>12.3333333</v>
      </c>
      <c r="H34" s="322">
        <v>8</v>
      </c>
      <c r="I34" s="322">
        <v>61.6666667</v>
      </c>
      <c r="J34" s="322">
        <v>3</v>
      </c>
    </row>
    <row r="35" spans="1:11" ht="12.75">
      <c r="A35" s="323">
        <v>30</v>
      </c>
      <c r="B35" s="324" t="s">
        <v>29</v>
      </c>
      <c r="C35" s="322">
        <v>57.6666667</v>
      </c>
      <c r="D35" s="322">
        <v>4</v>
      </c>
      <c r="E35" s="322">
        <v>3</v>
      </c>
      <c r="F35" s="322">
        <v>5</v>
      </c>
      <c r="G35" s="322">
        <v>11.6666667</v>
      </c>
      <c r="H35" s="322">
        <v>8</v>
      </c>
      <c r="I35" s="322">
        <v>86.666666699999993</v>
      </c>
      <c r="J35" s="322">
        <v>3</v>
      </c>
    </row>
    <row r="36" spans="1:11" ht="12.75">
      <c r="A36" s="323">
        <v>31</v>
      </c>
      <c r="B36" s="324" t="s">
        <v>30</v>
      </c>
      <c r="C36" s="322">
        <v>55</v>
      </c>
      <c r="D36" s="322">
        <v>1.6666666999999999</v>
      </c>
      <c r="E36" s="322">
        <v>1.6666666999999999</v>
      </c>
      <c r="F36" s="322">
        <v>2</v>
      </c>
      <c r="G36" s="322">
        <v>2</v>
      </c>
      <c r="H36" s="322">
        <v>4</v>
      </c>
      <c r="I36" s="322">
        <v>10</v>
      </c>
      <c r="J36" s="322">
        <v>1.3333333000000001</v>
      </c>
    </row>
    <row r="37" spans="1:11" ht="12.75">
      <c r="A37" s="323">
        <v>32</v>
      </c>
      <c r="B37" s="324" t="s">
        <v>31</v>
      </c>
      <c r="C37" s="322">
        <v>59</v>
      </c>
      <c r="D37" s="322">
        <v>4</v>
      </c>
      <c r="E37" s="322">
        <v>4.6666667000000004</v>
      </c>
      <c r="F37" s="322">
        <v>6</v>
      </c>
      <c r="G37" s="322">
        <v>8.3333332999999996</v>
      </c>
      <c r="H37" s="322">
        <v>8</v>
      </c>
      <c r="I37" s="322">
        <v>40</v>
      </c>
      <c r="J37" s="322">
        <v>2.3333333000000001</v>
      </c>
    </row>
    <row r="38" spans="1:11" s="328" customFormat="1" ht="12.75">
      <c r="A38" s="325">
        <v>33</v>
      </c>
      <c r="B38" s="326" t="s">
        <v>32</v>
      </c>
      <c r="C38" s="322">
        <v>58.3333333</v>
      </c>
      <c r="D38" s="322">
        <v>7</v>
      </c>
      <c r="E38" s="322">
        <v>7.3333332999999996</v>
      </c>
      <c r="F38" s="322">
        <v>8</v>
      </c>
      <c r="G38" s="322">
        <v>30</v>
      </c>
      <c r="H38" s="322">
        <v>8</v>
      </c>
      <c r="I38" s="322">
        <v>95.333333300000007</v>
      </c>
      <c r="J38" s="322">
        <v>2.6666666999999999</v>
      </c>
      <c r="K38" s="327"/>
    </row>
    <row r="39" spans="1:11" ht="12.75">
      <c r="A39" s="329" t="s">
        <v>744</v>
      </c>
      <c r="B39" s="330"/>
      <c r="C39" s="331">
        <f>MAX(C6:C38)</f>
        <v>60</v>
      </c>
      <c r="D39" s="331">
        <f>MAX(D6:D38)</f>
        <v>8</v>
      </c>
      <c r="E39" s="331">
        <f t="shared" ref="E39:J39" si="0">MAX(E6:E38)</f>
        <v>43.3333333</v>
      </c>
      <c r="F39" s="331">
        <f t="shared" si="0"/>
        <v>8</v>
      </c>
      <c r="G39" s="331">
        <f t="shared" si="0"/>
        <v>70</v>
      </c>
      <c r="H39" s="331">
        <f t="shared" si="0"/>
        <v>8</v>
      </c>
      <c r="I39" s="331">
        <f t="shared" si="0"/>
        <v>97</v>
      </c>
      <c r="J39" s="331">
        <f t="shared" si="0"/>
        <v>3.3333333000000001</v>
      </c>
      <c r="K39" s="332"/>
    </row>
    <row r="40" spans="1:11" ht="12.75">
      <c r="A40" s="333" t="s">
        <v>745</v>
      </c>
      <c r="B40" s="334"/>
      <c r="C40" s="335">
        <f>MIN(C6:C38)</f>
        <v>52</v>
      </c>
      <c r="D40" s="335">
        <f>MIN(D6:D38)</f>
        <v>1.6666666999999999</v>
      </c>
      <c r="E40" s="335">
        <f t="shared" ref="E40:J40" si="1">MIN(E6:E38)</f>
        <v>1.6666666999999999</v>
      </c>
      <c r="F40" s="335">
        <f t="shared" si="1"/>
        <v>2</v>
      </c>
      <c r="G40" s="335">
        <f t="shared" si="1"/>
        <v>2</v>
      </c>
      <c r="H40" s="335">
        <f t="shared" si="1"/>
        <v>2</v>
      </c>
      <c r="I40" s="335">
        <f t="shared" si="1"/>
        <v>8.3333332999999996</v>
      </c>
      <c r="J40" s="335">
        <f t="shared" si="1"/>
        <v>1.3333333000000001</v>
      </c>
    </row>
    <row r="41" spans="1:11" ht="14.25">
      <c r="A41" s="333" t="s">
        <v>746</v>
      </c>
      <c r="B41" s="334" t="s">
        <v>220</v>
      </c>
      <c r="C41" s="336">
        <v>57.111109999999996</v>
      </c>
      <c r="D41" s="336">
        <v>3.5858590000000001</v>
      </c>
      <c r="E41" s="336">
        <v>5.5454549999999996</v>
      </c>
      <c r="F41" s="336">
        <v>4.8163270000000002</v>
      </c>
      <c r="G41" s="336">
        <v>14.93878</v>
      </c>
      <c r="H41" s="336">
        <v>52.52525</v>
      </c>
      <c r="I41" s="336">
        <v>6.8181820000000002</v>
      </c>
      <c r="J41" s="336">
        <v>2.6391749999999998</v>
      </c>
    </row>
    <row r="42" spans="1:11" ht="14.25">
      <c r="A42" s="333" t="s">
        <v>747</v>
      </c>
      <c r="B42" s="334"/>
      <c r="C42" s="337">
        <v>2.6400570000000001</v>
      </c>
      <c r="D42" s="337">
        <v>30.937899999999999</v>
      </c>
      <c r="E42" s="337">
        <v>72.690370000000001</v>
      </c>
      <c r="F42" s="337">
        <v>29.197590000000002</v>
      </c>
      <c r="G42" s="337">
        <v>67.701599999999999</v>
      </c>
      <c r="H42" s="337">
        <v>22.680040000000002</v>
      </c>
      <c r="I42" s="337">
        <v>14.00595</v>
      </c>
      <c r="J42" s="337">
        <v>21.37584</v>
      </c>
    </row>
    <row r="43" spans="1:11" ht="14.25">
      <c r="A43" s="333" t="s">
        <v>748</v>
      </c>
      <c r="B43" s="334"/>
      <c r="C43" s="337">
        <v>2.2733585999999999</v>
      </c>
      <c r="D43" s="337">
        <v>1.2307448999999999</v>
      </c>
      <c r="E43" s="337">
        <v>16.249053</v>
      </c>
      <c r="F43" s="337">
        <v>1.9775433</v>
      </c>
      <c r="G43" s="337">
        <v>102.28876</v>
      </c>
      <c r="H43" s="337">
        <v>141.9135</v>
      </c>
      <c r="I43" s="337">
        <v>0.91193179999999996</v>
      </c>
      <c r="J43" s="337">
        <v>0.31826064999999998</v>
      </c>
    </row>
    <row r="44" spans="1:11" ht="12.75">
      <c r="A44" s="333" t="s">
        <v>749</v>
      </c>
      <c r="B44" s="334"/>
      <c r="C44" s="338">
        <f>1.96*(SQRT((2*C43)/3))</f>
        <v>2.412928289825456</v>
      </c>
      <c r="D44" s="338">
        <f>1.96*(SQRT((2*D43)/3))</f>
        <v>1.7753928406299264</v>
      </c>
      <c r="E44" s="338">
        <f t="shared" ref="E44:J44" si="2">1.96*(SQRT((2*E43)/3))</f>
        <v>6.4509617890047997</v>
      </c>
      <c r="F44" s="338">
        <f t="shared" si="2"/>
        <v>2.2504711123495897</v>
      </c>
      <c r="G44" s="338">
        <f t="shared" si="2"/>
        <v>16.185435848646975</v>
      </c>
      <c r="H44" s="338">
        <f t="shared" si="2"/>
        <v>19.064362942411684</v>
      </c>
      <c r="I44" s="338">
        <f t="shared" si="2"/>
        <v>1.528240208623413</v>
      </c>
      <c r="J44" s="338">
        <f t="shared" si="2"/>
        <v>0.90282154495042177</v>
      </c>
    </row>
    <row r="45" spans="1:11">
      <c r="A45" s="308" t="s">
        <v>750</v>
      </c>
      <c r="B45" s="308" t="s">
        <v>751</v>
      </c>
    </row>
    <row r="46" spans="1:11">
      <c r="B46" s="308" t="s">
        <v>752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7" width="12.7109375" style="16" customWidth="1"/>
    <col min="8" max="16384" width="9.140625" style="3"/>
  </cols>
  <sheetData>
    <row r="1" spans="1:7" ht="15" customHeight="1">
      <c r="C1" s="444" t="s">
        <v>38</v>
      </c>
      <c r="D1" s="445"/>
      <c r="E1" s="16" t="s">
        <v>51</v>
      </c>
      <c r="F1" s="24" t="s">
        <v>52</v>
      </c>
      <c r="G1" s="24" t="s">
        <v>99</v>
      </c>
    </row>
    <row r="2" spans="1:7" ht="15" customHeight="1">
      <c r="C2" s="444" t="s">
        <v>39</v>
      </c>
      <c r="D2" s="445"/>
      <c r="E2" s="16" t="s">
        <v>49</v>
      </c>
      <c r="F2" s="16" t="s">
        <v>53</v>
      </c>
      <c r="G2" s="16" t="s">
        <v>72</v>
      </c>
    </row>
    <row r="3" spans="1:7" s="2" customFormat="1" ht="12.75">
      <c r="C3" s="446" t="s">
        <v>40</v>
      </c>
      <c r="D3" s="447"/>
      <c r="E3" s="1" t="s">
        <v>50</v>
      </c>
      <c r="F3" s="1" t="s">
        <v>54</v>
      </c>
      <c r="G3" s="1" t="s">
        <v>75</v>
      </c>
    </row>
    <row r="4" spans="1:7" s="2" customFormat="1" ht="11.25">
      <c r="C4" s="1" t="s">
        <v>753</v>
      </c>
      <c r="D4" s="1" t="s">
        <v>754</v>
      </c>
      <c r="E4" s="1" t="s">
        <v>753</v>
      </c>
      <c r="F4" s="1" t="s">
        <v>753</v>
      </c>
      <c r="G4" s="1" t="s">
        <v>754</v>
      </c>
    </row>
    <row r="5" spans="1:7" s="2" customFormat="1" ht="11.25">
      <c r="C5" s="1" t="s">
        <v>755</v>
      </c>
      <c r="D5" s="1" t="s">
        <v>756</v>
      </c>
      <c r="E5" s="1" t="s">
        <v>755</v>
      </c>
      <c r="F5" s="1" t="s">
        <v>755</v>
      </c>
      <c r="G5" s="1" t="s">
        <v>756</v>
      </c>
    </row>
    <row r="6" spans="1:7" s="2" customFormat="1" ht="11.25">
      <c r="C6" s="1" t="s">
        <v>98</v>
      </c>
      <c r="D6" s="1" t="s">
        <v>98</v>
      </c>
      <c r="E6" s="1" t="s">
        <v>98</v>
      </c>
      <c r="F6" s="1" t="s">
        <v>98</v>
      </c>
      <c r="G6" s="1"/>
    </row>
    <row r="7" spans="1:7" s="23" customFormat="1" ht="15" customHeight="1">
      <c r="A7" s="18">
        <v>1</v>
      </c>
      <c r="B7" s="19" t="s">
        <v>0</v>
      </c>
      <c r="C7" s="32">
        <v>3</v>
      </c>
      <c r="D7" s="32">
        <v>1</v>
      </c>
      <c r="E7" s="26">
        <v>3.01</v>
      </c>
      <c r="F7" s="26">
        <v>2.25</v>
      </c>
      <c r="G7" s="32">
        <v>2</v>
      </c>
    </row>
    <row r="8" spans="1:7" ht="15" customHeight="1">
      <c r="A8" s="4">
        <v>2</v>
      </c>
      <c r="B8" s="5" t="s">
        <v>1</v>
      </c>
      <c r="C8" s="16">
        <v>4</v>
      </c>
      <c r="D8" s="16">
        <v>3</v>
      </c>
      <c r="E8" s="28">
        <v>2.37</v>
      </c>
      <c r="F8" s="28">
        <v>0.75</v>
      </c>
      <c r="G8" s="16">
        <v>8</v>
      </c>
    </row>
    <row r="9" spans="1:7" s="23" customFormat="1" ht="15" customHeight="1">
      <c r="A9" s="18">
        <v>3</v>
      </c>
      <c r="B9" s="19" t="s">
        <v>2</v>
      </c>
      <c r="C9" s="32">
        <v>4</v>
      </c>
      <c r="D9" s="32">
        <v>2</v>
      </c>
      <c r="E9" s="26">
        <v>4.3600000000000003</v>
      </c>
      <c r="F9" s="26">
        <v>1.75</v>
      </c>
      <c r="G9" s="32">
        <v>4</v>
      </c>
    </row>
    <row r="10" spans="1:7" ht="15" customHeight="1">
      <c r="A10" s="4">
        <v>4</v>
      </c>
      <c r="B10" s="5" t="s">
        <v>7</v>
      </c>
      <c r="C10" s="16">
        <v>2</v>
      </c>
      <c r="D10" s="16">
        <v>1</v>
      </c>
      <c r="E10" s="28">
        <v>2.74</v>
      </c>
      <c r="F10" s="28">
        <v>1.5</v>
      </c>
      <c r="G10" s="16">
        <v>6</v>
      </c>
    </row>
    <row r="11" spans="1:7" s="23" customFormat="1" ht="15" customHeight="1">
      <c r="A11" s="18">
        <v>5</v>
      </c>
      <c r="B11" s="19" t="s">
        <v>3</v>
      </c>
      <c r="C11" s="32">
        <v>4</v>
      </c>
      <c r="D11" s="32">
        <v>3</v>
      </c>
      <c r="E11" s="26">
        <v>3.43</v>
      </c>
      <c r="F11" s="26">
        <v>2</v>
      </c>
      <c r="G11" s="32">
        <v>7</v>
      </c>
    </row>
    <row r="12" spans="1:7" ht="15" customHeight="1">
      <c r="A12" s="4">
        <v>6</v>
      </c>
      <c r="B12" s="5" t="s">
        <v>4</v>
      </c>
      <c r="C12" s="16">
        <v>3</v>
      </c>
      <c r="D12" s="16">
        <v>2</v>
      </c>
      <c r="E12" s="28">
        <v>2.23</v>
      </c>
      <c r="F12" s="28">
        <v>1.5</v>
      </c>
      <c r="G12" s="16">
        <v>4</v>
      </c>
    </row>
    <row r="13" spans="1:7" s="23" customFormat="1" ht="15" customHeight="1">
      <c r="A13" s="18">
        <v>7</v>
      </c>
      <c r="B13" s="19" t="s">
        <v>5</v>
      </c>
      <c r="C13" s="32">
        <v>4</v>
      </c>
      <c r="D13" s="32">
        <v>2</v>
      </c>
      <c r="E13" s="26">
        <v>2.35</v>
      </c>
      <c r="F13" s="26">
        <v>1.5</v>
      </c>
      <c r="G13" s="32">
        <v>6</v>
      </c>
    </row>
    <row r="14" spans="1:7" ht="15" customHeight="1">
      <c r="A14" s="4">
        <v>8</v>
      </c>
      <c r="B14" s="5" t="s">
        <v>6</v>
      </c>
      <c r="C14" s="16">
        <v>3</v>
      </c>
      <c r="D14" s="16">
        <v>1</v>
      </c>
      <c r="E14" s="28">
        <v>2.95</v>
      </c>
      <c r="F14" s="28">
        <v>2.25</v>
      </c>
      <c r="G14" s="16">
        <v>5</v>
      </c>
    </row>
    <row r="15" spans="1:7" s="23" customFormat="1" ht="15" customHeight="1">
      <c r="A15" s="18">
        <v>9</v>
      </c>
      <c r="B15" s="19" t="s">
        <v>8</v>
      </c>
      <c r="C15" s="32">
        <v>3</v>
      </c>
      <c r="D15" s="32">
        <v>2</v>
      </c>
      <c r="E15" s="26">
        <v>2.93</v>
      </c>
      <c r="F15" s="26">
        <v>1.75</v>
      </c>
      <c r="G15" s="32">
        <v>5</v>
      </c>
    </row>
    <row r="16" spans="1:7" ht="15" customHeight="1">
      <c r="A16" s="4">
        <v>10</v>
      </c>
      <c r="B16" s="5" t="s">
        <v>9</v>
      </c>
      <c r="C16" s="16">
        <v>1</v>
      </c>
      <c r="D16" s="16">
        <v>1</v>
      </c>
      <c r="E16" s="28">
        <v>3.57</v>
      </c>
      <c r="F16" s="28">
        <v>1.75</v>
      </c>
      <c r="G16" s="16">
        <v>8</v>
      </c>
    </row>
    <row r="17" spans="1:7" s="23" customFormat="1" ht="15" customHeight="1">
      <c r="A17" s="18">
        <v>11</v>
      </c>
      <c r="B17" s="19" t="s">
        <v>10</v>
      </c>
      <c r="C17" s="32">
        <v>3</v>
      </c>
      <c r="D17" s="32">
        <v>4</v>
      </c>
      <c r="E17" s="26">
        <v>2.33</v>
      </c>
      <c r="F17" s="26">
        <v>2.25</v>
      </c>
      <c r="G17" s="32">
        <v>4</v>
      </c>
    </row>
    <row r="18" spans="1:7" ht="15" customHeight="1">
      <c r="A18" s="4">
        <v>12</v>
      </c>
      <c r="B18" s="5" t="s">
        <v>11</v>
      </c>
      <c r="C18" s="16">
        <v>3</v>
      </c>
      <c r="D18" s="16">
        <v>1</v>
      </c>
      <c r="E18" s="28">
        <v>1.98</v>
      </c>
      <c r="F18" s="28">
        <v>2</v>
      </c>
      <c r="G18" s="16">
        <v>7</v>
      </c>
    </row>
    <row r="19" spans="1:7" s="23" customFormat="1" ht="15" customHeight="1">
      <c r="A19" s="18">
        <v>13</v>
      </c>
      <c r="B19" s="19" t="s">
        <v>12</v>
      </c>
      <c r="C19" s="32">
        <v>3</v>
      </c>
      <c r="D19" s="32">
        <v>1</v>
      </c>
      <c r="E19" s="26">
        <v>5.95</v>
      </c>
      <c r="F19" s="26">
        <v>3</v>
      </c>
      <c r="G19" s="32">
        <v>7</v>
      </c>
    </row>
    <row r="20" spans="1:7" ht="15" customHeight="1">
      <c r="A20" s="4">
        <v>14</v>
      </c>
      <c r="B20" s="5" t="s">
        <v>13</v>
      </c>
      <c r="C20" s="16">
        <v>4</v>
      </c>
      <c r="D20" s="16">
        <v>3</v>
      </c>
      <c r="E20" s="28">
        <v>2.65</v>
      </c>
      <c r="F20" s="28">
        <v>0.75</v>
      </c>
      <c r="G20" s="16">
        <v>3</v>
      </c>
    </row>
    <row r="21" spans="1:7" s="23" customFormat="1" ht="15" customHeight="1">
      <c r="A21" s="18">
        <v>15</v>
      </c>
      <c r="B21" s="19" t="s">
        <v>14</v>
      </c>
      <c r="C21" s="32">
        <v>2</v>
      </c>
      <c r="D21" s="32">
        <v>2</v>
      </c>
      <c r="E21" s="26">
        <v>1.93</v>
      </c>
      <c r="F21" s="26">
        <v>2.4</v>
      </c>
      <c r="G21" s="32">
        <v>5</v>
      </c>
    </row>
    <row r="22" spans="1:7" ht="15" customHeight="1">
      <c r="A22" s="4">
        <v>16</v>
      </c>
      <c r="B22" s="5" t="s">
        <v>15</v>
      </c>
      <c r="C22" s="16">
        <v>3</v>
      </c>
      <c r="D22" s="16">
        <v>1</v>
      </c>
      <c r="E22" s="28">
        <v>2.15</v>
      </c>
      <c r="F22" s="28">
        <v>2</v>
      </c>
      <c r="G22" s="16">
        <v>3</v>
      </c>
    </row>
    <row r="23" spans="1:7" s="23" customFormat="1" ht="15" customHeight="1">
      <c r="A23" s="18">
        <v>17</v>
      </c>
      <c r="B23" s="19" t="s">
        <v>16</v>
      </c>
      <c r="C23" s="32">
        <v>4</v>
      </c>
      <c r="D23" s="32">
        <v>1</v>
      </c>
      <c r="E23" s="26">
        <v>2.9</v>
      </c>
      <c r="F23" s="26">
        <v>2</v>
      </c>
      <c r="G23" s="32">
        <v>5</v>
      </c>
    </row>
    <row r="24" spans="1:7" ht="15" customHeight="1">
      <c r="A24" s="4">
        <v>18</v>
      </c>
      <c r="B24" s="5" t="s">
        <v>17</v>
      </c>
      <c r="C24" s="16">
        <v>2</v>
      </c>
      <c r="D24" s="16">
        <v>4</v>
      </c>
      <c r="E24" s="28">
        <v>3.7</v>
      </c>
      <c r="F24" s="28">
        <v>3</v>
      </c>
      <c r="G24" s="16">
        <v>6</v>
      </c>
    </row>
    <row r="25" spans="1:7" s="23" customFormat="1" ht="15" customHeight="1">
      <c r="A25" s="18">
        <v>19</v>
      </c>
      <c r="B25" s="19" t="s">
        <v>18</v>
      </c>
      <c r="C25" s="32">
        <v>2</v>
      </c>
      <c r="D25" s="32">
        <v>1</v>
      </c>
      <c r="E25" s="26">
        <v>3.21</v>
      </c>
      <c r="F25" s="26">
        <v>2</v>
      </c>
      <c r="G25" s="32">
        <v>3</v>
      </c>
    </row>
    <row r="26" spans="1:7" ht="15" customHeight="1">
      <c r="A26" s="4">
        <v>20</v>
      </c>
      <c r="B26" s="5" t="s">
        <v>19</v>
      </c>
      <c r="C26" s="16">
        <v>3</v>
      </c>
      <c r="D26" s="16">
        <v>6</v>
      </c>
      <c r="E26" s="28">
        <v>3.14</v>
      </c>
      <c r="F26" s="28">
        <v>2.25</v>
      </c>
      <c r="G26" s="16">
        <v>6</v>
      </c>
    </row>
    <row r="27" spans="1:7" s="23" customFormat="1" ht="15" customHeight="1">
      <c r="A27" s="18">
        <v>21</v>
      </c>
      <c r="B27" s="19" t="s">
        <v>20</v>
      </c>
      <c r="C27" s="32">
        <v>4</v>
      </c>
      <c r="D27" s="32">
        <v>2</v>
      </c>
      <c r="E27" s="26">
        <v>2.1800000000000002</v>
      </c>
      <c r="F27" s="26">
        <v>1.5</v>
      </c>
      <c r="G27" s="32">
        <v>3</v>
      </c>
    </row>
    <row r="28" spans="1:7" ht="15" customHeight="1">
      <c r="A28" s="4">
        <v>22</v>
      </c>
      <c r="B28" s="5" t="s">
        <v>21</v>
      </c>
      <c r="C28" s="16">
        <v>3</v>
      </c>
      <c r="D28" s="16">
        <v>1</v>
      </c>
      <c r="E28" s="28">
        <v>2.69</v>
      </c>
      <c r="F28" s="28">
        <v>1.75</v>
      </c>
      <c r="G28" s="16">
        <v>8</v>
      </c>
    </row>
    <row r="29" spans="1:7" s="23" customFormat="1" ht="15" customHeight="1">
      <c r="A29" s="18">
        <v>23</v>
      </c>
      <c r="B29" s="19" t="s">
        <v>22</v>
      </c>
      <c r="C29" s="32">
        <v>2</v>
      </c>
      <c r="D29" s="32">
        <v>1</v>
      </c>
      <c r="E29" s="26">
        <v>6.71</v>
      </c>
      <c r="F29" s="26">
        <v>3.75</v>
      </c>
      <c r="G29" s="32">
        <v>7</v>
      </c>
    </row>
    <row r="30" spans="1:7" ht="15" customHeight="1">
      <c r="A30" s="4">
        <v>24</v>
      </c>
      <c r="B30" s="5" t="s">
        <v>23</v>
      </c>
      <c r="C30" s="16">
        <v>4</v>
      </c>
      <c r="D30" s="16">
        <v>2</v>
      </c>
      <c r="E30" s="28">
        <v>3.26</v>
      </c>
      <c r="F30" s="28">
        <v>1.5</v>
      </c>
      <c r="G30" s="16">
        <v>5</v>
      </c>
    </row>
    <row r="31" spans="1:7" s="23" customFormat="1" ht="15" customHeight="1">
      <c r="A31" s="18">
        <v>25</v>
      </c>
      <c r="B31" s="19" t="s">
        <v>24</v>
      </c>
      <c r="C31" s="32">
        <v>3</v>
      </c>
      <c r="D31" s="32">
        <v>1</v>
      </c>
      <c r="E31" s="26">
        <v>1.62</v>
      </c>
      <c r="F31" s="26">
        <v>2</v>
      </c>
      <c r="G31" s="32">
        <v>1</v>
      </c>
    </row>
    <row r="32" spans="1:7" ht="15" customHeight="1">
      <c r="A32" s="4">
        <v>26</v>
      </c>
      <c r="B32" s="5" t="s">
        <v>25</v>
      </c>
      <c r="C32" s="16">
        <v>4</v>
      </c>
      <c r="D32" s="16">
        <v>1</v>
      </c>
      <c r="E32" s="28">
        <v>1.88</v>
      </c>
      <c r="F32" s="28">
        <v>1.25</v>
      </c>
      <c r="G32" s="16">
        <v>2</v>
      </c>
    </row>
    <row r="33" spans="1:7" s="23" customFormat="1" ht="15" customHeight="1">
      <c r="A33" s="18">
        <v>27</v>
      </c>
      <c r="B33" s="19" t="s">
        <v>26</v>
      </c>
      <c r="C33" s="32">
        <v>3</v>
      </c>
      <c r="D33" s="32">
        <v>2</v>
      </c>
      <c r="E33" s="26">
        <v>3.6</v>
      </c>
      <c r="F33" s="26">
        <v>2</v>
      </c>
      <c r="G33" s="32">
        <v>3</v>
      </c>
    </row>
    <row r="34" spans="1:7" ht="15" customHeight="1">
      <c r="A34" s="4">
        <v>28</v>
      </c>
      <c r="B34" s="5" t="s">
        <v>27</v>
      </c>
      <c r="C34" s="16">
        <v>5</v>
      </c>
      <c r="D34" s="16">
        <v>4</v>
      </c>
      <c r="E34" s="28">
        <v>3.06</v>
      </c>
      <c r="F34" s="28">
        <v>2.25</v>
      </c>
      <c r="G34" s="16">
        <v>7</v>
      </c>
    </row>
    <row r="35" spans="1:7" s="23" customFormat="1" ht="15" customHeight="1">
      <c r="A35" s="18">
        <v>29</v>
      </c>
      <c r="B35" s="19" t="s">
        <v>28</v>
      </c>
      <c r="C35" s="32">
        <v>4</v>
      </c>
      <c r="D35" s="32">
        <v>1</v>
      </c>
      <c r="E35" s="26">
        <v>1.58</v>
      </c>
      <c r="F35" s="26">
        <v>2.5</v>
      </c>
      <c r="G35" s="32">
        <v>7</v>
      </c>
    </row>
    <row r="36" spans="1:7" ht="15" customHeight="1">
      <c r="A36" s="4">
        <v>30</v>
      </c>
      <c r="B36" s="5" t="s">
        <v>29</v>
      </c>
      <c r="C36" s="16">
        <v>3</v>
      </c>
      <c r="D36" s="16">
        <v>1</v>
      </c>
      <c r="E36" s="28">
        <v>2.85</v>
      </c>
      <c r="F36" s="28">
        <v>2.25</v>
      </c>
      <c r="G36" s="16">
        <v>6</v>
      </c>
    </row>
    <row r="37" spans="1:7" s="23" customFormat="1" ht="15" customHeight="1">
      <c r="A37" s="18">
        <v>31</v>
      </c>
      <c r="B37" s="19" t="s">
        <v>30</v>
      </c>
      <c r="C37" s="32">
        <v>3</v>
      </c>
      <c r="D37" s="32">
        <v>3</v>
      </c>
      <c r="E37" s="26">
        <v>2.88</v>
      </c>
      <c r="F37" s="26">
        <v>1.75</v>
      </c>
      <c r="G37" s="32">
        <v>6</v>
      </c>
    </row>
    <row r="38" spans="1:7" ht="15" customHeight="1">
      <c r="A38" s="4">
        <v>32</v>
      </c>
      <c r="B38" s="5" t="s">
        <v>31</v>
      </c>
      <c r="C38" s="16">
        <v>2</v>
      </c>
      <c r="D38" s="16">
        <v>3</v>
      </c>
      <c r="E38" s="28">
        <v>4.01</v>
      </c>
      <c r="F38" s="28">
        <v>2</v>
      </c>
      <c r="G38" s="16">
        <v>6</v>
      </c>
    </row>
    <row r="39" spans="1:7" s="23" customFormat="1" ht="15" customHeight="1">
      <c r="A39" s="18">
        <v>33</v>
      </c>
      <c r="B39" s="19" t="s">
        <v>32</v>
      </c>
      <c r="C39" s="32">
        <v>1</v>
      </c>
      <c r="D39" s="32">
        <v>1</v>
      </c>
      <c r="E39" s="26">
        <v>4.55</v>
      </c>
      <c r="F39" s="26">
        <v>2.75</v>
      </c>
      <c r="G39" s="32">
        <v>8</v>
      </c>
    </row>
    <row r="41" spans="1:7" ht="15" customHeight="1">
      <c r="A41" s="3" t="s">
        <v>33</v>
      </c>
      <c r="C41" s="28">
        <f>AVERAGE(C7:C39)</f>
        <v>3.0606060606060606</v>
      </c>
      <c r="D41" s="28">
        <f t="shared" ref="D41:G41" si="0">AVERAGE(D7:D39)</f>
        <v>1.9696969696969697</v>
      </c>
      <c r="E41" s="28">
        <f t="shared" si="0"/>
        <v>3.0530303030303028</v>
      </c>
      <c r="F41" s="28">
        <f t="shared" si="0"/>
        <v>1.9969696969696971</v>
      </c>
      <c r="G41" s="28">
        <f t="shared" si="0"/>
        <v>5.2424242424242422</v>
      </c>
    </row>
    <row r="42" spans="1:7" ht="15" customHeight="1">
      <c r="A42" s="3" t="s">
        <v>102</v>
      </c>
      <c r="F42" s="16">
        <v>10.6</v>
      </c>
      <c r="G42" s="122" t="s">
        <v>757</v>
      </c>
    </row>
  </sheetData>
  <mergeCells count="3">
    <mergeCell ref="C1:D1"/>
    <mergeCell ref="C2:D2"/>
    <mergeCell ref="C3:D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workbookViewId="0"/>
  </sheetViews>
  <sheetFormatPr defaultColWidth="9.140625" defaultRowHeight="12.75"/>
  <cols>
    <col min="1" max="1" width="9.140625" style="378"/>
    <col min="2" max="2" width="10.28515625" style="378" customWidth="1"/>
    <col min="3" max="3" width="9.140625" style="378"/>
    <col min="4" max="4" width="18.28515625" style="378" customWidth="1"/>
    <col min="5" max="16384" width="9.140625" style="378"/>
  </cols>
  <sheetData>
    <row r="1" spans="1:10" s="344" customFormat="1" ht="18">
      <c r="A1" s="340" t="s">
        <v>758</v>
      </c>
      <c r="B1" s="341"/>
      <c r="C1" s="341"/>
      <c r="D1" s="342"/>
      <c r="E1" s="343"/>
      <c r="F1" s="343"/>
      <c r="G1" s="343"/>
      <c r="H1" s="343"/>
    </row>
    <row r="2" spans="1:10" s="350" customFormat="1" ht="12">
      <c r="A2" s="345" t="s">
        <v>759</v>
      </c>
      <c r="B2" s="346"/>
      <c r="C2" s="347"/>
      <c r="D2" s="348"/>
      <c r="E2" s="349"/>
      <c r="F2" s="349"/>
      <c r="G2" s="349"/>
      <c r="H2" s="349"/>
    </row>
    <row r="3" spans="1:10" s="350" customFormat="1" ht="12">
      <c r="A3" s="351"/>
      <c r="B3" s="347"/>
      <c r="C3" s="347"/>
      <c r="D3" s="348"/>
      <c r="E3" s="349"/>
      <c r="F3" s="349"/>
      <c r="G3" s="349"/>
      <c r="H3" s="349"/>
    </row>
    <row r="4" spans="1:10" s="350" customFormat="1" ht="12">
      <c r="A4" s="352" t="s">
        <v>760</v>
      </c>
      <c r="B4" s="352"/>
      <c r="C4" s="352" t="s">
        <v>760</v>
      </c>
      <c r="D4" s="353"/>
      <c r="E4" s="465" t="s">
        <v>761</v>
      </c>
      <c r="F4" s="465"/>
      <c r="G4" s="465"/>
      <c r="H4" s="465"/>
      <c r="I4" s="353"/>
      <c r="J4" s="353"/>
    </row>
    <row r="5" spans="1:10" s="350" customFormat="1" ht="12">
      <c r="A5" s="352" t="s">
        <v>762</v>
      </c>
      <c r="B5" s="352" t="s">
        <v>763</v>
      </c>
      <c r="C5" s="352" t="s">
        <v>764</v>
      </c>
      <c r="D5" s="353"/>
      <c r="E5" s="466" t="s">
        <v>71</v>
      </c>
      <c r="F5" s="466"/>
      <c r="G5" s="466" t="s">
        <v>765</v>
      </c>
      <c r="H5" s="466"/>
      <c r="I5" s="467" t="s">
        <v>766</v>
      </c>
      <c r="J5" s="468"/>
    </row>
    <row r="6" spans="1:10" s="350" customFormat="1" ht="12">
      <c r="A6" s="352" t="s">
        <v>767</v>
      </c>
      <c r="B6" s="352" t="s">
        <v>768</v>
      </c>
      <c r="C6" s="352" t="s">
        <v>769</v>
      </c>
      <c r="D6" s="353" t="s">
        <v>579</v>
      </c>
      <c r="E6" s="354" t="s">
        <v>770</v>
      </c>
      <c r="F6" s="354" t="s">
        <v>771</v>
      </c>
      <c r="G6" s="354" t="s">
        <v>770</v>
      </c>
      <c r="H6" s="354" t="s">
        <v>771</v>
      </c>
      <c r="I6" s="355" t="s">
        <v>770</v>
      </c>
      <c r="J6" s="356" t="s">
        <v>771</v>
      </c>
    </row>
    <row r="7" spans="1:10" s="363" customFormat="1" ht="29.25" customHeight="1">
      <c r="A7" s="357">
        <v>1</v>
      </c>
      <c r="B7" s="358" t="s">
        <v>772</v>
      </c>
      <c r="C7" s="358" t="s">
        <v>773</v>
      </c>
      <c r="D7" s="359" t="s">
        <v>0</v>
      </c>
      <c r="E7" s="360">
        <v>7</v>
      </c>
      <c r="F7" s="360">
        <v>1</v>
      </c>
      <c r="G7" s="360">
        <v>7</v>
      </c>
      <c r="H7" s="360">
        <v>1</v>
      </c>
      <c r="I7" s="361">
        <f t="shared" ref="I7:J47" si="0">AVERAGE(E7,G7)</f>
        <v>7</v>
      </c>
      <c r="J7" s="362">
        <f t="shared" si="0"/>
        <v>1</v>
      </c>
    </row>
    <row r="8" spans="1:10" s="363" customFormat="1" ht="12">
      <c r="A8" s="357">
        <v>2</v>
      </c>
      <c r="B8" s="358" t="s">
        <v>774</v>
      </c>
      <c r="C8" s="358"/>
      <c r="D8" s="359" t="s">
        <v>775</v>
      </c>
      <c r="E8" s="360">
        <v>3</v>
      </c>
      <c r="F8" s="360">
        <v>1.5</v>
      </c>
      <c r="G8" s="360">
        <v>3</v>
      </c>
      <c r="H8" s="360">
        <v>2.5</v>
      </c>
      <c r="I8" s="361">
        <f t="shared" si="0"/>
        <v>3</v>
      </c>
      <c r="J8" s="362">
        <f t="shared" si="0"/>
        <v>2</v>
      </c>
    </row>
    <row r="9" spans="1:10" s="363" customFormat="1" ht="12">
      <c r="A9" s="357">
        <v>3</v>
      </c>
      <c r="B9" s="358" t="s">
        <v>774</v>
      </c>
      <c r="C9" s="358"/>
      <c r="D9" s="359" t="s">
        <v>776</v>
      </c>
      <c r="E9" s="360">
        <v>4.5</v>
      </c>
      <c r="F9" s="360">
        <v>2.5</v>
      </c>
      <c r="G9" s="360">
        <v>3.5</v>
      </c>
      <c r="H9" s="360">
        <v>2</v>
      </c>
      <c r="I9" s="361">
        <f t="shared" si="0"/>
        <v>4</v>
      </c>
      <c r="J9" s="362">
        <f t="shared" si="0"/>
        <v>2.25</v>
      </c>
    </row>
    <row r="10" spans="1:10" s="363" customFormat="1" ht="12">
      <c r="A10" s="357">
        <v>4</v>
      </c>
      <c r="B10" s="358" t="s">
        <v>777</v>
      </c>
      <c r="C10" s="358"/>
      <c r="D10" s="359" t="s">
        <v>778</v>
      </c>
      <c r="E10" s="360">
        <v>5</v>
      </c>
      <c r="F10" s="360">
        <v>4</v>
      </c>
      <c r="G10" s="360"/>
      <c r="H10" s="360"/>
      <c r="I10" s="361">
        <f t="shared" si="0"/>
        <v>5</v>
      </c>
      <c r="J10" s="362">
        <f t="shared" si="0"/>
        <v>4</v>
      </c>
    </row>
    <row r="11" spans="1:10" s="363" customFormat="1" ht="45.75" customHeight="1">
      <c r="A11" s="357">
        <v>5</v>
      </c>
      <c r="B11" s="358" t="s">
        <v>772</v>
      </c>
      <c r="C11" s="364" t="s">
        <v>779</v>
      </c>
      <c r="D11" s="365" t="s">
        <v>780</v>
      </c>
      <c r="E11" s="360">
        <v>6</v>
      </c>
      <c r="F11" s="360">
        <v>5.5</v>
      </c>
      <c r="G11" s="360">
        <v>5.5</v>
      </c>
      <c r="H11" s="360">
        <v>4.5</v>
      </c>
      <c r="I11" s="361">
        <f t="shared" si="0"/>
        <v>5.75</v>
      </c>
      <c r="J11" s="362">
        <f t="shared" si="0"/>
        <v>5</v>
      </c>
    </row>
    <row r="12" spans="1:10" s="363" customFormat="1" ht="12">
      <c r="A12" s="357">
        <v>6</v>
      </c>
      <c r="B12" s="358" t="s">
        <v>774</v>
      </c>
      <c r="C12" s="364" t="s">
        <v>781</v>
      </c>
      <c r="D12" s="365" t="s">
        <v>782</v>
      </c>
      <c r="E12" s="360">
        <v>4</v>
      </c>
      <c r="F12" s="360">
        <v>6</v>
      </c>
      <c r="G12" s="360">
        <v>3</v>
      </c>
      <c r="H12" s="360">
        <v>3.5</v>
      </c>
      <c r="I12" s="361">
        <f t="shared" si="0"/>
        <v>3.5</v>
      </c>
      <c r="J12" s="362">
        <f t="shared" si="0"/>
        <v>4.75</v>
      </c>
    </row>
    <row r="13" spans="1:10" s="363" customFormat="1" ht="12">
      <c r="A13" s="357">
        <v>7</v>
      </c>
      <c r="B13" s="358" t="s">
        <v>774</v>
      </c>
      <c r="C13" s="358"/>
      <c r="D13" s="359" t="s">
        <v>783</v>
      </c>
      <c r="E13" s="360">
        <v>2</v>
      </c>
      <c r="F13" s="360"/>
      <c r="G13" s="360">
        <v>4.5</v>
      </c>
      <c r="H13" s="360">
        <v>2.5</v>
      </c>
      <c r="I13" s="361">
        <f t="shared" si="0"/>
        <v>3.25</v>
      </c>
      <c r="J13" s="362">
        <f t="shared" si="0"/>
        <v>2.5</v>
      </c>
    </row>
    <row r="14" spans="1:10" s="363" customFormat="1" ht="12">
      <c r="A14" s="357">
        <v>8</v>
      </c>
      <c r="B14" s="358" t="s">
        <v>772</v>
      </c>
      <c r="C14" s="358"/>
      <c r="D14" s="359" t="s">
        <v>784</v>
      </c>
      <c r="E14" s="360">
        <v>6</v>
      </c>
      <c r="F14" s="360">
        <v>3.5</v>
      </c>
      <c r="G14" s="360">
        <v>6.5</v>
      </c>
      <c r="H14" s="360">
        <v>5</v>
      </c>
      <c r="I14" s="361">
        <f t="shared" si="0"/>
        <v>6.25</v>
      </c>
      <c r="J14" s="362">
        <f t="shared" si="0"/>
        <v>4.25</v>
      </c>
    </row>
    <row r="15" spans="1:10" s="363" customFormat="1" ht="12">
      <c r="A15" s="357">
        <v>9</v>
      </c>
      <c r="B15" s="358" t="s">
        <v>774</v>
      </c>
      <c r="C15" s="358"/>
      <c r="D15" s="359" t="s">
        <v>785</v>
      </c>
      <c r="E15" s="360">
        <v>3</v>
      </c>
      <c r="F15" s="360">
        <v>6</v>
      </c>
      <c r="G15" s="360">
        <v>3.5</v>
      </c>
      <c r="H15" s="360">
        <v>2.5</v>
      </c>
      <c r="I15" s="361">
        <f t="shared" si="0"/>
        <v>3.25</v>
      </c>
      <c r="J15" s="362">
        <f t="shared" si="0"/>
        <v>4.25</v>
      </c>
    </row>
    <row r="16" spans="1:10" s="372" customFormat="1" ht="12">
      <c r="A16" s="366">
        <v>47</v>
      </c>
      <c r="B16" s="367" t="s">
        <v>786</v>
      </c>
      <c r="C16" s="368">
        <v>2</v>
      </c>
      <c r="D16" s="302" t="s">
        <v>1</v>
      </c>
      <c r="E16" s="369"/>
      <c r="F16" s="369">
        <v>7.5</v>
      </c>
      <c r="G16" s="369">
        <v>7</v>
      </c>
      <c r="H16" s="369">
        <v>6.5</v>
      </c>
      <c r="I16" s="370">
        <f t="shared" si="0"/>
        <v>7</v>
      </c>
      <c r="J16" s="371">
        <f t="shared" si="0"/>
        <v>7</v>
      </c>
    </row>
    <row r="17" spans="1:10" s="372" customFormat="1" ht="12">
      <c r="A17" s="366">
        <v>48</v>
      </c>
      <c r="B17" s="367" t="s">
        <v>786</v>
      </c>
      <c r="C17" s="368">
        <v>3</v>
      </c>
      <c r="D17" s="302" t="s">
        <v>2</v>
      </c>
      <c r="E17" s="369"/>
      <c r="F17" s="369">
        <v>6.5</v>
      </c>
      <c r="G17" s="369">
        <v>6.5</v>
      </c>
      <c r="H17" s="369">
        <v>5</v>
      </c>
      <c r="I17" s="370">
        <f t="shared" si="0"/>
        <v>6.5</v>
      </c>
      <c r="J17" s="371">
        <f t="shared" si="0"/>
        <v>5.75</v>
      </c>
    </row>
    <row r="18" spans="1:10" s="372" customFormat="1" ht="12">
      <c r="A18" s="366">
        <v>49</v>
      </c>
      <c r="B18" s="367" t="s">
        <v>786</v>
      </c>
      <c r="C18" s="368">
        <v>4</v>
      </c>
      <c r="D18" s="302" t="s">
        <v>7</v>
      </c>
      <c r="E18" s="373">
        <v>7</v>
      </c>
      <c r="F18" s="373">
        <v>3.5</v>
      </c>
      <c r="G18" s="373">
        <v>7.5</v>
      </c>
      <c r="H18" s="373">
        <v>5</v>
      </c>
      <c r="I18" s="374">
        <f t="shared" si="0"/>
        <v>7.25</v>
      </c>
      <c r="J18" s="375">
        <f t="shared" si="0"/>
        <v>4.25</v>
      </c>
    </row>
    <row r="19" spans="1:10" s="372" customFormat="1" ht="12">
      <c r="A19" s="366">
        <v>50</v>
      </c>
      <c r="B19" s="367" t="s">
        <v>786</v>
      </c>
      <c r="C19" s="368">
        <v>5</v>
      </c>
      <c r="D19" s="302" t="s">
        <v>3</v>
      </c>
      <c r="E19" s="369"/>
      <c r="F19" s="369">
        <v>5</v>
      </c>
      <c r="G19" s="369">
        <v>6.5</v>
      </c>
      <c r="H19" s="369">
        <v>6.5</v>
      </c>
      <c r="I19" s="370">
        <f t="shared" si="0"/>
        <v>6.5</v>
      </c>
      <c r="J19" s="371">
        <f t="shared" si="0"/>
        <v>5.75</v>
      </c>
    </row>
    <row r="20" spans="1:10" s="372" customFormat="1" ht="12">
      <c r="A20" s="366">
        <v>51</v>
      </c>
      <c r="B20" s="367" t="s">
        <v>786</v>
      </c>
      <c r="C20" s="368">
        <v>6</v>
      </c>
      <c r="D20" s="302" t="s">
        <v>4</v>
      </c>
      <c r="E20" s="373">
        <v>7</v>
      </c>
      <c r="F20" s="373">
        <v>4.5</v>
      </c>
      <c r="G20" s="373">
        <v>5.5</v>
      </c>
      <c r="H20" s="373">
        <v>4.5</v>
      </c>
      <c r="I20" s="374">
        <f t="shared" si="0"/>
        <v>6.25</v>
      </c>
      <c r="J20" s="375">
        <f t="shared" si="0"/>
        <v>4.5</v>
      </c>
    </row>
    <row r="21" spans="1:10" s="372" customFormat="1" ht="12">
      <c r="A21" s="366">
        <v>52</v>
      </c>
      <c r="B21" s="367" t="s">
        <v>786</v>
      </c>
      <c r="C21" s="368">
        <v>7</v>
      </c>
      <c r="D21" s="302" t="s">
        <v>5</v>
      </c>
      <c r="E21" s="373">
        <v>6.5</v>
      </c>
      <c r="F21" s="373">
        <v>4</v>
      </c>
      <c r="G21" s="373">
        <v>4</v>
      </c>
      <c r="H21" s="373">
        <v>2.5</v>
      </c>
      <c r="I21" s="374">
        <f t="shared" si="0"/>
        <v>5.25</v>
      </c>
      <c r="J21" s="375">
        <f t="shared" si="0"/>
        <v>3.25</v>
      </c>
    </row>
    <row r="22" spans="1:10" s="372" customFormat="1" ht="12">
      <c r="A22" s="366">
        <v>53</v>
      </c>
      <c r="B22" s="367" t="s">
        <v>786</v>
      </c>
      <c r="C22" s="368">
        <v>8</v>
      </c>
      <c r="D22" s="302" t="s">
        <v>6</v>
      </c>
      <c r="E22" s="369"/>
      <c r="F22" s="369">
        <v>3.5</v>
      </c>
      <c r="G22" s="369">
        <v>6</v>
      </c>
      <c r="H22" s="369">
        <v>2.5</v>
      </c>
      <c r="I22" s="370">
        <f t="shared" si="0"/>
        <v>6</v>
      </c>
      <c r="J22" s="371">
        <f t="shared" si="0"/>
        <v>3</v>
      </c>
    </row>
    <row r="23" spans="1:10" s="372" customFormat="1" ht="12">
      <c r="A23" s="366">
        <v>54</v>
      </c>
      <c r="B23" s="367" t="s">
        <v>786</v>
      </c>
      <c r="C23" s="368">
        <v>9</v>
      </c>
      <c r="D23" s="302" t="s">
        <v>8</v>
      </c>
      <c r="E23" s="373">
        <v>5</v>
      </c>
      <c r="F23" s="373">
        <v>2</v>
      </c>
      <c r="G23" s="373">
        <v>3</v>
      </c>
      <c r="H23" s="373">
        <v>2</v>
      </c>
      <c r="I23" s="374">
        <f t="shared" si="0"/>
        <v>4</v>
      </c>
      <c r="J23" s="375">
        <f t="shared" si="0"/>
        <v>2</v>
      </c>
    </row>
    <row r="24" spans="1:10" s="372" customFormat="1" ht="12">
      <c r="A24" s="366">
        <v>55</v>
      </c>
      <c r="B24" s="367" t="s">
        <v>786</v>
      </c>
      <c r="C24" s="368">
        <v>10</v>
      </c>
      <c r="D24" s="302" t="s">
        <v>9</v>
      </c>
      <c r="E24" s="373">
        <v>4</v>
      </c>
      <c r="F24" s="373">
        <v>5</v>
      </c>
      <c r="G24" s="373">
        <v>2</v>
      </c>
      <c r="H24" s="373">
        <v>3</v>
      </c>
      <c r="I24" s="374">
        <f t="shared" si="0"/>
        <v>3</v>
      </c>
      <c r="J24" s="375">
        <f t="shared" si="0"/>
        <v>4</v>
      </c>
    </row>
    <row r="25" spans="1:10" s="372" customFormat="1" ht="12">
      <c r="A25" s="366">
        <v>56</v>
      </c>
      <c r="B25" s="367" t="s">
        <v>786</v>
      </c>
      <c r="C25" s="368">
        <v>11</v>
      </c>
      <c r="D25" s="302" t="s">
        <v>10</v>
      </c>
      <c r="E25" s="373">
        <v>5</v>
      </c>
      <c r="F25" s="373">
        <v>2.5</v>
      </c>
      <c r="G25" s="373">
        <v>3.5</v>
      </c>
      <c r="H25" s="373">
        <v>3</v>
      </c>
      <c r="I25" s="374">
        <f t="shared" si="0"/>
        <v>4.25</v>
      </c>
      <c r="J25" s="375">
        <f t="shared" si="0"/>
        <v>2.75</v>
      </c>
    </row>
    <row r="26" spans="1:10" s="372" customFormat="1" ht="12">
      <c r="A26" s="366">
        <v>57</v>
      </c>
      <c r="B26" s="367" t="s">
        <v>786</v>
      </c>
      <c r="C26" s="368">
        <v>12</v>
      </c>
      <c r="D26" s="302" t="s">
        <v>11</v>
      </c>
      <c r="E26" s="373">
        <v>5</v>
      </c>
      <c r="F26" s="373">
        <v>4</v>
      </c>
      <c r="G26" s="373">
        <v>5.5</v>
      </c>
      <c r="H26" s="373">
        <v>3</v>
      </c>
      <c r="I26" s="374">
        <f t="shared" si="0"/>
        <v>5.25</v>
      </c>
      <c r="J26" s="375">
        <f t="shared" si="0"/>
        <v>3.5</v>
      </c>
    </row>
    <row r="27" spans="1:10" s="372" customFormat="1" ht="12">
      <c r="A27" s="366">
        <v>58</v>
      </c>
      <c r="B27" s="367" t="s">
        <v>786</v>
      </c>
      <c r="C27" s="368">
        <v>13</v>
      </c>
      <c r="D27" s="302" t="s">
        <v>12</v>
      </c>
      <c r="E27" s="369">
        <v>7</v>
      </c>
      <c r="F27" s="369">
        <v>5.5</v>
      </c>
      <c r="G27" s="369">
        <v>5</v>
      </c>
      <c r="H27" s="369">
        <v>2.5</v>
      </c>
      <c r="I27" s="370">
        <f t="shared" si="0"/>
        <v>6</v>
      </c>
      <c r="J27" s="371">
        <f t="shared" si="0"/>
        <v>4</v>
      </c>
    </row>
    <row r="28" spans="1:10" s="372" customFormat="1" ht="12">
      <c r="A28" s="366">
        <v>59</v>
      </c>
      <c r="B28" s="367" t="s">
        <v>786</v>
      </c>
      <c r="C28" s="368">
        <v>14</v>
      </c>
      <c r="D28" s="302" t="s">
        <v>13</v>
      </c>
      <c r="E28" s="369">
        <v>6</v>
      </c>
      <c r="F28" s="369">
        <v>3</v>
      </c>
      <c r="G28" s="369">
        <v>4.5</v>
      </c>
      <c r="H28" s="369">
        <v>2</v>
      </c>
      <c r="I28" s="370">
        <f t="shared" si="0"/>
        <v>5.25</v>
      </c>
      <c r="J28" s="371">
        <f t="shared" si="0"/>
        <v>2.5</v>
      </c>
    </row>
    <row r="29" spans="1:10" s="372" customFormat="1" ht="12">
      <c r="A29" s="366">
        <v>60</v>
      </c>
      <c r="B29" s="367" t="s">
        <v>786</v>
      </c>
      <c r="C29" s="368">
        <v>15</v>
      </c>
      <c r="D29" s="302" t="s">
        <v>14</v>
      </c>
      <c r="E29" s="369">
        <v>4.5</v>
      </c>
      <c r="F29" s="369">
        <v>3.5</v>
      </c>
      <c r="G29" s="369">
        <v>5</v>
      </c>
      <c r="H29" s="369">
        <v>4</v>
      </c>
      <c r="I29" s="370">
        <f t="shared" si="0"/>
        <v>4.75</v>
      </c>
      <c r="J29" s="371">
        <f t="shared" si="0"/>
        <v>3.75</v>
      </c>
    </row>
    <row r="30" spans="1:10" s="372" customFormat="1" ht="12">
      <c r="A30" s="366">
        <v>61</v>
      </c>
      <c r="B30" s="367" t="s">
        <v>786</v>
      </c>
      <c r="C30" s="368">
        <v>16</v>
      </c>
      <c r="D30" s="302" t="s">
        <v>15</v>
      </c>
      <c r="E30" s="369">
        <v>6.5</v>
      </c>
      <c r="F30" s="369">
        <v>5</v>
      </c>
      <c r="G30" s="369">
        <v>4</v>
      </c>
      <c r="H30" s="369">
        <v>3</v>
      </c>
      <c r="I30" s="370">
        <f t="shared" si="0"/>
        <v>5.25</v>
      </c>
      <c r="J30" s="371">
        <f t="shared" si="0"/>
        <v>4</v>
      </c>
    </row>
    <row r="31" spans="1:10" s="372" customFormat="1" ht="12">
      <c r="A31" s="366">
        <v>62</v>
      </c>
      <c r="B31" s="367" t="s">
        <v>786</v>
      </c>
      <c r="C31" s="368">
        <v>17</v>
      </c>
      <c r="D31" s="302" t="s">
        <v>16</v>
      </c>
      <c r="E31" s="373">
        <v>6.5</v>
      </c>
      <c r="F31" s="373">
        <v>4.5</v>
      </c>
      <c r="G31" s="373">
        <v>5</v>
      </c>
      <c r="H31" s="373">
        <v>3</v>
      </c>
      <c r="I31" s="374">
        <f t="shared" si="0"/>
        <v>5.75</v>
      </c>
      <c r="J31" s="375">
        <f t="shared" si="0"/>
        <v>3.75</v>
      </c>
    </row>
    <row r="32" spans="1:10" s="372" customFormat="1" ht="12">
      <c r="A32" s="366">
        <v>63</v>
      </c>
      <c r="B32" s="367" t="s">
        <v>786</v>
      </c>
      <c r="C32" s="368">
        <v>18</v>
      </c>
      <c r="D32" s="302" t="s">
        <v>17</v>
      </c>
      <c r="E32" s="369"/>
      <c r="F32" s="369">
        <v>6</v>
      </c>
      <c r="G32" s="369">
        <v>5</v>
      </c>
      <c r="H32" s="369">
        <v>6</v>
      </c>
      <c r="I32" s="370">
        <f t="shared" si="0"/>
        <v>5</v>
      </c>
      <c r="J32" s="371">
        <f t="shared" si="0"/>
        <v>6</v>
      </c>
    </row>
    <row r="33" spans="1:10" s="372" customFormat="1" ht="12">
      <c r="A33" s="366">
        <v>64</v>
      </c>
      <c r="B33" s="367" t="s">
        <v>786</v>
      </c>
      <c r="C33" s="368">
        <v>19</v>
      </c>
      <c r="D33" s="302" t="s">
        <v>18</v>
      </c>
      <c r="E33" s="369">
        <v>3</v>
      </c>
      <c r="F33" s="369">
        <v>3</v>
      </c>
      <c r="G33" s="369">
        <v>5</v>
      </c>
      <c r="H33" s="369">
        <v>3</v>
      </c>
      <c r="I33" s="370">
        <f t="shared" si="0"/>
        <v>4</v>
      </c>
      <c r="J33" s="371">
        <f t="shared" si="0"/>
        <v>3</v>
      </c>
    </row>
    <row r="34" spans="1:10" s="372" customFormat="1" ht="12">
      <c r="A34" s="366">
        <v>65</v>
      </c>
      <c r="B34" s="367" t="s">
        <v>786</v>
      </c>
      <c r="C34" s="368">
        <v>20</v>
      </c>
      <c r="D34" s="302" t="s">
        <v>19</v>
      </c>
      <c r="E34" s="373">
        <v>6.5</v>
      </c>
      <c r="F34" s="373">
        <v>6.5</v>
      </c>
      <c r="G34" s="373">
        <v>7.5</v>
      </c>
      <c r="H34" s="373">
        <v>6.5</v>
      </c>
      <c r="I34" s="374">
        <f t="shared" si="0"/>
        <v>7</v>
      </c>
      <c r="J34" s="375">
        <f t="shared" si="0"/>
        <v>6.5</v>
      </c>
    </row>
    <row r="35" spans="1:10" s="372" customFormat="1" ht="12">
      <c r="A35" s="366">
        <v>66</v>
      </c>
      <c r="B35" s="367" t="s">
        <v>786</v>
      </c>
      <c r="C35" s="368">
        <v>21</v>
      </c>
      <c r="D35" s="302" t="s">
        <v>20</v>
      </c>
      <c r="E35" s="373">
        <v>5</v>
      </c>
      <c r="F35" s="373">
        <v>2</v>
      </c>
      <c r="G35" s="373">
        <v>3.5</v>
      </c>
      <c r="H35" s="373">
        <v>3.5</v>
      </c>
      <c r="I35" s="374">
        <f t="shared" si="0"/>
        <v>4.25</v>
      </c>
      <c r="J35" s="375">
        <f t="shared" si="0"/>
        <v>2.75</v>
      </c>
    </row>
    <row r="36" spans="1:10" s="372" customFormat="1" ht="12">
      <c r="A36" s="366">
        <v>67</v>
      </c>
      <c r="B36" s="367" t="s">
        <v>786</v>
      </c>
      <c r="C36" s="368">
        <v>22</v>
      </c>
      <c r="D36" s="302" t="s">
        <v>21</v>
      </c>
      <c r="E36" s="369">
        <v>6</v>
      </c>
      <c r="F36" s="369">
        <v>6.5</v>
      </c>
      <c r="G36" s="369">
        <v>4.5</v>
      </c>
      <c r="H36" s="369">
        <v>2.5</v>
      </c>
      <c r="I36" s="370">
        <f t="shared" si="0"/>
        <v>5.25</v>
      </c>
      <c r="J36" s="371">
        <f t="shared" si="0"/>
        <v>4.5</v>
      </c>
    </row>
    <row r="37" spans="1:10" s="372" customFormat="1" ht="12">
      <c r="A37" s="366">
        <v>68</v>
      </c>
      <c r="B37" s="367" t="s">
        <v>786</v>
      </c>
      <c r="C37" s="368">
        <v>23</v>
      </c>
      <c r="D37" s="302" t="s">
        <v>22</v>
      </c>
      <c r="E37" s="369"/>
      <c r="F37" s="369">
        <v>4</v>
      </c>
      <c r="G37" s="369">
        <v>7</v>
      </c>
      <c r="H37" s="369">
        <v>4.5</v>
      </c>
      <c r="I37" s="370">
        <f t="shared" si="0"/>
        <v>7</v>
      </c>
      <c r="J37" s="371">
        <f t="shared" si="0"/>
        <v>4.25</v>
      </c>
    </row>
    <row r="38" spans="1:10" s="372" customFormat="1" ht="12">
      <c r="A38" s="366">
        <v>69</v>
      </c>
      <c r="B38" s="367" t="s">
        <v>786</v>
      </c>
      <c r="C38" s="368">
        <v>24</v>
      </c>
      <c r="D38" s="302" t="s">
        <v>23</v>
      </c>
      <c r="E38" s="373">
        <v>5</v>
      </c>
      <c r="F38" s="373">
        <v>3</v>
      </c>
      <c r="G38" s="373">
        <v>5</v>
      </c>
      <c r="H38" s="373">
        <v>2</v>
      </c>
      <c r="I38" s="374">
        <f t="shared" si="0"/>
        <v>5</v>
      </c>
      <c r="J38" s="375">
        <f t="shared" si="0"/>
        <v>2.5</v>
      </c>
    </row>
    <row r="39" spans="1:10" s="372" customFormat="1" ht="12">
      <c r="A39" s="366">
        <v>70</v>
      </c>
      <c r="B39" s="367" t="s">
        <v>786</v>
      </c>
      <c r="C39" s="368">
        <v>25</v>
      </c>
      <c r="D39" s="302" t="s">
        <v>24</v>
      </c>
      <c r="E39" s="373">
        <v>5.5</v>
      </c>
      <c r="F39" s="373">
        <v>1</v>
      </c>
      <c r="G39" s="373">
        <v>5.5</v>
      </c>
      <c r="H39" s="373">
        <v>0.5</v>
      </c>
      <c r="I39" s="374">
        <f t="shared" si="0"/>
        <v>5.5</v>
      </c>
      <c r="J39" s="375">
        <f t="shared" si="0"/>
        <v>0.75</v>
      </c>
    </row>
    <row r="40" spans="1:10" s="372" customFormat="1" ht="12">
      <c r="A40" s="366">
        <v>71</v>
      </c>
      <c r="B40" s="367" t="s">
        <v>786</v>
      </c>
      <c r="C40" s="368">
        <v>26</v>
      </c>
      <c r="D40" s="302" t="s">
        <v>25</v>
      </c>
      <c r="E40" s="373">
        <v>5.5</v>
      </c>
      <c r="F40" s="373">
        <v>4.5</v>
      </c>
      <c r="G40" s="373">
        <v>4</v>
      </c>
      <c r="H40" s="373">
        <v>2</v>
      </c>
      <c r="I40" s="374">
        <f t="shared" si="0"/>
        <v>4.75</v>
      </c>
      <c r="J40" s="375">
        <f t="shared" si="0"/>
        <v>3.25</v>
      </c>
    </row>
    <row r="41" spans="1:10" s="372" customFormat="1" ht="12">
      <c r="A41" s="366">
        <v>72</v>
      </c>
      <c r="B41" s="367" t="s">
        <v>786</v>
      </c>
      <c r="C41" s="368">
        <v>27</v>
      </c>
      <c r="D41" s="302" t="s">
        <v>26</v>
      </c>
      <c r="E41" s="373">
        <v>5.5</v>
      </c>
      <c r="F41" s="373">
        <v>3.5</v>
      </c>
      <c r="G41" s="373">
        <v>5.5</v>
      </c>
      <c r="H41" s="373">
        <v>2.5</v>
      </c>
      <c r="I41" s="374">
        <f t="shared" si="0"/>
        <v>5.5</v>
      </c>
      <c r="J41" s="375">
        <f t="shared" si="0"/>
        <v>3</v>
      </c>
    </row>
    <row r="42" spans="1:10" s="372" customFormat="1" ht="12">
      <c r="A42" s="366">
        <v>73</v>
      </c>
      <c r="B42" s="367" t="s">
        <v>786</v>
      </c>
      <c r="C42" s="368">
        <v>28</v>
      </c>
      <c r="D42" s="302" t="s">
        <v>27</v>
      </c>
      <c r="E42" s="373">
        <v>6.5</v>
      </c>
      <c r="F42" s="373">
        <v>4.5</v>
      </c>
      <c r="G42" s="373">
        <v>6</v>
      </c>
      <c r="H42" s="373">
        <v>4.5</v>
      </c>
      <c r="I42" s="374">
        <f t="shared" si="0"/>
        <v>6.25</v>
      </c>
      <c r="J42" s="375">
        <f t="shared" si="0"/>
        <v>4.5</v>
      </c>
    </row>
    <row r="43" spans="1:10" s="372" customFormat="1" ht="12">
      <c r="A43" s="366">
        <v>74</v>
      </c>
      <c r="B43" s="367" t="s">
        <v>786</v>
      </c>
      <c r="C43" s="368">
        <v>29</v>
      </c>
      <c r="D43" s="302" t="s">
        <v>28</v>
      </c>
      <c r="E43" s="373">
        <v>6</v>
      </c>
      <c r="F43" s="373">
        <v>4</v>
      </c>
      <c r="G43" s="373">
        <v>6</v>
      </c>
      <c r="H43" s="373">
        <v>3</v>
      </c>
      <c r="I43" s="374">
        <f t="shared" si="0"/>
        <v>6</v>
      </c>
      <c r="J43" s="375">
        <f t="shared" si="0"/>
        <v>3.5</v>
      </c>
    </row>
    <row r="44" spans="1:10" s="372" customFormat="1" ht="12">
      <c r="A44" s="366">
        <v>75</v>
      </c>
      <c r="B44" s="367" t="s">
        <v>786</v>
      </c>
      <c r="C44" s="368">
        <v>30</v>
      </c>
      <c r="D44" s="302" t="s">
        <v>29</v>
      </c>
      <c r="E44" s="373">
        <v>7</v>
      </c>
      <c r="F44" s="373">
        <v>4</v>
      </c>
      <c r="G44" s="373">
        <v>5</v>
      </c>
      <c r="H44" s="373">
        <v>2.5</v>
      </c>
      <c r="I44" s="374">
        <f t="shared" si="0"/>
        <v>6</v>
      </c>
      <c r="J44" s="375">
        <f t="shared" si="0"/>
        <v>3.25</v>
      </c>
    </row>
    <row r="45" spans="1:10" s="372" customFormat="1" ht="12">
      <c r="A45" s="366">
        <v>76</v>
      </c>
      <c r="B45" s="367" t="s">
        <v>786</v>
      </c>
      <c r="C45" s="368">
        <v>31</v>
      </c>
      <c r="D45" s="302" t="s">
        <v>30</v>
      </c>
      <c r="E45" s="373">
        <v>5</v>
      </c>
      <c r="F45" s="373">
        <v>6</v>
      </c>
      <c r="G45" s="373">
        <v>5</v>
      </c>
      <c r="H45" s="373">
        <v>5.5</v>
      </c>
      <c r="I45" s="374">
        <f t="shared" si="0"/>
        <v>5</v>
      </c>
      <c r="J45" s="375">
        <f t="shared" si="0"/>
        <v>5.75</v>
      </c>
    </row>
    <row r="46" spans="1:10" s="372" customFormat="1" ht="12">
      <c r="A46" s="366">
        <v>77</v>
      </c>
      <c r="B46" s="367" t="s">
        <v>786</v>
      </c>
      <c r="C46" s="368">
        <v>32</v>
      </c>
      <c r="D46" s="376" t="s">
        <v>31</v>
      </c>
      <c r="E46" s="373">
        <v>4</v>
      </c>
      <c r="F46" s="373">
        <v>4</v>
      </c>
      <c r="G46" s="373">
        <v>4</v>
      </c>
      <c r="H46" s="373">
        <v>5</v>
      </c>
      <c r="I46" s="374">
        <f t="shared" si="0"/>
        <v>4</v>
      </c>
      <c r="J46" s="375">
        <f t="shared" si="0"/>
        <v>4.5</v>
      </c>
    </row>
    <row r="47" spans="1:10" s="372" customFormat="1" ht="12">
      <c r="A47" s="366">
        <v>78</v>
      </c>
      <c r="B47" s="367" t="s">
        <v>786</v>
      </c>
      <c r="C47" s="368">
        <v>33</v>
      </c>
      <c r="D47" s="376" t="s">
        <v>32</v>
      </c>
      <c r="E47" s="369"/>
      <c r="F47" s="369">
        <v>6.5</v>
      </c>
      <c r="G47" s="369">
        <v>5.5</v>
      </c>
      <c r="H47" s="369">
        <v>5</v>
      </c>
      <c r="I47" s="370">
        <f t="shared" si="0"/>
        <v>5.5</v>
      </c>
      <c r="J47" s="371">
        <f t="shared" si="0"/>
        <v>5.75</v>
      </c>
    </row>
    <row r="48" spans="1:10" s="377" customFormat="1" ht="12"/>
    <row r="49" s="377" customFormat="1" ht="12"/>
    <row r="50" s="377" customFormat="1" ht="12"/>
    <row r="51" s="377" customFormat="1" ht="12"/>
    <row r="52" s="377" customFormat="1" ht="12"/>
    <row r="53" s="377" customFormat="1" ht="12"/>
    <row r="54" s="377" customFormat="1" ht="12"/>
    <row r="55" s="377" customFormat="1" ht="12"/>
    <row r="56" s="377" customFormat="1" ht="12"/>
    <row r="57" s="377" customFormat="1" ht="12"/>
    <row r="58" s="377" customFormat="1" ht="12"/>
    <row r="59" s="377" customFormat="1" ht="12"/>
    <row r="60" s="377" customFormat="1" ht="12"/>
    <row r="61" s="377" customFormat="1" ht="12"/>
    <row r="62" s="377" customFormat="1" ht="12"/>
    <row r="63" s="377" customFormat="1" ht="12"/>
  </sheetData>
  <mergeCells count="4">
    <mergeCell ref="E4:H4"/>
    <mergeCell ref="E5:F5"/>
    <mergeCell ref="G5:H5"/>
    <mergeCell ref="I5:J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14" width="12.7109375" style="16" customWidth="1"/>
    <col min="15" max="16384" width="9.140625" style="3"/>
  </cols>
  <sheetData>
    <row r="1" spans="1:14" ht="15" customHeight="1">
      <c r="C1" s="16" t="s">
        <v>38</v>
      </c>
      <c r="D1" s="16" t="s">
        <v>48</v>
      </c>
      <c r="E1" s="16" t="s">
        <v>51</v>
      </c>
      <c r="F1" s="444" t="s">
        <v>51</v>
      </c>
      <c r="G1" s="445"/>
      <c r="H1" s="444" t="s">
        <v>56</v>
      </c>
      <c r="I1" s="445"/>
      <c r="J1" s="16" t="s">
        <v>58</v>
      </c>
      <c r="K1" s="24" t="s">
        <v>61</v>
      </c>
      <c r="L1" s="444" t="s">
        <v>64</v>
      </c>
      <c r="M1" s="445"/>
      <c r="N1" s="16" t="s">
        <v>68</v>
      </c>
    </row>
    <row r="2" spans="1:14" ht="15" customHeight="1">
      <c r="C2" s="16" t="s">
        <v>39</v>
      </c>
      <c r="D2" s="16" t="s">
        <v>49</v>
      </c>
      <c r="E2" s="16" t="s">
        <v>49</v>
      </c>
      <c r="F2" s="444" t="s">
        <v>49</v>
      </c>
      <c r="G2" s="445"/>
      <c r="H2" s="444" t="s">
        <v>49</v>
      </c>
      <c r="I2" s="445"/>
      <c r="J2" s="16" t="s">
        <v>59</v>
      </c>
      <c r="K2" s="16" t="s">
        <v>62</v>
      </c>
      <c r="L2" s="444" t="s">
        <v>62</v>
      </c>
      <c r="M2" s="445"/>
      <c r="N2" s="16" t="s">
        <v>69</v>
      </c>
    </row>
    <row r="3" spans="1:14" s="2" customFormat="1" ht="12.75">
      <c r="C3" s="1" t="s">
        <v>40</v>
      </c>
      <c r="D3" s="1" t="s">
        <v>50</v>
      </c>
      <c r="E3" s="1" t="s">
        <v>50</v>
      </c>
      <c r="F3" s="469" t="s">
        <v>55</v>
      </c>
      <c r="G3" s="470"/>
      <c r="H3" s="469" t="s">
        <v>55</v>
      </c>
      <c r="I3" s="470"/>
      <c r="J3" s="1" t="s">
        <v>60</v>
      </c>
      <c r="K3" s="1" t="s">
        <v>63</v>
      </c>
      <c r="L3" s="469" t="s">
        <v>63</v>
      </c>
      <c r="M3" s="470"/>
      <c r="N3" s="1" t="s">
        <v>70</v>
      </c>
    </row>
    <row r="4" spans="1:14" s="2" customFormat="1" ht="11.25">
      <c r="C4" s="1"/>
      <c r="D4" s="1"/>
      <c r="E4" s="1"/>
      <c r="F4" s="1" t="s">
        <v>787</v>
      </c>
      <c r="G4" s="1" t="s">
        <v>788</v>
      </c>
      <c r="H4" s="1" t="s">
        <v>787</v>
      </c>
      <c r="I4" s="1" t="s">
        <v>788</v>
      </c>
      <c r="J4" s="1"/>
      <c r="K4" s="1"/>
      <c r="L4" s="1" t="s">
        <v>789</v>
      </c>
      <c r="M4" s="1" t="s">
        <v>790</v>
      </c>
      <c r="N4" s="1"/>
    </row>
    <row r="5" spans="1:14" s="2" customFormat="1" ht="11.25">
      <c r="C5" s="34" t="s">
        <v>98</v>
      </c>
      <c r="D5" s="34" t="s">
        <v>98</v>
      </c>
      <c r="E5" s="1" t="s">
        <v>98</v>
      </c>
      <c r="F5" s="1" t="s">
        <v>98</v>
      </c>
      <c r="G5" s="1" t="s">
        <v>98</v>
      </c>
      <c r="H5" s="1" t="s">
        <v>98</v>
      </c>
      <c r="I5" s="1" t="s">
        <v>98</v>
      </c>
      <c r="J5" s="1" t="s">
        <v>98</v>
      </c>
      <c r="K5" s="1" t="s">
        <v>98</v>
      </c>
      <c r="L5" s="1" t="s">
        <v>98</v>
      </c>
      <c r="M5" s="1" t="s">
        <v>701</v>
      </c>
      <c r="N5" s="34" t="s">
        <v>98</v>
      </c>
    </row>
    <row r="6" spans="1:14" s="23" customFormat="1" ht="15" customHeight="1">
      <c r="A6" s="18">
        <v>1</v>
      </c>
      <c r="B6" s="19" t="s">
        <v>0</v>
      </c>
      <c r="C6" s="32">
        <v>1</v>
      </c>
      <c r="D6" s="26">
        <v>7.13</v>
      </c>
      <c r="E6" s="26">
        <v>4</v>
      </c>
      <c r="F6" s="32">
        <v>3</v>
      </c>
      <c r="G6" s="32">
        <v>3</v>
      </c>
      <c r="H6" s="32">
        <v>6</v>
      </c>
      <c r="I6" s="32">
        <v>5</v>
      </c>
      <c r="J6" s="26">
        <v>7</v>
      </c>
      <c r="K6" s="26">
        <v>6</v>
      </c>
      <c r="L6" s="26">
        <v>5.5</v>
      </c>
      <c r="M6" s="26">
        <v>22.5</v>
      </c>
      <c r="N6" s="26">
        <v>1.5</v>
      </c>
    </row>
    <row r="7" spans="1:14" ht="15" customHeight="1">
      <c r="A7" s="4">
        <v>2</v>
      </c>
      <c r="B7" s="5" t="s">
        <v>1</v>
      </c>
      <c r="C7" s="16">
        <v>1</v>
      </c>
      <c r="D7" s="28">
        <v>6.56</v>
      </c>
      <c r="E7" s="28">
        <v>2.67</v>
      </c>
      <c r="F7" s="16">
        <v>2</v>
      </c>
      <c r="G7" s="16">
        <v>4</v>
      </c>
      <c r="H7" s="16">
        <v>7</v>
      </c>
      <c r="I7" s="16">
        <v>4</v>
      </c>
      <c r="J7" s="28">
        <v>2</v>
      </c>
      <c r="K7" s="28">
        <v>4</v>
      </c>
      <c r="L7" s="28">
        <v>5</v>
      </c>
      <c r="M7" s="28">
        <v>37.5</v>
      </c>
      <c r="N7" s="28">
        <v>1.5</v>
      </c>
    </row>
    <row r="8" spans="1:14" s="23" customFormat="1" ht="15" customHeight="1">
      <c r="A8" s="18">
        <v>3</v>
      </c>
      <c r="B8" s="19" t="s">
        <v>2</v>
      </c>
      <c r="C8" s="32">
        <v>1</v>
      </c>
      <c r="D8" s="26">
        <v>5.0599999999999996</v>
      </c>
      <c r="E8" s="26">
        <v>2.67</v>
      </c>
      <c r="F8" s="32">
        <v>4</v>
      </c>
      <c r="G8" s="32">
        <v>3</v>
      </c>
      <c r="H8" s="32">
        <v>2</v>
      </c>
      <c r="I8" s="32">
        <v>3</v>
      </c>
      <c r="J8" s="26">
        <v>2</v>
      </c>
      <c r="K8" s="26">
        <v>3</v>
      </c>
      <c r="L8" s="26">
        <v>5</v>
      </c>
      <c r="M8" s="26">
        <v>22.5</v>
      </c>
      <c r="N8" s="26">
        <v>1.5</v>
      </c>
    </row>
    <row r="9" spans="1:14" ht="15" customHeight="1">
      <c r="A9" s="4">
        <v>4</v>
      </c>
      <c r="B9" s="5" t="s">
        <v>7</v>
      </c>
      <c r="C9" s="16">
        <v>1</v>
      </c>
      <c r="D9" s="28">
        <v>7.98</v>
      </c>
      <c r="E9" s="28">
        <v>3</v>
      </c>
      <c r="F9" s="16">
        <v>8</v>
      </c>
      <c r="G9" s="16">
        <v>6</v>
      </c>
      <c r="H9" s="16">
        <v>6</v>
      </c>
      <c r="I9" s="16">
        <v>4</v>
      </c>
      <c r="J9" s="28">
        <v>7</v>
      </c>
      <c r="K9" s="28">
        <v>4</v>
      </c>
      <c r="L9" s="28">
        <v>6</v>
      </c>
      <c r="M9" s="28">
        <v>37.5</v>
      </c>
      <c r="N9" s="28">
        <v>2</v>
      </c>
    </row>
    <row r="10" spans="1:14" s="23" customFormat="1" ht="15" customHeight="1">
      <c r="A10" s="18">
        <v>5</v>
      </c>
      <c r="B10" s="19" t="s">
        <v>3</v>
      </c>
      <c r="C10" s="32">
        <v>1</v>
      </c>
      <c r="D10" s="26">
        <v>7.48</v>
      </c>
      <c r="E10" s="26">
        <v>5.33</v>
      </c>
      <c r="F10" s="32">
        <v>6</v>
      </c>
      <c r="G10" s="32">
        <v>4</v>
      </c>
      <c r="H10" s="32">
        <v>7</v>
      </c>
      <c r="I10" s="32">
        <v>6</v>
      </c>
      <c r="J10" s="26">
        <v>3.5</v>
      </c>
      <c r="K10" s="26">
        <v>4</v>
      </c>
      <c r="L10" s="26">
        <v>3.5</v>
      </c>
      <c r="M10" s="26">
        <v>20</v>
      </c>
      <c r="N10" s="26">
        <v>3.5</v>
      </c>
    </row>
    <row r="11" spans="1:14" ht="15" customHeight="1">
      <c r="A11" s="4">
        <v>6</v>
      </c>
      <c r="B11" s="5" t="s">
        <v>4</v>
      </c>
      <c r="C11" s="16">
        <v>1</v>
      </c>
      <c r="D11" s="28">
        <v>7.59</v>
      </c>
      <c r="E11" s="28">
        <v>2.67</v>
      </c>
      <c r="F11" s="16">
        <v>3</v>
      </c>
      <c r="G11" s="16">
        <v>5</v>
      </c>
      <c r="H11" s="16">
        <v>7</v>
      </c>
      <c r="I11" s="16">
        <v>4</v>
      </c>
      <c r="J11" s="28">
        <v>6.5</v>
      </c>
      <c r="K11" s="28">
        <v>3.5</v>
      </c>
      <c r="L11" s="28">
        <v>3.5</v>
      </c>
      <c r="M11" s="28">
        <v>22.5</v>
      </c>
      <c r="N11" s="28">
        <v>2</v>
      </c>
    </row>
    <row r="12" spans="1:14" s="23" customFormat="1" ht="15" customHeight="1">
      <c r="A12" s="18">
        <v>7</v>
      </c>
      <c r="B12" s="19" t="s">
        <v>5</v>
      </c>
      <c r="C12" s="32">
        <v>1</v>
      </c>
      <c r="D12" s="26">
        <v>7.61</v>
      </c>
      <c r="E12" s="26">
        <v>2.67</v>
      </c>
      <c r="F12" s="32">
        <v>3</v>
      </c>
      <c r="G12" s="32">
        <v>6</v>
      </c>
      <c r="H12" s="32">
        <v>6</v>
      </c>
      <c r="I12" s="32">
        <v>6</v>
      </c>
      <c r="J12" s="26">
        <v>5</v>
      </c>
      <c r="K12" s="26">
        <v>4.5</v>
      </c>
      <c r="L12" s="26">
        <v>7.5</v>
      </c>
      <c r="M12" s="26">
        <v>32.5</v>
      </c>
      <c r="N12" s="26">
        <v>1.5</v>
      </c>
    </row>
    <row r="13" spans="1:14" ht="15" customHeight="1">
      <c r="A13" s="4">
        <v>8</v>
      </c>
      <c r="B13" s="5" t="s">
        <v>6</v>
      </c>
      <c r="C13" s="16">
        <v>1</v>
      </c>
      <c r="D13" s="28">
        <v>6.61</v>
      </c>
      <c r="E13" s="28">
        <v>2.67</v>
      </c>
      <c r="F13" s="16">
        <v>3</v>
      </c>
      <c r="G13" s="16">
        <v>3</v>
      </c>
      <c r="H13" s="16">
        <v>1</v>
      </c>
      <c r="I13" s="16">
        <v>2</v>
      </c>
      <c r="J13" s="28">
        <v>2.5</v>
      </c>
      <c r="K13" s="28">
        <v>3</v>
      </c>
      <c r="L13" s="28">
        <v>4.5</v>
      </c>
      <c r="M13" s="28">
        <v>10</v>
      </c>
      <c r="N13" s="28">
        <v>0</v>
      </c>
    </row>
    <row r="14" spans="1:14" s="23" customFormat="1" ht="15" customHeight="1">
      <c r="A14" s="18">
        <v>9</v>
      </c>
      <c r="B14" s="19" t="s">
        <v>8</v>
      </c>
      <c r="C14" s="32">
        <v>1</v>
      </c>
      <c r="D14" s="26">
        <v>7.57</v>
      </c>
      <c r="E14" s="26">
        <v>3</v>
      </c>
      <c r="F14" s="32">
        <v>3</v>
      </c>
      <c r="G14" s="32">
        <v>3</v>
      </c>
      <c r="H14" s="32">
        <v>6</v>
      </c>
      <c r="I14" s="32">
        <v>6</v>
      </c>
      <c r="J14" s="26">
        <v>1.5</v>
      </c>
      <c r="K14" s="26">
        <v>5.5</v>
      </c>
      <c r="L14" s="26">
        <v>4.5</v>
      </c>
      <c r="M14" s="26">
        <v>30</v>
      </c>
      <c r="N14" s="26">
        <v>1.5</v>
      </c>
    </row>
    <row r="15" spans="1:14" ht="15" customHeight="1">
      <c r="A15" s="4">
        <v>10</v>
      </c>
      <c r="B15" s="5" t="s">
        <v>9</v>
      </c>
      <c r="C15" s="16">
        <v>1</v>
      </c>
      <c r="D15" s="28">
        <v>8.11</v>
      </c>
      <c r="E15" s="28">
        <v>1.67</v>
      </c>
      <c r="F15" s="16">
        <v>3</v>
      </c>
      <c r="G15" s="16">
        <v>2</v>
      </c>
      <c r="H15" s="16">
        <v>3</v>
      </c>
      <c r="I15" s="16">
        <v>2</v>
      </c>
      <c r="J15" s="28">
        <v>2</v>
      </c>
      <c r="K15" s="28">
        <v>3</v>
      </c>
      <c r="L15" s="28">
        <v>4.5</v>
      </c>
      <c r="M15" s="28">
        <v>20</v>
      </c>
      <c r="N15" s="28">
        <v>2</v>
      </c>
    </row>
    <row r="16" spans="1:14" s="23" customFormat="1" ht="15" customHeight="1">
      <c r="A16" s="18">
        <v>11</v>
      </c>
      <c r="B16" s="19" t="s">
        <v>10</v>
      </c>
      <c r="C16" s="32">
        <v>1</v>
      </c>
      <c r="D16" s="26">
        <v>7.65</v>
      </c>
      <c r="E16" s="26">
        <v>2.67</v>
      </c>
      <c r="F16" s="32">
        <v>2</v>
      </c>
      <c r="G16" s="32">
        <v>3</v>
      </c>
      <c r="H16" s="32">
        <v>6</v>
      </c>
      <c r="I16" s="32">
        <v>4</v>
      </c>
      <c r="J16" s="26">
        <v>2</v>
      </c>
      <c r="K16" s="26">
        <v>6</v>
      </c>
      <c r="L16" s="26">
        <v>5</v>
      </c>
      <c r="M16" s="26">
        <v>32.5</v>
      </c>
      <c r="N16" s="26">
        <v>1</v>
      </c>
    </row>
    <row r="17" spans="1:14" ht="15" customHeight="1">
      <c r="A17" s="4">
        <v>12</v>
      </c>
      <c r="B17" s="5" t="s">
        <v>11</v>
      </c>
      <c r="C17" s="16">
        <v>1</v>
      </c>
      <c r="D17" s="28">
        <v>8.07</v>
      </c>
      <c r="E17" s="28">
        <v>3.67</v>
      </c>
      <c r="F17" s="16">
        <v>3</v>
      </c>
      <c r="G17" s="16">
        <v>3</v>
      </c>
      <c r="H17" s="16">
        <v>6</v>
      </c>
      <c r="I17" s="16">
        <v>5</v>
      </c>
      <c r="J17" s="28">
        <v>2</v>
      </c>
      <c r="K17" s="28">
        <v>4</v>
      </c>
      <c r="L17" s="28">
        <v>6.5</v>
      </c>
      <c r="M17" s="28">
        <v>25</v>
      </c>
      <c r="N17" s="28">
        <v>1.5</v>
      </c>
    </row>
    <row r="18" spans="1:14" s="23" customFormat="1" ht="15" customHeight="1">
      <c r="A18" s="18">
        <v>13</v>
      </c>
      <c r="B18" s="19" t="s">
        <v>12</v>
      </c>
      <c r="C18" s="32">
        <v>1</v>
      </c>
      <c r="D18" s="26">
        <v>7.52</v>
      </c>
      <c r="E18" s="26">
        <v>4.33</v>
      </c>
      <c r="F18" s="32">
        <v>4</v>
      </c>
      <c r="G18" s="32">
        <v>6</v>
      </c>
      <c r="H18" s="32">
        <v>5</v>
      </c>
      <c r="I18" s="32">
        <v>6</v>
      </c>
      <c r="J18" s="26">
        <v>3.5</v>
      </c>
      <c r="K18" s="26">
        <v>4.5</v>
      </c>
      <c r="L18" s="26">
        <v>3.5</v>
      </c>
      <c r="M18" s="26">
        <v>20</v>
      </c>
      <c r="N18" s="26">
        <v>4.5</v>
      </c>
    </row>
    <row r="19" spans="1:14" ht="15" customHeight="1">
      <c r="A19" s="4">
        <v>14</v>
      </c>
      <c r="B19" s="5" t="s">
        <v>13</v>
      </c>
      <c r="C19" s="16">
        <v>0</v>
      </c>
      <c r="D19" s="28">
        <v>5.48</v>
      </c>
      <c r="E19" s="28">
        <v>3.67</v>
      </c>
      <c r="F19" s="16">
        <v>3</v>
      </c>
      <c r="G19" s="16">
        <v>3</v>
      </c>
      <c r="H19" s="16">
        <v>3</v>
      </c>
      <c r="I19" s="16">
        <v>4</v>
      </c>
      <c r="J19" s="28">
        <v>3</v>
      </c>
      <c r="K19" s="28">
        <v>4.5</v>
      </c>
      <c r="L19" s="28">
        <v>3.5</v>
      </c>
      <c r="M19" s="28">
        <v>17.5</v>
      </c>
      <c r="N19" s="28">
        <v>1.5</v>
      </c>
    </row>
    <row r="20" spans="1:14" s="23" customFormat="1" ht="15" customHeight="1">
      <c r="A20" s="18">
        <v>15</v>
      </c>
      <c r="B20" s="19" t="s">
        <v>14</v>
      </c>
      <c r="C20" s="32">
        <v>2</v>
      </c>
      <c r="D20" s="26">
        <v>5.91</v>
      </c>
      <c r="E20" s="26">
        <v>3.67</v>
      </c>
      <c r="F20" s="32">
        <v>4</v>
      </c>
      <c r="G20" s="32">
        <v>3</v>
      </c>
      <c r="H20" s="32">
        <v>4</v>
      </c>
      <c r="I20" s="32">
        <v>5</v>
      </c>
      <c r="J20" s="26">
        <v>2.5</v>
      </c>
      <c r="K20" s="26">
        <v>2</v>
      </c>
      <c r="L20" s="26">
        <v>5</v>
      </c>
      <c r="M20" s="26">
        <v>7.5</v>
      </c>
      <c r="N20" s="26">
        <v>2.5</v>
      </c>
    </row>
    <row r="21" spans="1:14" ht="15" customHeight="1">
      <c r="A21" s="4">
        <v>16</v>
      </c>
      <c r="B21" s="5" t="s">
        <v>15</v>
      </c>
      <c r="C21" s="16">
        <v>0</v>
      </c>
      <c r="D21" s="28">
        <v>5.52</v>
      </c>
      <c r="E21" s="28">
        <v>2</v>
      </c>
      <c r="F21" s="16">
        <v>3</v>
      </c>
      <c r="G21" s="16">
        <v>2</v>
      </c>
      <c r="H21" s="16">
        <v>3</v>
      </c>
      <c r="I21" s="16">
        <v>3</v>
      </c>
      <c r="J21" s="28">
        <v>2</v>
      </c>
      <c r="K21" s="28">
        <v>4.5</v>
      </c>
      <c r="L21" s="28">
        <v>5</v>
      </c>
      <c r="M21" s="28">
        <v>20</v>
      </c>
      <c r="N21" s="28">
        <v>1.5</v>
      </c>
    </row>
    <row r="22" spans="1:14" s="23" customFormat="1" ht="15" customHeight="1">
      <c r="A22" s="18">
        <v>17</v>
      </c>
      <c r="B22" s="19" t="s">
        <v>16</v>
      </c>
      <c r="C22" s="32">
        <v>1</v>
      </c>
      <c r="D22" s="26">
        <v>6.06</v>
      </c>
      <c r="E22" s="26">
        <v>4</v>
      </c>
      <c r="F22" s="32">
        <v>4</v>
      </c>
      <c r="G22" s="32">
        <v>4</v>
      </c>
      <c r="H22" s="32">
        <v>5</v>
      </c>
      <c r="I22" s="32">
        <v>4</v>
      </c>
      <c r="J22" s="26">
        <v>2.5</v>
      </c>
      <c r="K22" s="26">
        <v>5</v>
      </c>
      <c r="L22" s="26">
        <v>2.5</v>
      </c>
      <c r="M22" s="26">
        <v>15</v>
      </c>
      <c r="N22" s="26">
        <v>2</v>
      </c>
    </row>
    <row r="23" spans="1:14" ht="15" customHeight="1">
      <c r="A23" s="4">
        <v>18</v>
      </c>
      <c r="B23" s="5" t="s">
        <v>17</v>
      </c>
      <c r="C23" s="16">
        <v>0</v>
      </c>
      <c r="D23" s="28">
        <v>7.02</v>
      </c>
      <c r="E23" s="28">
        <v>2.67</v>
      </c>
      <c r="F23" s="16">
        <v>2</v>
      </c>
      <c r="G23" s="16">
        <v>3</v>
      </c>
      <c r="H23" s="16">
        <v>4</v>
      </c>
      <c r="I23" s="16">
        <v>3</v>
      </c>
      <c r="J23" s="28">
        <v>1.5</v>
      </c>
      <c r="K23" s="28">
        <v>4</v>
      </c>
      <c r="L23" s="28">
        <v>3.5</v>
      </c>
      <c r="M23" s="28">
        <v>5</v>
      </c>
      <c r="N23" s="28">
        <v>1</v>
      </c>
    </row>
    <row r="24" spans="1:14" s="23" customFormat="1" ht="15" customHeight="1">
      <c r="A24" s="18">
        <v>19</v>
      </c>
      <c r="B24" s="19" t="s">
        <v>18</v>
      </c>
      <c r="C24" s="32">
        <v>0</v>
      </c>
      <c r="D24" s="26">
        <v>6.98</v>
      </c>
      <c r="E24" s="26">
        <v>1.67</v>
      </c>
      <c r="F24" s="32">
        <v>1</v>
      </c>
      <c r="G24" s="32">
        <v>2</v>
      </c>
      <c r="H24" s="32">
        <v>4</v>
      </c>
      <c r="I24" s="32">
        <v>3</v>
      </c>
      <c r="J24" s="26">
        <v>2.5</v>
      </c>
      <c r="K24" s="26">
        <v>4.5</v>
      </c>
      <c r="L24" s="26">
        <v>7</v>
      </c>
      <c r="M24" s="26">
        <v>32.5</v>
      </c>
      <c r="N24" s="26">
        <v>1</v>
      </c>
    </row>
    <row r="25" spans="1:14" ht="15" customHeight="1">
      <c r="A25" s="4">
        <v>20</v>
      </c>
      <c r="B25" s="5" t="s">
        <v>19</v>
      </c>
      <c r="C25" s="16">
        <v>1</v>
      </c>
      <c r="D25" s="28">
        <v>3.83</v>
      </c>
      <c r="E25" s="28">
        <v>3.33</v>
      </c>
      <c r="F25" s="16">
        <v>5</v>
      </c>
      <c r="G25" s="16">
        <v>6</v>
      </c>
      <c r="H25" s="16">
        <v>5</v>
      </c>
      <c r="I25" s="16">
        <v>4</v>
      </c>
      <c r="J25" s="28">
        <v>3.5</v>
      </c>
      <c r="K25" s="28">
        <v>4</v>
      </c>
      <c r="L25" s="28">
        <v>4.5</v>
      </c>
      <c r="M25" s="28">
        <v>22.5</v>
      </c>
      <c r="N25" s="28">
        <v>2.5</v>
      </c>
    </row>
    <row r="26" spans="1:14" s="23" customFormat="1" ht="15" customHeight="1">
      <c r="A26" s="18">
        <v>21</v>
      </c>
      <c r="B26" s="19" t="s">
        <v>20</v>
      </c>
      <c r="C26" s="32">
        <v>1</v>
      </c>
      <c r="D26" s="26">
        <v>8.48</v>
      </c>
      <c r="E26" s="26">
        <v>2.67</v>
      </c>
      <c r="F26" s="32">
        <v>3</v>
      </c>
      <c r="G26" s="32">
        <v>3</v>
      </c>
      <c r="H26" s="32">
        <v>8</v>
      </c>
      <c r="I26" s="32">
        <v>7</v>
      </c>
      <c r="J26" s="26">
        <v>5</v>
      </c>
      <c r="K26" s="26">
        <v>7</v>
      </c>
      <c r="L26" s="26">
        <v>3.5</v>
      </c>
      <c r="M26" s="26">
        <v>32.5</v>
      </c>
      <c r="N26" s="26">
        <v>3</v>
      </c>
    </row>
    <row r="27" spans="1:14" ht="15" customHeight="1">
      <c r="A27" s="4">
        <v>22</v>
      </c>
      <c r="B27" s="5" t="s">
        <v>21</v>
      </c>
      <c r="C27" s="16">
        <v>1</v>
      </c>
      <c r="D27" s="28">
        <v>4.9400000000000004</v>
      </c>
      <c r="E27" s="28">
        <v>1.67</v>
      </c>
      <c r="F27" s="16">
        <v>2</v>
      </c>
      <c r="G27" s="16">
        <v>2</v>
      </c>
      <c r="H27" s="16">
        <v>3</v>
      </c>
      <c r="I27" s="16">
        <v>2</v>
      </c>
      <c r="J27" s="28">
        <v>1</v>
      </c>
      <c r="K27" s="28">
        <v>2.5</v>
      </c>
      <c r="L27" s="28">
        <v>4.5</v>
      </c>
      <c r="M27" s="28">
        <v>12.5</v>
      </c>
      <c r="N27" s="28">
        <v>0.5</v>
      </c>
    </row>
    <row r="28" spans="1:14" s="23" customFormat="1" ht="15" customHeight="1">
      <c r="A28" s="18">
        <v>23</v>
      </c>
      <c r="B28" s="19" t="s">
        <v>22</v>
      </c>
      <c r="C28" s="32">
        <v>1</v>
      </c>
      <c r="D28" s="26">
        <v>6.91</v>
      </c>
      <c r="E28" s="26">
        <v>1.67</v>
      </c>
      <c r="F28" s="32">
        <v>3</v>
      </c>
      <c r="G28" s="32">
        <v>3</v>
      </c>
      <c r="H28" s="32">
        <v>4</v>
      </c>
      <c r="I28" s="32">
        <v>3</v>
      </c>
      <c r="J28" s="26">
        <v>2</v>
      </c>
      <c r="K28" s="26">
        <v>4</v>
      </c>
      <c r="L28" s="26">
        <v>5</v>
      </c>
      <c r="M28" s="26">
        <v>12.5</v>
      </c>
      <c r="N28" s="26">
        <v>2.5</v>
      </c>
    </row>
    <row r="29" spans="1:14" ht="15" customHeight="1">
      <c r="A29" s="4">
        <v>24</v>
      </c>
      <c r="B29" s="5" t="s">
        <v>23</v>
      </c>
      <c r="C29" s="16">
        <v>1</v>
      </c>
      <c r="D29" s="28">
        <v>6.94</v>
      </c>
      <c r="E29" s="28">
        <v>3</v>
      </c>
      <c r="F29" s="16">
        <v>3</v>
      </c>
      <c r="G29" s="16">
        <v>4</v>
      </c>
      <c r="H29" s="16">
        <v>5</v>
      </c>
      <c r="I29" s="16">
        <v>6</v>
      </c>
      <c r="J29" s="28">
        <v>5</v>
      </c>
      <c r="K29" s="28">
        <v>5</v>
      </c>
      <c r="L29" s="28">
        <v>3</v>
      </c>
      <c r="M29" s="28">
        <v>37.5</v>
      </c>
      <c r="N29" s="28">
        <v>2</v>
      </c>
    </row>
    <row r="30" spans="1:14" s="23" customFormat="1" ht="15" customHeight="1">
      <c r="A30" s="18">
        <v>25</v>
      </c>
      <c r="B30" s="19" t="s">
        <v>24</v>
      </c>
      <c r="C30" s="32">
        <v>1</v>
      </c>
      <c r="D30" s="26">
        <v>6.82</v>
      </c>
      <c r="E30" s="26">
        <v>1.33</v>
      </c>
      <c r="F30" s="32">
        <v>1</v>
      </c>
      <c r="G30" s="32">
        <v>6</v>
      </c>
      <c r="H30" s="32">
        <v>4</v>
      </c>
      <c r="I30" s="32">
        <v>5</v>
      </c>
      <c r="J30" s="26">
        <v>7</v>
      </c>
      <c r="K30" s="26">
        <v>8.5</v>
      </c>
      <c r="L30" s="26">
        <v>5</v>
      </c>
      <c r="M30" s="26">
        <v>32.5</v>
      </c>
      <c r="N30" s="26">
        <v>0.5</v>
      </c>
    </row>
    <row r="31" spans="1:14" ht="15" customHeight="1">
      <c r="A31" s="4">
        <v>26</v>
      </c>
      <c r="B31" s="5" t="s">
        <v>25</v>
      </c>
      <c r="C31" s="16">
        <v>1</v>
      </c>
      <c r="D31" s="28">
        <v>7.93</v>
      </c>
      <c r="E31" s="28">
        <v>2.67</v>
      </c>
      <c r="F31" s="16">
        <v>5</v>
      </c>
      <c r="G31" s="16">
        <v>6</v>
      </c>
      <c r="H31" s="16">
        <v>6</v>
      </c>
      <c r="I31" s="16">
        <v>7</v>
      </c>
      <c r="J31" s="28">
        <v>6.5</v>
      </c>
      <c r="K31" s="28">
        <v>6</v>
      </c>
      <c r="L31" s="28">
        <v>3</v>
      </c>
      <c r="M31" s="28">
        <v>32.5</v>
      </c>
      <c r="N31" s="28">
        <v>2.5</v>
      </c>
    </row>
    <row r="32" spans="1:14" s="23" customFormat="1" ht="15" customHeight="1">
      <c r="A32" s="18">
        <v>27</v>
      </c>
      <c r="B32" s="19" t="s">
        <v>26</v>
      </c>
      <c r="C32" s="32">
        <v>1</v>
      </c>
      <c r="D32" s="26">
        <v>6.43</v>
      </c>
      <c r="E32" s="26">
        <v>5</v>
      </c>
      <c r="F32" s="32">
        <v>5</v>
      </c>
      <c r="G32" s="32">
        <v>4</v>
      </c>
      <c r="H32" s="32">
        <v>7</v>
      </c>
      <c r="I32" s="32">
        <v>8</v>
      </c>
      <c r="J32" s="26">
        <v>7</v>
      </c>
      <c r="K32" s="26">
        <v>4.5</v>
      </c>
      <c r="L32" s="26">
        <v>5.5</v>
      </c>
      <c r="M32" s="26">
        <v>37.5</v>
      </c>
      <c r="N32" s="26">
        <v>3.5</v>
      </c>
    </row>
    <row r="33" spans="1:14" ht="15" customHeight="1">
      <c r="A33" s="4">
        <v>28</v>
      </c>
      <c r="B33" s="5" t="s">
        <v>27</v>
      </c>
      <c r="C33" s="16">
        <v>1</v>
      </c>
      <c r="D33" s="28">
        <v>5.89</v>
      </c>
      <c r="E33" s="28">
        <v>2</v>
      </c>
      <c r="F33" s="16">
        <v>3</v>
      </c>
      <c r="G33" s="16">
        <v>6</v>
      </c>
      <c r="H33" s="16">
        <v>4</v>
      </c>
      <c r="I33" s="16">
        <v>3</v>
      </c>
      <c r="J33" s="28">
        <v>4.5</v>
      </c>
      <c r="K33" s="28">
        <v>4</v>
      </c>
      <c r="L33" s="28">
        <v>4.5</v>
      </c>
      <c r="M33" s="28">
        <v>12.5</v>
      </c>
      <c r="N33" s="28">
        <v>0.5</v>
      </c>
    </row>
    <row r="34" spans="1:14" s="23" customFormat="1" ht="15" customHeight="1">
      <c r="A34" s="18">
        <v>29</v>
      </c>
      <c r="B34" s="19" t="s">
        <v>28</v>
      </c>
      <c r="C34" s="32">
        <v>1</v>
      </c>
      <c r="D34" s="26">
        <v>6.39</v>
      </c>
      <c r="E34" s="26">
        <v>2.67</v>
      </c>
      <c r="F34" s="32">
        <v>4</v>
      </c>
      <c r="G34" s="32">
        <v>5</v>
      </c>
      <c r="H34" s="32">
        <v>5</v>
      </c>
      <c r="I34" s="32">
        <v>5</v>
      </c>
      <c r="J34" s="26">
        <v>3</v>
      </c>
      <c r="K34" s="26">
        <v>4</v>
      </c>
      <c r="L34" s="26">
        <v>6</v>
      </c>
      <c r="M34" s="26">
        <v>17.5</v>
      </c>
      <c r="N34" s="26">
        <v>1.5</v>
      </c>
    </row>
    <row r="35" spans="1:14" ht="15" customHeight="1">
      <c r="A35" s="4">
        <v>30</v>
      </c>
      <c r="B35" s="5" t="s">
        <v>29</v>
      </c>
      <c r="C35" s="16">
        <v>1</v>
      </c>
      <c r="D35" s="28">
        <v>6.89</v>
      </c>
      <c r="E35" s="28">
        <v>2.67</v>
      </c>
      <c r="F35" s="16">
        <v>3</v>
      </c>
      <c r="G35" s="16">
        <v>3</v>
      </c>
      <c r="H35" s="16">
        <v>6</v>
      </c>
      <c r="I35" s="16">
        <v>5</v>
      </c>
      <c r="J35" s="28">
        <v>3</v>
      </c>
      <c r="K35" s="28">
        <v>3.5</v>
      </c>
      <c r="L35" s="28">
        <v>5</v>
      </c>
      <c r="M35" s="28">
        <v>22.5</v>
      </c>
      <c r="N35" s="28">
        <v>0.5</v>
      </c>
    </row>
    <row r="36" spans="1:14" s="23" customFormat="1" ht="15" customHeight="1">
      <c r="A36" s="18">
        <v>31</v>
      </c>
      <c r="B36" s="19" t="s">
        <v>30</v>
      </c>
      <c r="C36" s="32">
        <v>1</v>
      </c>
      <c r="D36" s="26">
        <v>7.02</v>
      </c>
      <c r="E36" s="26">
        <v>4.33</v>
      </c>
      <c r="F36" s="32">
        <v>2</v>
      </c>
      <c r="G36" s="32">
        <v>3</v>
      </c>
      <c r="H36" s="32">
        <v>6</v>
      </c>
      <c r="I36" s="32">
        <v>6</v>
      </c>
      <c r="J36" s="26">
        <v>2</v>
      </c>
      <c r="K36" s="26">
        <v>5</v>
      </c>
      <c r="L36" s="26">
        <v>5</v>
      </c>
      <c r="M36" s="26">
        <v>32.5</v>
      </c>
      <c r="N36" s="26">
        <v>1.5</v>
      </c>
    </row>
    <row r="37" spans="1:14" ht="15" customHeight="1">
      <c r="A37" s="4">
        <v>32</v>
      </c>
      <c r="B37" s="5" t="s">
        <v>31</v>
      </c>
      <c r="C37" s="16">
        <v>1</v>
      </c>
      <c r="D37" s="28">
        <v>6.44</v>
      </c>
      <c r="E37" s="28">
        <v>3.67</v>
      </c>
      <c r="F37" s="16">
        <v>3</v>
      </c>
      <c r="G37" s="16">
        <v>3</v>
      </c>
      <c r="H37" s="16">
        <v>6</v>
      </c>
      <c r="I37" s="16">
        <v>5</v>
      </c>
      <c r="J37" s="28">
        <v>2</v>
      </c>
      <c r="K37" s="28">
        <v>5</v>
      </c>
      <c r="L37" s="28">
        <v>5</v>
      </c>
      <c r="M37" s="28">
        <v>12.5</v>
      </c>
      <c r="N37" s="28">
        <v>1.5</v>
      </c>
    </row>
    <row r="38" spans="1:14" s="23" customFormat="1" ht="15" customHeight="1">
      <c r="A38" s="18">
        <v>33</v>
      </c>
      <c r="B38" s="19" t="s">
        <v>32</v>
      </c>
      <c r="C38" s="32">
        <v>0</v>
      </c>
      <c r="D38" s="26">
        <v>6.09</v>
      </c>
      <c r="E38" s="26">
        <v>4</v>
      </c>
      <c r="F38" s="32">
        <v>4</v>
      </c>
      <c r="G38" s="32">
        <v>6</v>
      </c>
      <c r="H38" s="32">
        <v>6</v>
      </c>
      <c r="I38" s="32">
        <v>5</v>
      </c>
      <c r="J38" s="26">
        <v>2.5</v>
      </c>
      <c r="K38" s="26">
        <v>4</v>
      </c>
      <c r="L38" s="26">
        <v>6</v>
      </c>
      <c r="M38" s="26">
        <v>17.5</v>
      </c>
      <c r="N38" s="26">
        <v>1.5</v>
      </c>
    </row>
    <row r="40" spans="1:14" ht="15" customHeight="1">
      <c r="A40" s="3" t="s">
        <v>33</v>
      </c>
      <c r="C40" s="28">
        <f>AVERAGE(C6:C38)</f>
        <v>0.87878787878787878</v>
      </c>
      <c r="D40" s="28">
        <f t="shared" ref="D40:N40" si="0">AVERAGE(D6:D38)</f>
        <v>6.7548484848484831</v>
      </c>
      <c r="E40" s="28">
        <f t="shared" si="0"/>
        <v>3.0115151515151521</v>
      </c>
      <c r="F40" s="28">
        <f t="shared" si="0"/>
        <v>3.3333333333333335</v>
      </c>
      <c r="G40" s="28">
        <f t="shared" si="0"/>
        <v>3.8787878787878789</v>
      </c>
      <c r="H40" s="28">
        <f t="shared" si="0"/>
        <v>5.0303030303030303</v>
      </c>
      <c r="I40" s="28">
        <f t="shared" si="0"/>
        <v>4.5454545454545459</v>
      </c>
      <c r="J40" s="28">
        <f t="shared" si="0"/>
        <v>3.4696969696969697</v>
      </c>
      <c r="K40" s="28">
        <f t="shared" si="0"/>
        <v>4.4393939393939394</v>
      </c>
      <c r="L40" s="28">
        <f t="shared" si="0"/>
        <v>4.7424242424242422</v>
      </c>
      <c r="M40" s="28">
        <f t="shared" si="0"/>
        <v>23.181818181818183</v>
      </c>
      <c r="N40" s="28">
        <f t="shared" si="0"/>
        <v>1.7424242424242424</v>
      </c>
    </row>
  </sheetData>
  <mergeCells count="9">
    <mergeCell ref="F3:G3"/>
    <mergeCell ref="H3:I3"/>
    <mergeCell ref="L3:M3"/>
    <mergeCell ref="F1:G1"/>
    <mergeCell ref="H1:I1"/>
    <mergeCell ref="L1:M1"/>
    <mergeCell ref="F2:G2"/>
    <mergeCell ref="H2:I2"/>
    <mergeCell ref="L2:M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9" width="12.7109375" style="16" customWidth="1"/>
    <col min="10" max="16384" width="9.140625" style="3"/>
  </cols>
  <sheetData>
    <row r="1" spans="1:9" ht="15" customHeight="1">
      <c r="C1" s="16" t="s">
        <v>41</v>
      </c>
      <c r="D1" s="16" t="s">
        <v>44</v>
      </c>
      <c r="E1" s="16" t="s">
        <v>71</v>
      </c>
      <c r="F1" s="444" t="s">
        <v>74</v>
      </c>
      <c r="G1" s="445"/>
      <c r="H1" s="16" t="s">
        <v>84</v>
      </c>
      <c r="I1" s="16" t="s">
        <v>85</v>
      </c>
    </row>
    <row r="2" spans="1:9" ht="15" customHeight="1">
      <c r="C2" s="16" t="s">
        <v>42</v>
      </c>
      <c r="D2" s="16" t="s">
        <v>45</v>
      </c>
      <c r="E2" s="16" t="s">
        <v>72</v>
      </c>
      <c r="F2" s="444" t="s">
        <v>72</v>
      </c>
      <c r="G2" s="445"/>
      <c r="H2" s="16" t="s">
        <v>82</v>
      </c>
      <c r="I2" s="16" t="s">
        <v>82</v>
      </c>
    </row>
    <row r="3" spans="1:9" s="2" customFormat="1" ht="12.75">
      <c r="C3" s="1" t="s">
        <v>43</v>
      </c>
      <c r="D3" s="1" t="s">
        <v>46</v>
      </c>
      <c r="E3" s="1" t="s">
        <v>73</v>
      </c>
      <c r="F3" s="446" t="s">
        <v>75</v>
      </c>
      <c r="G3" s="447"/>
      <c r="H3" s="1" t="s">
        <v>83</v>
      </c>
      <c r="I3" s="1" t="s">
        <v>83</v>
      </c>
    </row>
    <row r="4" spans="1:9" s="2" customFormat="1" ht="11.25">
      <c r="C4" s="34" t="s">
        <v>98</v>
      </c>
      <c r="D4" s="1" t="s">
        <v>98</v>
      </c>
      <c r="E4" s="1" t="s">
        <v>98</v>
      </c>
      <c r="F4" s="1" t="s">
        <v>791</v>
      </c>
      <c r="G4" s="1" t="s">
        <v>792</v>
      </c>
      <c r="H4" s="34" t="s">
        <v>98</v>
      </c>
      <c r="I4" s="34" t="s">
        <v>98</v>
      </c>
    </row>
    <row r="5" spans="1:9" s="23" customFormat="1" ht="15" customHeight="1">
      <c r="A5" s="18">
        <v>1</v>
      </c>
      <c r="B5" s="19" t="s">
        <v>0</v>
      </c>
      <c r="C5" s="32">
        <v>0</v>
      </c>
      <c r="D5" s="32">
        <v>0</v>
      </c>
      <c r="E5" s="32">
        <v>3</v>
      </c>
      <c r="F5" s="32">
        <v>0</v>
      </c>
      <c r="G5" s="32">
        <v>0</v>
      </c>
      <c r="H5" s="26">
        <v>1</v>
      </c>
      <c r="I5" s="32">
        <v>0</v>
      </c>
    </row>
    <row r="6" spans="1:9" ht="15" customHeight="1">
      <c r="A6" s="4">
        <v>2</v>
      </c>
      <c r="B6" s="5" t="s">
        <v>1</v>
      </c>
      <c r="C6" s="16">
        <v>0</v>
      </c>
      <c r="D6" s="16">
        <v>0</v>
      </c>
      <c r="E6" s="16">
        <v>1</v>
      </c>
      <c r="F6" s="16">
        <v>0</v>
      </c>
      <c r="G6" s="16">
        <v>0</v>
      </c>
      <c r="H6" s="28">
        <v>0</v>
      </c>
      <c r="I6" s="16">
        <v>0</v>
      </c>
    </row>
    <row r="7" spans="1:9" s="23" customFormat="1" ht="15" customHeight="1">
      <c r="A7" s="18">
        <v>3</v>
      </c>
      <c r="B7" s="19" t="s">
        <v>2</v>
      </c>
      <c r="C7" s="32">
        <v>1</v>
      </c>
      <c r="D7" s="32">
        <v>0</v>
      </c>
      <c r="E7" s="32">
        <v>1</v>
      </c>
      <c r="F7" s="32">
        <v>0</v>
      </c>
      <c r="G7" s="32">
        <v>0</v>
      </c>
      <c r="H7" s="26">
        <v>1</v>
      </c>
      <c r="I7" s="32">
        <v>0</v>
      </c>
    </row>
    <row r="8" spans="1:9" ht="15" customHeight="1">
      <c r="A8" s="4">
        <v>4</v>
      </c>
      <c r="B8" s="5" t="s">
        <v>7</v>
      </c>
      <c r="C8" s="16">
        <v>1</v>
      </c>
      <c r="D8" s="16">
        <v>0</v>
      </c>
      <c r="E8" s="16">
        <v>1</v>
      </c>
      <c r="F8" s="16">
        <v>0</v>
      </c>
      <c r="G8" s="16">
        <v>0</v>
      </c>
      <c r="H8" s="28">
        <v>1</v>
      </c>
      <c r="I8" s="16">
        <v>0</v>
      </c>
    </row>
    <row r="9" spans="1:9" s="23" customFormat="1" ht="15" customHeight="1">
      <c r="A9" s="18">
        <v>5</v>
      </c>
      <c r="B9" s="19" t="s">
        <v>3</v>
      </c>
      <c r="C9" s="32">
        <v>4</v>
      </c>
      <c r="D9" s="32">
        <v>0</v>
      </c>
      <c r="E9" s="32">
        <v>0</v>
      </c>
      <c r="F9" s="32">
        <v>0</v>
      </c>
      <c r="G9" s="32">
        <v>0</v>
      </c>
      <c r="H9" s="26">
        <v>1</v>
      </c>
      <c r="I9" s="32">
        <v>0</v>
      </c>
    </row>
    <row r="10" spans="1:9" ht="15" customHeight="1">
      <c r="A10" s="4">
        <v>6</v>
      </c>
      <c r="B10" s="5" t="s">
        <v>4</v>
      </c>
      <c r="C10" s="16">
        <v>0</v>
      </c>
      <c r="D10" s="16">
        <v>0</v>
      </c>
      <c r="E10" s="16">
        <v>1</v>
      </c>
      <c r="F10" s="16">
        <v>0</v>
      </c>
      <c r="G10" s="16">
        <v>0</v>
      </c>
      <c r="H10" s="28">
        <v>1</v>
      </c>
      <c r="I10" s="16">
        <v>0</v>
      </c>
    </row>
    <row r="11" spans="1:9" s="23" customFormat="1" ht="15" customHeight="1">
      <c r="A11" s="18">
        <v>7</v>
      </c>
      <c r="B11" s="19" t="s">
        <v>5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26">
        <v>0</v>
      </c>
      <c r="I11" s="32">
        <v>0</v>
      </c>
    </row>
    <row r="12" spans="1:9" ht="15" customHeight="1">
      <c r="A12" s="4">
        <v>8</v>
      </c>
      <c r="B12" s="5" t="s">
        <v>6</v>
      </c>
      <c r="C12" s="16">
        <v>0</v>
      </c>
      <c r="D12" s="16">
        <v>0</v>
      </c>
      <c r="E12" s="16">
        <v>1</v>
      </c>
      <c r="F12" s="16">
        <v>0</v>
      </c>
      <c r="G12" s="16">
        <v>0</v>
      </c>
      <c r="H12" s="28">
        <v>0.5</v>
      </c>
      <c r="I12" s="16">
        <v>0</v>
      </c>
    </row>
    <row r="13" spans="1:9" s="23" customFormat="1" ht="15" customHeight="1">
      <c r="A13" s="18">
        <v>9</v>
      </c>
      <c r="B13" s="19" t="s">
        <v>8</v>
      </c>
      <c r="C13" s="32">
        <v>1</v>
      </c>
      <c r="D13" s="32">
        <v>0</v>
      </c>
      <c r="E13" s="32">
        <v>2</v>
      </c>
      <c r="F13" s="32">
        <v>0</v>
      </c>
      <c r="G13" s="32">
        <v>0</v>
      </c>
      <c r="H13" s="26">
        <v>0.5</v>
      </c>
      <c r="I13" s="32">
        <v>0</v>
      </c>
    </row>
    <row r="14" spans="1:9" ht="15" customHeight="1">
      <c r="A14" s="4">
        <v>10</v>
      </c>
      <c r="B14" s="5" t="s">
        <v>9</v>
      </c>
      <c r="C14" s="16">
        <v>2</v>
      </c>
      <c r="D14" s="16">
        <v>0</v>
      </c>
      <c r="E14" s="16">
        <v>1</v>
      </c>
      <c r="F14" s="16">
        <v>0</v>
      </c>
      <c r="G14" s="16">
        <v>0</v>
      </c>
      <c r="H14" s="28">
        <v>0.5</v>
      </c>
      <c r="I14" s="16">
        <v>0</v>
      </c>
    </row>
    <row r="15" spans="1:9" s="23" customFormat="1" ht="15" customHeight="1">
      <c r="A15" s="18">
        <v>11</v>
      </c>
      <c r="B15" s="19" t="s">
        <v>10</v>
      </c>
      <c r="C15" s="32">
        <v>0</v>
      </c>
      <c r="D15" s="32">
        <v>0</v>
      </c>
      <c r="E15" s="32">
        <v>1</v>
      </c>
      <c r="F15" s="32">
        <v>0</v>
      </c>
      <c r="G15" s="32">
        <v>0</v>
      </c>
      <c r="H15" s="26">
        <v>0.5</v>
      </c>
      <c r="I15" s="32">
        <v>0</v>
      </c>
    </row>
    <row r="16" spans="1:9" ht="15" customHeight="1">
      <c r="A16" s="4">
        <v>12</v>
      </c>
      <c r="B16" s="5" t="s">
        <v>11</v>
      </c>
      <c r="C16" s="16">
        <v>0</v>
      </c>
      <c r="D16" s="16">
        <v>0</v>
      </c>
      <c r="E16" s="16">
        <v>1</v>
      </c>
      <c r="F16" s="16">
        <v>0</v>
      </c>
      <c r="G16" s="16">
        <v>0</v>
      </c>
      <c r="H16" s="28">
        <v>0.5</v>
      </c>
      <c r="I16" s="16">
        <v>0</v>
      </c>
    </row>
    <row r="17" spans="1:9" s="23" customFormat="1" ht="15" customHeight="1">
      <c r="A17" s="18">
        <v>13</v>
      </c>
      <c r="B17" s="19" t="s">
        <v>12</v>
      </c>
      <c r="C17" s="32">
        <v>0</v>
      </c>
      <c r="D17" s="32">
        <v>0</v>
      </c>
      <c r="E17" s="32">
        <v>1</v>
      </c>
      <c r="F17" s="32">
        <v>0</v>
      </c>
      <c r="G17" s="32">
        <v>0</v>
      </c>
      <c r="H17" s="26">
        <v>0</v>
      </c>
      <c r="I17" s="32">
        <v>0</v>
      </c>
    </row>
    <row r="18" spans="1:9" ht="15" customHeight="1">
      <c r="A18" s="4">
        <v>14</v>
      </c>
      <c r="B18" s="5" t="s">
        <v>13</v>
      </c>
      <c r="C18" s="16">
        <v>0</v>
      </c>
      <c r="D18" s="16">
        <v>0</v>
      </c>
      <c r="E18" s="16">
        <v>1</v>
      </c>
      <c r="F18" s="16">
        <v>0</v>
      </c>
      <c r="G18" s="16">
        <v>0</v>
      </c>
      <c r="H18" s="28">
        <v>0.5</v>
      </c>
      <c r="I18" s="16">
        <v>0</v>
      </c>
    </row>
    <row r="19" spans="1:9" s="23" customFormat="1" ht="15" customHeight="1">
      <c r="A19" s="18">
        <v>15</v>
      </c>
      <c r="B19" s="19" t="s">
        <v>14</v>
      </c>
      <c r="C19" s="32">
        <v>1</v>
      </c>
      <c r="D19" s="32">
        <v>0</v>
      </c>
      <c r="E19" s="32">
        <v>0</v>
      </c>
      <c r="F19" s="32">
        <v>0</v>
      </c>
      <c r="G19" s="32">
        <v>0</v>
      </c>
      <c r="H19" s="26">
        <v>0</v>
      </c>
      <c r="I19" s="32">
        <v>0</v>
      </c>
    </row>
    <row r="20" spans="1:9" ht="15" customHeight="1">
      <c r="A20" s="4">
        <v>16</v>
      </c>
      <c r="B20" s="5" t="s">
        <v>15</v>
      </c>
      <c r="C20" s="16">
        <v>1</v>
      </c>
      <c r="D20" s="16">
        <v>0</v>
      </c>
      <c r="E20" s="16">
        <v>0</v>
      </c>
      <c r="F20" s="16">
        <v>0</v>
      </c>
      <c r="G20" s="16">
        <v>0</v>
      </c>
      <c r="H20" s="28">
        <v>1</v>
      </c>
      <c r="I20" s="16">
        <v>0</v>
      </c>
    </row>
    <row r="21" spans="1:9" s="23" customFormat="1" ht="15" customHeight="1">
      <c r="A21" s="18">
        <v>17</v>
      </c>
      <c r="B21" s="19" t="s">
        <v>16</v>
      </c>
      <c r="C21" s="32">
        <v>1</v>
      </c>
      <c r="D21" s="32">
        <v>0</v>
      </c>
      <c r="E21" s="32">
        <v>0</v>
      </c>
      <c r="F21" s="32">
        <v>0</v>
      </c>
      <c r="G21" s="32">
        <v>0</v>
      </c>
      <c r="H21" s="26">
        <v>0.5</v>
      </c>
      <c r="I21" s="32">
        <v>0</v>
      </c>
    </row>
    <row r="22" spans="1:9" ht="15" customHeight="1">
      <c r="A22" s="4">
        <v>18</v>
      </c>
      <c r="B22" s="5" t="s">
        <v>17</v>
      </c>
      <c r="C22" s="16">
        <v>3</v>
      </c>
      <c r="D22" s="16">
        <v>0</v>
      </c>
      <c r="E22" s="16">
        <v>0</v>
      </c>
      <c r="F22" s="16">
        <v>0</v>
      </c>
      <c r="G22" s="16">
        <v>0</v>
      </c>
      <c r="H22" s="28">
        <v>0.5</v>
      </c>
      <c r="I22" s="16">
        <v>0</v>
      </c>
    </row>
    <row r="23" spans="1:9" s="23" customFormat="1" ht="15" customHeight="1">
      <c r="A23" s="18">
        <v>19</v>
      </c>
      <c r="B23" s="19" t="s">
        <v>18</v>
      </c>
      <c r="C23" s="32">
        <v>6</v>
      </c>
      <c r="D23" s="32">
        <v>0</v>
      </c>
      <c r="E23" s="32">
        <v>6</v>
      </c>
      <c r="F23" s="32">
        <v>3</v>
      </c>
      <c r="G23" s="32">
        <v>0</v>
      </c>
      <c r="H23" s="26">
        <v>2</v>
      </c>
      <c r="I23" s="32">
        <v>0</v>
      </c>
    </row>
    <row r="24" spans="1:9" ht="15" customHeight="1">
      <c r="A24" s="4">
        <v>20</v>
      </c>
      <c r="B24" s="5" t="s">
        <v>19</v>
      </c>
      <c r="C24" s="16">
        <v>6</v>
      </c>
      <c r="D24" s="16">
        <v>4</v>
      </c>
      <c r="E24" s="16">
        <v>4</v>
      </c>
      <c r="F24" s="16">
        <v>5</v>
      </c>
      <c r="G24" s="16">
        <v>9</v>
      </c>
      <c r="H24" s="28">
        <v>7</v>
      </c>
      <c r="I24" s="16">
        <v>5</v>
      </c>
    </row>
    <row r="25" spans="1:9" s="23" customFormat="1" ht="15" customHeight="1">
      <c r="A25" s="18">
        <v>21</v>
      </c>
      <c r="B25" s="19" t="s">
        <v>20</v>
      </c>
      <c r="C25" s="32">
        <v>0</v>
      </c>
      <c r="D25" s="32">
        <v>0</v>
      </c>
      <c r="E25" s="32">
        <v>4</v>
      </c>
      <c r="F25" s="32">
        <v>1</v>
      </c>
      <c r="G25" s="32">
        <v>0</v>
      </c>
      <c r="H25" s="26">
        <v>3.5</v>
      </c>
      <c r="I25" s="32">
        <v>0</v>
      </c>
    </row>
    <row r="26" spans="1:9" ht="15" customHeight="1">
      <c r="A26" s="4">
        <v>22</v>
      </c>
      <c r="B26" s="5" t="s">
        <v>21</v>
      </c>
      <c r="C26" s="16">
        <v>0</v>
      </c>
      <c r="D26" s="16">
        <v>0</v>
      </c>
      <c r="E26" s="16">
        <v>1</v>
      </c>
      <c r="F26" s="16">
        <v>0</v>
      </c>
      <c r="G26" s="16">
        <v>0</v>
      </c>
      <c r="H26" s="28">
        <v>0</v>
      </c>
      <c r="I26" s="16">
        <v>0</v>
      </c>
    </row>
    <row r="27" spans="1:9" s="23" customFormat="1" ht="15" customHeight="1">
      <c r="A27" s="18">
        <v>23</v>
      </c>
      <c r="B27" s="19" t="s">
        <v>22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6">
        <v>0</v>
      </c>
      <c r="I27" s="32">
        <v>0</v>
      </c>
    </row>
    <row r="28" spans="1:9" ht="15" customHeight="1">
      <c r="A28" s="4">
        <v>24</v>
      </c>
      <c r="B28" s="5" t="s">
        <v>23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28">
        <v>0.5</v>
      </c>
      <c r="I28" s="16">
        <v>0</v>
      </c>
    </row>
    <row r="29" spans="1:9" s="23" customFormat="1" ht="15" customHeight="1">
      <c r="A29" s="18">
        <v>25</v>
      </c>
      <c r="B29" s="19" t="s">
        <v>24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  <c r="H29" s="26">
        <v>0</v>
      </c>
      <c r="I29" s="32">
        <v>0</v>
      </c>
    </row>
    <row r="30" spans="1:9" ht="15" customHeight="1">
      <c r="A30" s="4">
        <v>26</v>
      </c>
      <c r="B30" s="5" t="s">
        <v>25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  <c r="H30" s="28">
        <v>1</v>
      </c>
      <c r="I30" s="16">
        <v>0</v>
      </c>
    </row>
    <row r="31" spans="1:9" s="23" customFormat="1" ht="15" customHeight="1">
      <c r="A31" s="18">
        <v>27</v>
      </c>
      <c r="B31" s="19" t="s">
        <v>26</v>
      </c>
      <c r="C31" s="32">
        <v>0</v>
      </c>
      <c r="D31" s="32">
        <v>0</v>
      </c>
      <c r="E31" s="32">
        <v>1</v>
      </c>
      <c r="F31" s="32">
        <v>0</v>
      </c>
      <c r="G31" s="32">
        <v>0</v>
      </c>
      <c r="H31" s="26">
        <v>0</v>
      </c>
      <c r="I31" s="32">
        <v>0</v>
      </c>
    </row>
    <row r="32" spans="1:9" ht="15" customHeight="1">
      <c r="A32" s="4">
        <v>28</v>
      </c>
      <c r="B32" s="5" t="s">
        <v>27</v>
      </c>
      <c r="C32" s="16">
        <v>1</v>
      </c>
      <c r="D32" s="16">
        <v>0</v>
      </c>
      <c r="E32" s="16">
        <v>1</v>
      </c>
      <c r="F32" s="16">
        <v>0</v>
      </c>
      <c r="G32" s="16">
        <v>0</v>
      </c>
      <c r="H32" s="28">
        <v>0</v>
      </c>
      <c r="I32" s="16">
        <v>0</v>
      </c>
    </row>
    <row r="33" spans="1:9" s="23" customFormat="1" ht="15" customHeight="1">
      <c r="A33" s="18">
        <v>29</v>
      </c>
      <c r="B33" s="19" t="s">
        <v>28</v>
      </c>
      <c r="C33" s="32">
        <v>3</v>
      </c>
      <c r="D33" s="32">
        <v>4</v>
      </c>
      <c r="E33" s="32">
        <v>5</v>
      </c>
      <c r="F33" s="32">
        <v>5</v>
      </c>
      <c r="G33" s="32">
        <v>8</v>
      </c>
      <c r="H33" s="26">
        <v>2.5</v>
      </c>
      <c r="I33" s="32">
        <v>1</v>
      </c>
    </row>
    <row r="34" spans="1:9" ht="15" customHeight="1">
      <c r="A34" s="4">
        <v>30</v>
      </c>
      <c r="B34" s="5" t="s">
        <v>29</v>
      </c>
      <c r="C34" s="16">
        <v>0</v>
      </c>
      <c r="D34" s="16">
        <v>0</v>
      </c>
      <c r="E34" s="16">
        <v>1</v>
      </c>
      <c r="F34" s="16">
        <v>1</v>
      </c>
      <c r="G34" s="16">
        <v>0</v>
      </c>
      <c r="H34" s="28">
        <v>1</v>
      </c>
      <c r="I34" s="16">
        <v>0</v>
      </c>
    </row>
    <row r="35" spans="1:9" s="23" customFormat="1" ht="15" customHeight="1">
      <c r="A35" s="18">
        <v>31</v>
      </c>
      <c r="B35" s="19" t="s">
        <v>30</v>
      </c>
      <c r="C35" s="32">
        <v>0</v>
      </c>
      <c r="D35" s="32">
        <v>0</v>
      </c>
      <c r="E35" s="32">
        <v>1</v>
      </c>
      <c r="F35" s="32">
        <v>1</v>
      </c>
      <c r="G35" s="32">
        <v>0</v>
      </c>
      <c r="H35" s="26">
        <v>0</v>
      </c>
      <c r="I35" s="32">
        <v>0</v>
      </c>
    </row>
    <row r="36" spans="1:9" ht="15" customHeight="1">
      <c r="A36" s="4">
        <v>32</v>
      </c>
      <c r="B36" s="5" t="s">
        <v>31</v>
      </c>
      <c r="C36" s="16">
        <v>1</v>
      </c>
      <c r="D36" s="16">
        <v>0</v>
      </c>
      <c r="E36" s="16">
        <v>3</v>
      </c>
      <c r="F36" s="16">
        <v>2</v>
      </c>
      <c r="G36" s="16">
        <v>0</v>
      </c>
      <c r="H36" s="28">
        <v>2</v>
      </c>
      <c r="I36" s="16">
        <v>0</v>
      </c>
    </row>
    <row r="37" spans="1:9" s="23" customFormat="1" ht="15" customHeight="1">
      <c r="A37" s="18">
        <v>33</v>
      </c>
      <c r="B37" s="19" t="s">
        <v>32</v>
      </c>
      <c r="C37" s="32">
        <v>1</v>
      </c>
      <c r="D37" s="32">
        <v>0</v>
      </c>
      <c r="E37" s="32">
        <v>4</v>
      </c>
      <c r="F37" s="32">
        <v>3</v>
      </c>
      <c r="G37" s="32">
        <v>0</v>
      </c>
      <c r="H37" s="26">
        <v>3</v>
      </c>
      <c r="I37" s="32">
        <v>0</v>
      </c>
    </row>
    <row r="39" spans="1:9" ht="15" customHeight="1">
      <c r="A39" s="3" t="s">
        <v>33</v>
      </c>
      <c r="C39" s="28">
        <f>AVERAGE(C5:C37)</f>
        <v>1</v>
      </c>
      <c r="D39" s="28">
        <f t="shared" ref="D39:I39" si="0">AVERAGE(D5:D37)</f>
        <v>0.24242424242424243</v>
      </c>
      <c r="E39" s="28">
        <f t="shared" si="0"/>
        <v>1.393939393939394</v>
      </c>
      <c r="F39" s="28">
        <f t="shared" si="0"/>
        <v>0.63636363636363635</v>
      </c>
      <c r="G39" s="28">
        <f t="shared" si="0"/>
        <v>0.51515151515151514</v>
      </c>
      <c r="H39" s="28">
        <f t="shared" si="0"/>
        <v>0.98484848484848486</v>
      </c>
      <c r="I39" s="28">
        <f t="shared" si="0"/>
        <v>0.18181818181818182</v>
      </c>
    </row>
  </sheetData>
  <mergeCells count="3">
    <mergeCell ref="F1:G1"/>
    <mergeCell ref="F2:G2"/>
    <mergeCell ref="F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23" width="12.7109375" style="16" customWidth="1"/>
    <col min="24" max="24" width="3.85546875" style="3" customWidth="1"/>
    <col min="25" max="25" width="9.140625" style="3"/>
    <col min="26" max="26" width="4.7109375" style="3" customWidth="1"/>
    <col min="27" max="27" width="5.5703125" style="3" customWidth="1"/>
    <col min="28" max="16384" width="9.140625" style="3"/>
  </cols>
  <sheetData>
    <row r="1" spans="1:26" ht="15" customHeight="1">
      <c r="C1" s="16" t="s">
        <v>38</v>
      </c>
      <c r="D1" s="16" t="s">
        <v>41</v>
      </c>
      <c r="E1" s="16" t="s">
        <v>44</v>
      </c>
      <c r="F1" s="16" t="s">
        <v>47</v>
      </c>
      <c r="G1" s="16" t="s">
        <v>48</v>
      </c>
      <c r="H1" s="16" t="s">
        <v>51</v>
      </c>
      <c r="I1" s="16" t="s">
        <v>51</v>
      </c>
      <c r="J1" s="16" t="s">
        <v>56</v>
      </c>
      <c r="K1" s="24" t="s">
        <v>52</v>
      </c>
      <c r="L1" s="16" t="s">
        <v>57</v>
      </c>
      <c r="M1" s="16" t="s">
        <v>58</v>
      </c>
      <c r="N1" s="24" t="s">
        <v>61</v>
      </c>
      <c r="O1" s="16" t="s">
        <v>64</v>
      </c>
      <c r="P1" s="16" t="s">
        <v>65</v>
      </c>
      <c r="Q1" s="16" t="s">
        <v>68</v>
      </c>
      <c r="R1" s="16" t="s">
        <v>71</v>
      </c>
      <c r="S1" s="16" t="s">
        <v>74</v>
      </c>
      <c r="T1" s="16" t="s">
        <v>76</v>
      </c>
      <c r="U1" s="16" t="s">
        <v>79</v>
      </c>
      <c r="V1" s="16" t="s">
        <v>84</v>
      </c>
      <c r="W1" s="16" t="s">
        <v>85</v>
      </c>
      <c r="Y1" s="3" t="s">
        <v>86</v>
      </c>
    </row>
    <row r="2" spans="1:26" ht="15" customHeight="1">
      <c r="C2" s="16" t="s">
        <v>39</v>
      </c>
      <c r="D2" s="16" t="s">
        <v>42</v>
      </c>
      <c r="E2" s="16" t="s">
        <v>45</v>
      </c>
      <c r="F2" s="16" t="s">
        <v>45</v>
      </c>
      <c r="G2" s="16" t="s">
        <v>49</v>
      </c>
      <c r="H2" s="16" t="s">
        <v>49</v>
      </c>
      <c r="I2" s="16" t="s">
        <v>49</v>
      </c>
      <c r="J2" s="16" t="s">
        <v>49</v>
      </c>
      <c r="K2" s="16" t="s">
        <v>53</v>
      </c>
      <c r="L2" s="16" t="s">
        <v>53</v>
      </c>
      <c r="M2" s="16" t="s">
        <v>59</v>
      </c>
      <c r="N2" s="16" t="s">
        <v>62</v>
      </c>
      <c r="O2" s="16" t="s">
        <v>62</v>
      </c>
      <c r="P2" s="16" t="s">
        <v>66</v>
      </c>
      <c r="Q2" s="16" t="s">
        <v>69</v>
      </c>
      <c r="R2" s="16" t="s">
        <v>72</v>
      </c>
      <c r="S2" s="16" t="s">
        <v>72</v>
      </c>
      <c r="T2" s="16" t="s">
        <v>77</v>
      </c>
      <c r="U2" s="16" t="s">
        <v>80</v>
      </c>
      <c r="V2" s="16" t="s">
        <v>82</v>
      </c>
      <c r="W2" s="16" t="s">
        <v>82</v>
      </c>
      <c r="Y2" s="3" t="s">
        <v>87</v>
      </c>
    </row>
    <row r="3" spans="1:26" s="2" customFormat="1" ht="12">
      <c r="C3" s="1" t="s">
        <v>40</v>
      </c>
      <c r="D3" s="1" t="s">
        <v>43</v>
      </c>
      <c r="E3" s="1" t="s">
        <v>46</v>
      </c>
      <c r="F3" s="1" t="s">
        <v>46</v>
      </c>
      <c r="G3" s="1" t="s">
        <v>50</v>
      </c>
      <c r="H3" s="1" t="s">
        <v>50</v>
      </c>
      <c r="I3" s="1" t="s">
        <v>55</v>
      </c>
      <c r="J3" s="1" t="s">
        <v>55</v>
      </c>
      <c r="K3" s="1" t="s">
        <v>54</v>
      </c>
      <c r="L3" s="1" t="s">
        <v>55</v>
      </c>
      <c r="M3" s="1" t="s">
        <v>60</v>
      </c>
      <c r="N3" s="1" t="s">
        <v>63</v>
      </c>
      <c r="O3" s="1" t="s">
        <v>63</v>
      </c>
      <c r="P3" s="1" t="s">
        <v>67</v>
      </c>
      <c r="Q3" s="1" t="s">
        <v>70</v>
      </c>
      <c r="R3" s="1" t="s">
        <v>73</v>
      </c>
      <c r="S3" s="1" t="s">
        <v>75</v>
      </c>
      <c r="T3" s="1" t="s">
        <v>78</v>
      </c>
      <c r="U3" s="1" t="s">
        <v>81</v>
      </c>
      <c r="V3" s="1" t="s">
        <v>83</v>
      </c>
      <c r="W3" s="1" t="s">
        <v>83</v>
      </c>
      <c r="Y3" s="1"/>
      <c r="Z3" s="25" t="s">
        <v>95</v>
      </c>
    </row>
    <row r="4" spans="1:26" s="23" customFormat="1" ht="15" customHeight="1">
      <c r="A4" s="18">
        <v>1</v>
      </c>
      <c r="B4" s="19" t="s">
        <v>0</v>
      </c>
      <c r="C4" s="26">
        <v>57.1</v>
      </c>
      <c r="D4" s="26">
        <v>51.946666700000002</v>
      </c>
      <c r="E4" s="26">
        <v>57.1</v>
      </c>
      <c r="F4" s="26">
        <v>56.3</v>
      </c>
      <c r="G4" s="26">
        <v>33</v>
      </c>
      <c r="H4" s="26">
        <v>48.7</v>
      </c>
      <c r="I4" s="26">
        <v>43.865105</v>
      </c>
      <c r="J4" s="26">
        <v>53.426811000000001</v>
      </c>
      <c r="K4" s="26">
        <v>54.2</v>
      </c>
      <c r="L4" s="26">
        <v>57.508708999999996</v>
      </c>
      <c r="M4" s="26">
        <v>55.647366251547858</v>
      </c>
      <c r="N4" s="26">
        <v>59.8</v>
      </c>
      <c r="O4" s="26">
        <v>55.825000000000003</v>
      </c>
      <c r="P4" s="26">
        <v>56</v>
      </c>
      <c r="Q4" s="26">
        <v>56.250333300000001</v>
      </c>
      <c r="R4" s="26">
        <v>60.15</v>
      </c>
      <c r="S4" s="26">
        <v>60.2</v>
      </c>
      <c r="T4" s="26">
        <v>58.8</v>
      </c>
      <c r="U4" s="26">
        <v>57.407999999999994</v>
      </c>
      <c r="V4" s="26">
        <v>61.05</v>
      </c>
      <c r="W4" s="26">
        <v>59.4</v>
      </c>
      <c r="Y4" s="26">
        <v>54.93704720245465</v>
      </c>
      <c r="Z4" s="27">
        <f>RANK(Y4,Y$4:Y$36)</f>
        <v>27</v>
      </c>
    </row>
    <row r="5" spans="1:26" ht="15" customHeight="1">
      <c r="A5" s="4">
        <v>2</v>
      </c>
      <c r="B5" s="5" t="s">
        <v>1</v>
      </c>
      <c r="C5" s="28">
        <v>56</v>
      </c>
      <c r="D5" s="28">
        <v>48.853333300000003</v>
      </c>
      <c r="E5" s="28">
        <v>57.6</v>
      </c>
      <c r="F5" s="28">
        <v>52.7</v>
      </c>
      <c r="G5" s="28"/>
      <c r="H5" s="28">
        <v>50.02</v>
      </c>
      <c r="I5" s="28">
        <v>47.838633999999999</v>
      </c>
      <c r="J5" s="28">
        <v>53.327770000000001</v>
      </c>
      <c r="K5" s="28">
        <v>56.4</v>
      </c>
      <c r="L5" s="28">
        <v>56.169618999999997</v>
      </c>
      <c r="M5" s="28">
        <v>54.234545043794768</v>
      </c>
      <c r="N5" s="28">
        <v>56.55</v>
      </c>
      <c r="O5" s="28">
        <v>54.484999999999999</v>
      </c>
      <c r="P5" s="28">
        <v>53</v>
      </c>
      <c r="Q5" s="28">
        <v>55.784999999999997</v>
      </c>
      <c r="R5" s="28">
        <v>58.25</v>
      </c>
      <c r="S5" s="28">
        <v>59.4</v>
      </c>
      <c r="T5" s="28">
        <v>56.5</v>
      </c>
      <c r="U5" s="28">
        <v>56.927999999999997</v>
      </c>
      <c r="V5" s="28">
        <v>59.5</v>
      </c>
      <c r="W5" s="28">
        <v>58.75</v>
      </c>
      <c r="Y5" s="28">
        <v>55.114595067189725</v>
      </c>
      <c r="Z5" s="29">
        <f t="shared" ref="Z5:Z36" si="0">RANK(Y5,Y$4:Y$36)</f>
        <v>26</v>
      </c>
    </row>
    <row r="6" spans="1:26" s="23" customFormat="1" ht="15" customHeight="1">
      <c r="A6" s="18">
        <v>3</v>
      </c>
      <c r="B6" s="19" t="s">
        <v>2</v>
      </c>
      <c r="C6" s="26">
        <v>58.8</v>
      </c>
      <c r="D6" s="26">
        <v>53.9733333</v>
      </c>
      <c r="E6" s="26">
        <v>59.3</v>
      </c>
      <c r="F6" s="26">
        <v>59.7</v>
      </c>
      <c r="G6" s="26">
        <v>44.79</v>
      </c>
      <c r="H6" s="26">
        <v>52.48</v>
      </c>
      <c r="I6" s="26">
        <v>52.319046</v>
      </c>
      <c r="J6" s="26">
        <v>55.216652000000003</v>
      </c>
      <c r="K6" s="26">
        <v>60.5</v>
      </c>
      <c r="L6" s="26">
        <v>58.573387500000003</v>
      </c>
      <c r="M6" s="26">
        <v>57.073108996334327</v>
      </c>
      <c r="N6" s="26">
        <v>60.35</v>
      </c>
      <c r="O6" s="26">
        <v>57.2</v>
      </c>
      <c r="P6" s="26">
        <v>56</v>
      </c>
      <c r="Q6" s="26">
        <v>61.910333299999998</v>
      </c>
      <c r="R6" s="26">
        <v>61.7</v>
      </c>
      <c r="S6" s="26">
        <v>60.7</v>
      </c>
      <c r="T6" s="26">
        <v>59.1</v>
      </c>
      <c r="U6" s="26">
        <v>59.04</v>
      </c>
      <c r="V6" s="26">
        <v>61.7</v>
      </c>
      <c r="W6" s="26">
        <v>59.8</v>
      </c>
      <c r="Y6" s="26">
        <v>57.629802909349259</v>
      </c>
      <c r="Z6" s="27">
        <f t="shared" si="0"/>
        <v>5</v>
      </c>
    </row>
    <row r="7" spans="1:26" ht="15" customHeight="1">
      <c r="A7" s="4">
        <v>4</v>
      </c>
      <c r="B7" s="5" t="s">
        <v>7</v>
      </c>
      <c r="C7" s="28">
        <v>57.8</v>
      </c>
      <c r="D7" s="28">
        <v>53.9733333</v>
      </c>
      <c r="E7" s="28">
        <v>58.5</v>
      </c>
      <c r="F7" s="28">
        <v>58.3</v>
      </c>
      <c r="G7" s="28">
        <v>42.74</v>
      </c>
      <c r="H7" s="28">
        <v>61.23</v>
      </c>
      <c r="I7" s="28">
        <v>48.757294000000002</v>
      </c>
      <c r="J7" s="28">
        <v>53.999431999999999</v>
      </c>
      <c r="K7" s="28">
        <v>58.3</v>
      </c>
      <c r="L7" s="28">
        <v>59.428453500000003</v>
      </c>
      <c r="M7" s="28">
        <v>55.198829579105329</v>
      </c>
      <c r="N7" s="28">
        <v>60.1</v>
      </c>
      <c r="O7" s="28">
        <v>56.875</v>
      </c>
      <c r="P7" s="28">
        <v>55</v>
      </c>
      <c r="Q7" s="28">
        <v>60.994999999999997</v>
      </c>
      <c r="R7" s="28">
        <v>60.85</v>
      </c>
      <c r="S7" s="28">
        <v>61.3</v>
      </c>
      <c r="T7" s="28">
        <v>58.6</v>
      </c>
      <c r="U7" s="28">
        <v>58.943999999999996</v>
      </c>
      <c r="V7" s="28">
        <v>61.75</v>
      </c>
      <c r="W7" s="28">
        <v>60.25</v>
      </c>
      <c r="Y7" s="28">
        <v>57.280540113290741</v>
      </c>
      <c r="Z7" s="29">
        <f t="shared" si="0"/>
        <v>9</v>
      </c>
    </row>
    <row r="8" spans="1:26" s="23" customFormat="1" ht="15" customHeight="1">
      <c r="A8" s="18">
        <v>5</v>
      </c>
      <c r="B8" s="19" t="s">
        <v>3</v>
      </c>
      <c r="C8" s="26">
        <v>54.9</v>
      </c>
      <c r="D8" s="26">
        <v>47.68</v>
      </c>
      <c r="E8" s="26">
        <v>56.4</v>
      </c>
      <c r="F8" s="26">
        <v>57.9</v>
      </c>
      <c r="G8" s="26">
        <v>43.66</v>
      </c>
      <c r="H8" s="26">
        <v>48.94</v>
      </c>
      <c r="I8" s="26">
        <v>50.850558999999997</v>
      </c>
      <c r="J8" s="26">
        <v>49.737361999999997</v>
      </c>
      <c r="K8" s="26">
        <v>57</v>
      </c>
      <c r="L8" s="26">
        <v>57.093145500000006</v>
      </c>
      <c r="M8" s="26">
        <v>53.907632348029388</v>
      </c>
      <c r="N8" s="26">
        <v>56.45</v>
      </c>
      <c r="O8" s="26">
        <v>54.150000000000006</v>
      </c>
      <c r="P8" s="26">
        <v>52</v>
      </c>
      <c r="Q8" s="26">
        <v>56.69</v>
      </c>
      <c r="R8" s="26">
        <v>58.95</v>
      </c>
      <c r="S8" s="26">
        <v>59.2</v>
      </c>
      <c r="T8" s="26">
        <v>57.5</v>
      </c>
      <c r="U8" s="26">
        <v>57.792000000000002</v>
      </c>
      <c r="V8" s="26">
        <v>60.5</v>
      </c>
      <c r="W8" s="26">
        <v>57.65</v>
      </c>
      <c r="Y8" s="26">
        <v>54.711938040382357</v>
      </c>
      <c r="Z8" s="27">
        <f t="shared" si="0"/>
        <v>29</v>
      </c>
    </row>
    <row r="9" spans="1:26" ht="15" customHeight="1">
      <c r="A9" s="4">
        <v>6</v>
      </c>
      <c r="B9" s="5" t="s">
        <v>4</v>
      </c>
      <c r="C9" s="28">
        <v>57.7</v>
      </c>
      <c r="D9" s="28">
        <v>56.533333300000002</v>
      </c>
      <c r="E9" s="28">
        <v>60.5</v>
      </c>
      <c r="F9" s="28">
        <v>60.6</v>
      </c>
      <c r="G9" s="28">
        <v>45.05</v>
      </c>
      <c r="H9" s="28">
        <v>48.68</v>
      </c>
      <c r="I9" s="28">
        <v>50.193297999999999</v>
      </c>
      <c r="J9" s="28">
        <v>54.731171000000003</v>
      </c>
      <c r="K9" s="28">
        <v>59.8</v>
      </c>
      <c r="L9" s="28">
        <v>59.846420500000001</v>
      </c>
      <c r="M9" s="28">
        <v>57.710039589510977</v>
      </c>
      <c r="N9" s="28">
        <v>59.2</v>
      </c>
      <c r="O9" s="28">
        <v>56.555</v>
      </c>
      <c r="P9" s="28">
        <v>55</v>
      </c>
      <c r="Q9" s="28">
        <v>61.390333300000002</v>
      </c>
      <c r="R9" s="28">
        <v>61.85</v>
      </c>
      <c r="S9" s="28">
        <v>61.3</v>
      </c>
      <c r="T9" s="28">
        <v>60.1</v>
      </c>
      <c r="U9" s="28">
        <v>59.712000000000003</v>
      </c>
      <c r="V9" s="28">
        <v>62.5</v>
      </c>
      <c r="W9" s="28">
        <v>59.75</v>
      </c>
      <c r="Y9" s="28">
        <v>57.557218842357663</v>
      </c>
      <c r="Z9" s="29">
        <f t="shared" si="0"/>
        <v>7</v>
      </c>
    </row>
    <row r="10" spans="1:26" s="23" customFormat="1" ht="15" customHeight="1">
      <c r="A10" s="18">
        <v>7</v>
      </c>
      <c r="B10" s="19" t="s">
        <v>5</v>
      </c>
      <c r="C10" s="26">
        <v>57.9</v>
      </c>
      <c r="D10" s="26">
        <v>51.2</v>
      </c>
      <c r="E10" s="26">
        <v>59</v>
      </c>
      <c r="F10" s="26">
        <v>59.1</v>
      </c>
      <c r="G10" s="26">
        <v>41.44</v>
      </c>
      <c r="H10" s="26">
        <v>47.89</v>
      </c>
      <c r="I10" s="26">
        <v>48.948185000000002</v>
      </c>
      <c r="J10" s="26">
        <v>50.261169000000002</v>
      </c>
      <c r="K10" s="26">
        <v>59.6</v>
      </c>
      <c r="L10" s="26">
        <v>59.855901500000002</v>
      </c>
      <c r="M10" s="26">
        <v>57.083281273527597</v>
      </c>
      <c r="N10" s="26">
        <v>58.55</v>
      </c>
      <c r="O10" s="26">
        <v>57.21</v>
      </c>
      <c r="P10" s="26">
        <v>54</v>
      </c>
      <c r="Q10" s="26"/>
      <c r="R10" s="26">
        <v>61.05</v>
      </c>
      <c r="S10" s="26">
        <v>60.3</v>
      </c>
      <c r="T10" s="26">
        <v>58.6</v>
      </c>
      <c r="U10" s="26">
        <v>59.135999999999996</v>
      </c>
      <c r="V10" s="26">
        <v>62.05</v>
      </c>
      <c r="W10" s="26">
        <v>59.5</v>
      </c>
      <c r="Y10" s="26">
        <v>56.133726838676374</v>
      </c>
      <c r="Z10" s="27">
        <f t="shared" si="0"/>
        <v>16</v>
      </c>
    </row>
    <row r="11" spans="1:26" ht="15" customHeight="1">
      <c r="A11" s="4">
        <v>8</v>
      </c>
      <c r="B11" s="5" t="s">
        <v>6</v>
      </c>
      <c r="C11" s="28">
        <v>58.2</v>
      </c>
      <c r="D11" s="28">
        <v>54.186666700000004</v>
      </c>
      <c r="E11" s="28">
        <v>59.2</v>
      </c>
      <c r="F11" s="28">
        <v>56.8</v>
      </c>
      <c r="G11" s="28">
        <v>38.61</v>
      </c>
      <c r="H11" s="28">
        <v>53.18</v>
      </c>
      <c r="I11" s="28">
        <v>52.98386</v>
      </c>
      <c r="J11" s="28">
        <v>53.722889000000002</v>
      </c>
      <c r="K11" s="28">
        <v>61.1</v>
      </c>
      <c r="L11" s="28">
        <v>58.801885999999996</v>
      </c>
      <c r="M11" s="28">
        <v>57.360577612742745</v>
      </c>
      <c r="N11" s="28">
        <v>59.65</v>
      </c>
      <c r="O11" s="28">
        <v>57.07</v>
      </c>
      <c r="P11" s="28">
        <v>54</v>
      </c>
      <c r="Q11" s="28">
        <v>61.310333300000003</v>
      </c>
      <c r="R11" s="28">
        <v>60.75</v>
      </c>
      <c r="S11" s="28">
        <v>62.5</v>
      </c>
      <c r="T11" s="28">
        <v>59.2</v>
      </c>
      <c r="U11" s="28">
        <v>58.847999999999992</v>
      </c>
      <c r="V11" s="28">
        <v>62.15</v>
      </c>
      <c r="W11" s="28">
        <v>58.45</v>
      </c>
      <c r="Y11" s="28">
        <v>57.051152981559198</v>
      </c>
      <c r="Z11" s="29">
        <f t="shared" si="0"/>
        <v>11</v>
      </c>
    </row>
    <row r="12" spans="1:26" s="23" customFormat="1" ht="15" customHeight="1">
      <c r="A12" s="18">
        <v>9</v>
      </c>
      <c r="B12" s="19" t="s">
        <v>8</v>
      </c>
      <c r="C12" s="26">
        <v>57.9</v>
      </c>
      <c r="D12" s="26">
        <v>50.453333299999997</v>
      </c>
      <c r="E12" s="26">
        <v>58.4</v>
      </c>
      <c r="F12" s="26">
        <v>60.1</v>
      </c>
      <c r="G12" s="26">
        <v>22.28</v>
      </c>
      <c r="H12" s="26"/>
      <c r="I12" s="26">
        <v>49.090102999999999</v>
      </c>
      <c r="J12" s="26">
        <v>47.933056000000001</v>
      </c>
      <c r="K12" s="26">
        <v>58.9</v>
      </c>
      <c r="L12" s="26">
        <v>59.010349000000005</v>
      </c>
      <c r="M12" s="26">
        <v>57.412154437342224</v>
      </c>
      <c r="N12" s="26">
        <v>57.9</v>
      </c>
      <c r="O12" s="26">
        <v>55.45</v>
      </c>
      <c r="P12" s="26">
        <v>51</v>
      </c>
      <c r="Q12" s="26">
        <v>61.679666699999999</v>
      </c>
      <c r="R12" s="26">
        <v>60.95</v>
      </c>
      <c r="S12" s="26">
        <v>61.3</v>
      </c>
      <c r="T12" s="26">
        <v>58.8</v>
      </c>
      <c r="U12" s="26">
        <v>59.616</v>
      </c>
      <c r="V12" s="26">
        <v>61.05</v>
      </c>
      <c r="W12" s="26">
        <v>58.85</v>
      </c>
      <c r="Y12" s="26">
        <v>55.403733121867106</v>
      </c>
      <c r="Z12" s="27">
        <f t="shared" si="0"/>
        <v>22</v>
      </c>
    </row>
    <row r="13" spans="1:26" ht="15" customHeight="1">
      <c r="A13" s="4">
        <v>10</v>
      </c>
      <c r="B13" s="5" t="s">
        <v>9</v>
      </c>
      <c r="C13" s="28">
        <v>58.1</v>
      </c>
      <c r="D13" s="28">
        <v>55.36</v>
      </c>
      <c r="E13" s="28">
        <v>59.7</v>
      </c>
      <c r="F13" s="28">
        <v>60.7</v>
      </c>
      <c r="G13" s="28">
        <v>43.54</v>
      </c>
      <c r="H13" s="28">
        <v>53.87</v>
      </c>
      <c r="I13" s="28">
        <v>52.263202999999997</v>
      </c>
      <c r="J13" s="28">
        <v>56.001162999999998</v>
      </c>
      <c r="K13" s="28">
        <v>60.8</v>
      </c>
      <c r="L13" s="28">
        <v>59.8566535</v>
      </c>
      <c r="M13" s="28">
        <v>58.058336544176413</v>
      </c>
      <c r="N13" s="28">
        <v>58.8</v>
      </c>
      <c r="O13" s="28">
        <v>57.76</v>
      </c>
      <c r="P13" s="28">
        <v>50</v>
      </c>
      <c r="Q13" s="28">
        <v>62.454999999999998</v>
      </c>
      <c r="R13" s="28">
        <v>62.25</v>
      </c>
      <c r="S13" s="28">
        <v>61.9</v>
      </c>
      <c r="T13" s="28">
        <v>59.6</v>
      </c>
      <c r="U13" s="28">
        <v>59.327999999999996</v>
      </c>
      <c r="V13" s="28">
        <v>61.7</v>
      </c>
      <c r="W13" s="28">
        <v>59.4</v>
      </c>
      <c r="Y13" s="28">
        <v>57.687731240198879</v>
      </c>
      <c r="Z13" s="29">
        <f t="shared" si="0"/>
        <v>4</v>
      </c>
    </row>
    <row r="14" spans="1:26" s="23" customFormat="1" ht="15" customHeight="1">
      <c r="A14" s="18">
        <v>11</v>
      </c>
      <c r="B14" s="19" t="s">
        <v>10</v>
      </c>
      <c r="C14" s="26">
        <v>55.8</v>
      </c>
      <c r="D14" s="26">
        <v>50.133333299999997</v>
      </c>
      <c r="E14" s="26">
        <v>58.1</v>
      </c>
      <c r="F14" s="26">
        <v>59.1</v>
      </c>
      <c r="G14" s="26">
        <v>35.82</v>
      </c>
      <c r="H14" s="26">
        <v>50.17</v>
      </c>
      <c r="I14" s="26">
        <v>46.201400999999997</v>
      </c>
      <c r="J14" s="26">
        <v>53.276878000000004</v>
      </c>
      <c r="K14" s="26">
        <v>54.9</v>
      </c>
      <c r="L14" s="26">
        <v>56.408016500000002</v>
      </c>
      <c r="M14" s="26">
        <v>54.546890264720602</v>
      </c>
      <c r="N14" s="26">
        <v>58.3</v>
      </c>
      <c r="O14" s="26">
        <v>55.234999999999999</v>
      </c>
      <c r="P14" s="26">
        <v>48</v>
      </c>
      <c r="Q14" s="26">
        <v>59.260333299999999</v>
      </c>
      <c r="R14" s="26">
        <v>60.35</v>
      </c>
      <c r="S14" s="26">
        <v>60.8</v>
      </c>
      <c r="T14" s="26">
        <v>58.8</v>
      </c>
      <c r="U14" s="26">
        <v>57.503999999999998</v>
      </c>
      <c r="V14" s="26">
        <v>60.75</v>
      </c>
      <c r="W14" s="26">
        <v>58.35</v>
      </c>
      <c r="Y14" s="26">
        <v>54.847897731653347</v>
      </c>
      <c r="Z14" s="27">
        <f t="shared" si="0"/>
        <v>28</v>
      </c>
    </row>
    <row r="15" spans="1:26" ht="15" customHeight="1">
      <c r="A15" s="4">
        <v>12</v>
      </c>
      <c r="B15" s="5" t="s">
        <v>11</v>
      </c>
      <c r="C15" s="28">
        <v>58.4</v>
      </c>
      <c r="D15" s="28">
        <v>50.986666700000001</v>
      </c>
      <c r="E15" s="28">
        <v>59.2</v>
      </c>
      <c r="F15" s="28">
        <v>59.1</v>
      </c>
      <c r="G15" s="28">
        <v>30.34</v>
      </c>
      <c r="H15" s="28">
        <v>53.35</v>
      </c>
      <c r="I15" s="28">
        <v>51.241782999999998</v>
      </c>
      <c r="J15" s="28">
        <v>55.861457999999999</v>
      </c>
      <c r="K15" s="28">
        <v>57.7</v>
      </c>
      <c r="L15" s="28">
        <v>58.499107000000002</v>
      </c>
      <c r="M15" s="28">
        <v>58.75012209349466</v>
      </c>
      <c r="N15" s="28">
        <v>58.55</v>
      </c>
      <c r="O15" s="28">
        <v>58.27</v>
      </c>
      <c r="P15" s="28">
        <v>52</v>
      </c>
      <c r="Q15" s="28">
        <v>61.370333299999999</v>
      </c>
      <c r="R15" s="28">
        <v>61.2</v>
      </c>
      <c r="S15" s="28">
        <v>62.3</v>
      </c>
      <c r="T15" s="28">
        <v>59.1</v>
      </c>
      <c r="U15" s="28">
        <v>59.616</v>
      </c>
      <c r="V15" s="28">
        <v>61.45</v>
      </c>
      <c r="W15" s="28">
        <v>59.9</v>
      </c>
      <c r="Y15" s="28">
        <v>56.532641433023564</v>
      </c>
      <c r="Z15" s="29">
        <f t="shared" si="0"/>
        <v>14</v>
      </c>
    </row>
    <row r="16" spans="1:26" s="23" customFormat="1" ht="15" customHeight="1">
      <c r="A16" s="18">
        <v>13</v>
      </c>
      <c r="B16" s="19" t="s">
        <v>12</v>
      </c>
      <c r="C16" s="26">
        <v>57.5</v>
      </c>
      <c r="D16" s="26">
        <v>51.733333299999998</v>
      </c>
      <c r="E16" s="26">
        <v>58.7</v>
      </c>
      <c r="F16" s="26">
        <v>59.6</v>
      </c>
      <c r="G16" s="26">
        <v>34.979999999999997</v>
      </c>
      <c r="H16" s="26">
        <v>52.89</v>
      </c>
      <c r="I16" s="26">
        <v>52.578136000000001</v>
      </c>
      <c r="J16" s="26">
        <v>54.065520999999997</v>
      </c>
      <c r="K16" s="26">
        <v>59.3</v>
      </c>
      <c r="L16" s="26">
        <v>58.831100499999998</v>
      </c>
      <c r="M16" s="26">
        <v>57.995026121917512</v>
      </c>
      <c r="N16" s="26">
        <v>59.849999999999994</v>
      </c>
      <c r="O16" s="26">
        <v>57.045000000000002</v>
      </c>
      <c r="P16" s="26">
        <v>54</v>
      </c>
      <c r="Q16" s="26">
        <v>61.68</v>
      </c>
      <c r="R16" s="26">
        <v>61.95</v>
      </c>
      <c r="S16" s="26">
        <v>60.8</v>
      </c>
      <c r="T16" s="26">
        <v>59.7</v>
      </c>
      <c r="U16" s="26">
        <v>59.231999999999999</v>
      </c>
      <c r="V16" s="26">
        <v>62.2</v>
      </c>
      <c r="W16" s="26">
        <v>60.6</v>
      </c>
      <c r="Y16" s="26">
        <v>56.91571985342464</v>
      </c>
      <c r="Z16" s="27">
        <f t="shared" si="0"/>
        <v>12</v>
      </c>
    </row>
    <row r="17" spans="1:26" ht="15" customHeight="1">
      <c r="A17" s="4">
        <v>14</v>
      </c>
      <c r="B17" s="5" t="s">
        <v>13</v>
      </c>
      <c r="C17" s="28">
        <v>56.1</v>
      </c>
      <c r="D17" s="28">
        <v>51.733333299999998</v>
      </c>
      <c r="E17" s="28">
        <v>57.2</v>
      </c>
      <c r="F17" s="28">
        <v>57.4</v>
      </c>
      <c r="G17" s="28">
        <v>49.05</v>
      </c>
      <c r="H17" s="28">
        <v>50.42</v>
      </c>
      <c r="I17" s="28">
        <v>50.581206999999999</v>
      </c>
      <c r="J17" s="28">
        <v>53.992488999999999</v>
      </c>
      <c r="K17" s="28">
        <v>58.3</v>
      </c>
      <c r="L17" s="28">
        <v>57.7183305</v>
      </c>
      <c r="M17" s="28">
        <v>55.270262875109552</v>
      </c>
      <c r="N17" s="28">
        <v>58</v>
      </c>
      <c r="O17" s="28">
        <v>55.825000000000003</v>
      </c>
      <c r="P17" s="28">
        <v>49</v>
      </c>
      <c r="Q17" s="28">
        <v>59.170333300000003</v>
      </c>
      <c r="R17" s="28">
        <v>58.75</v>
      </c>
      <c r="S17" s="28">
        <v>60.1</v>
      </c>
      <c r="T17" s="28">
        <v>57.5</v>
      </c>
      <c r="U17" s="28">
        <v>57.792000000000002</v>
      </c>
      <c r="V17" s="28">
        <v>59.95</v>
      </c>
      <c r="W17" s="28">
        <v>58.45</v>
      </c>
      <c r="Y17" s="28">
        <v>55.823950284529033</v>
      </c>
      <c r="Z17" s="29">
        <f t="shared" si="0"/>
        <v>18</v>
      </c>
    </row>
    <row r="18" spans="1:26" s="23" customFormat="1" ht="15" customHeight="1">
      <c r="A18" s="18">
        <v>15</v>
      </c>
      <c r="B18" s="19" t="s">
        <v>14</v>
      </c>
      <c r="C18" s="26">
        <v>57.4</v>
      </c>
      <c r="D18" s="26">
        <v>52.586666700000002</v>
      </c>
      <c r="E18" s="26">
        <v>58.7</v>
      </c>
      <c r="F18" s="26">
        <v>60.9</v>
      </c>
      <c r="G18" s="26">
        <v>50.6</v>
      </c>
      <c r="H18" s="26">
        <v>52.37</v>
      </c>
      <c r="I18" s="26">
        <v>53.205620000000003</v>
      </c>
      <c r="J18" s="26">
        <v>56.230620999999999</v>
      </c>
      <c r="K18" s="26">
        <v>60.8</v>
      </c>
      <c r="L18" s="26">
        <v>59.081474499999999</v>
      </c>
      <c r="M18" s="26">
        <v>57.904830524203163</v>
      </c>
      <c r="N18" s="26">
        <v>60.2</v>
      </c>
      <c r="O18" s="26">
        <v>56.72</v>
      </c>
      <c r="P18" s="26">
        <v>56</v>
      </c>
      <c r="Q18" s="26">
        <v>61.9703333</v>
      </c>
      <c r="R18" s="26">
        <v>62.8</v>
      </c>
      <c r="S18" s="26">
        <v>61.1</v>
      </c>
      <c r="T18" s="26">
        <v>59.7</v>
      </c>
      <c r="U18" s="26">
        <v>60.095999999999997</v>
      </c>
      <c r="V18" s="26">
        <v>62.2</v>
      </c>
      <c r="W18" s="26">
        <v>60.3</v>
      </c>
      <c r="Y18" s="26">
        <v>58.136454572581108</v>
      </c>
      <c r="Z18" s="27">
        <f t="shared" si="0"/>
        <v>1</v>
      </c>
    </row>
    <row r="19" spans="1:26" ht="15" customHeight="1">
      <c r="A19" s="4">
        <v>16</v>
      </c>
      <c r="B19" s="5" t="s">
        <v>15</v>
      </c>
      <c r="C19" s="28">
        <v>56.5</v>
      </c>
      <c r="D19" s="28">
        <v>51.306666700000001</v>
      </c>
      <c r="E19" s="28">
        <v>57.3</v>
      </c>
      <c r="F19" s="28">
        <v>59.3</v>
      </c>
      <c r="G19" s="28">
        <v>52.7</v>
      </c>
      <c r="H19" s="28">
        <v>49.88</v>
      </c>
      <c r="I19" s="28">
        <v>50.683739000000003</v>
      </c>
      <c r="J19" s="28">
        <v>53.410721000000002</v>
      </c>
      <c r="K19" s="28">
        <v>58</v>
      </c>
      <c r="L19" s="28">
        <v>57.131311499999995</v>
      </c>
      <c r="M19" s="28">
        <v>55.088695422517574</v>
      </c>
      <c r="N19" s="28">
        <v>58.099999999999994</v>
      </c>
      <c r="O19" s="28">
        <v>55.975000000000001</v>
      </c>
      <c r="P19" s="28">
        <v>53</v>
      </c>
      <c r="Q19" s="28">
        <v>58.234999999999999</v>
      </c>
      <c r="R19" s="28">
        <v>59.95</v>
      </c>
      <c r="S19" s="28">
        <v>60.2</v>
      </c>
      <c r="T19" s="28">
        <v>57.3</v>
      </c>
      <c r="U19" s="28">
        <v>57.792000000000002</v>
      </c>
      <c r="V19" s="28">
        <v>59.85</v>
      </c>
      <c r="W19" s="28">
        <v>57.65</v>
      </c>
      <c r="Y19" s="28">
        <v>56.159673029643706</v>
      </c>
      <c r="Z19" s="29">
        <f t="shared" si="0"/>
        <v>15</v>
      </c>
    </row>
    <row r="20" spans="1:26" s="23" customFormat="1" ht="15" customHeight="1">
      <c r="A20" s="18">
        <v>17</v>
      </c>
      <c r="B20" s="19" t="s">
        <v>16</v>
      </c>
      <c r="C20" s="26">
        <v>56</v>
      </c>
      <c r="D20" s="26">
        <v>49.92</v>
      </c>
      <c r="E20" s="26">
        <v>56.7</v>
      </c>
      <c r="F20" s="26">
        <v>56.3</v>
      </c>
      <c r="G20" s="26">
        <v>52.75</v>
      </c>
      <c r="H20" s="26">
        <v>48.74</v>
      </c>
      <c r="I20" s="26">
        <v>49.486514999999997</v>
      </c>
      <c r="J20" s="26">
        <v>53.059711</v>
      </c>
      <c r="K20" s="26">
        <v>58.4</v>
      </c>
      <c r="L20" s="26">
        <v>57.056711</v>
      </c>
      <c r="M20" s="26">
        <v>56.102326602530404</v>
      </c>
      <c r="N20" s="26">
        <v>56.5</v>
      </c>
      <c r="O20" s="26">
        <v>56.31</v>
      </c>
      <c r="P20" s="26">
        <v>50</v>
      </c>
      <c r="Q20" s="26">
        <v>55.055</v>
      </c>
      <c r="R20" s="26">
        <v>59</v>
      </c>
      <c r="S20" s="26">
        <v>59.1</v>
      </c>
      <c r="T20" s="26">
        <v>58.4</v>
      </c>
      <c r="U20" s="26">
        <v>57.216000000000001</v>
      </c>
      <c r="V20" s="26">
        <v>59.6</v>
      </c>
      <c r="W20" s="26">
        <v>57.3</v>
      </c>
      <c r="Y20" s="26">
        <v>55.380774457263342</v>
      </c>
      <c r="Z20" s="27">
        <f t="shared" si="0"/>
        <v>23</v>
      </c>
    </row>
    <row r="21" spans="1:26" ht="15" customHeight="1">
      <c r="A21" s="4">
        <v>18</v>
      </c>
      <c r="B21" s="5" t="s">
        <v>17</v>
      </c>
      <c r="C21" s="28">
        <v>57.5</v>
      </c>
      <c r="D21" s="28">
        <v>51.733333299999998</v>
      </c>
      <c r="E21" s="28">
        <v>58.7</v>
      </c>
      <c r="F21" s="28">
        <v>57.7</v>
      </c>
      <c r="G21" s="28">
        <v>53.86</v>
      </c>
      <c r="H21" s="28">
        <v>53.42</v>
      </c>
      <c r="I21" s="28">
        <v>51.835175</v>
      </c>
      <c r="J21" s="28">
        <v>55.532207</v>
      </c>
      <c r="K21" s="28">
        <v>59.6</v>
      </c>
      <c r="L21" s="28">
        <v>58.694332000000003</v>
      </c>
      <c r="M21" s="28">
        <v>58.363694798239209</v>
      </c>
      <c r="N21" s="28">
        <v>58.25</v>
      </c>
      <c r="O21" s="28">
        <v>57.97</v>
      </c>
      <c r="P21" s="28">
        <v>54</v>
      </c>
      <c r="Q21" s="28">
        <v>57.760333299999999</v>
      </c>
      <c r="R21" s="28">
        <v>60.6</v>
      </c>
      <c r="S21" s="28">
        <v>60.6</v>
      </c>
      <c r="T21" s="28">
        <v>59.7</v>
      </c>
      <c r="U21" s="28">
        <v>58.559999999999995</v>
      </c>
      <c r="V21" s="28">
        <v>60.5</v>
      </c>
      <c r="W21" s="28">
        <v>59.15</v>
      </c>
      <c r="Y21" s="28">
        <v>57.33471787610663</v>
      </c>
      <c r="Z21" s="29">
        <f t="shared" si="0"/>
        <v>8</v>
      </c>
    </row>
    <row r="22" spans="1:26" s="23" customFormat="1" ht="15" customHeight="1">
      <c r="A22" s="18">
        <v>19</v>
      </c>
      <c r="B22" s="19" t="s">
        <v>18</v>
      </c>
      <c r="C22" s="26">
        <v>57.4</v>
      </c>
      <c r="D22" s="26">
        <v>51.84</v>
      </c>
      <c r="E22" s="26">
        <v>59.7</v>
      </c>
      <c r="F22" s="26">
        <v>58</v>
      </c>
      <c r="G22" s="26">
        <v>45.75</v>
      </c>
      <c r="H22" s="26">
        <v>51.02</v>
      </c>
      <c r="I22" s="26">
        <v>49.559441</v>
      </c>
      <c r="J22" s="26">
        <v>51.712882999999998</v>
      </c>
      <c r="K22" s="26">
        <v>58.7</v>
      </c>
      <c r="L22" s="26">
        <v>57.612365500000003</v>
      </c>
      <c r="M22" s="26">
        <v>55.717191478251223</v>
      </c>
      <c r="N22" s="26">
        <v>57.5</v>
      </c>
      <c r="O22" s="26">
        <v>57.064999999999998</v>
      </c>
      <c r="P22" s="26">
        <v>51</v>
      </c>
      <c r="Q22" s="26">
        <v>51.909666700000002</v>
      </c>
      <c r="R22" s="26">
        <v>58.45</v>
      </c>
      <c r="S22" s="26">
        <v>60.7</v>
      </c>
      <c r="T22" s="26">
        <v>57.6</v>
      </c>
      <c r="U22" s="26">
        <v>57.12</v>
      </c>
      <c r="V22" s="26">
        <v>60</v>
      </c>
      <c r="W22" s="26">
        <v>58.4</v>
      </c>
      <c r="Y22" s="26">
        <v>55.559835603726256</v>
      </c>
      <c r="Z22" s="27">
        <f t="shared" si="0"/>
        <v>20</v>
      </c>
    </row>
    <row r="23" spans="1:26" ht="15" customHeight="1">
      <c r="A23" s="4">
        <v>20</v>
      </c>
      <c r="B23" s="5" t="s">
        <v>19</v>
      </c>
      <c r="C23" s="28">
        <v>52.9</v>
      </c>
      <c r="D23" s="28">
        <v>51.626666700000001</v>
      </c>
      <c r="E23" s="28">
        <v>56.9</v>
      </c>
      <c r="F23" s="28">
        <v>58</v>
      </c>
      <c r="G23" s="28">
        <v>53.7</v>
      </c>
      <c r="H23" s="28">
        <v>47.93</v>
      </c>
      <c r="I23" s="28">
        <v>48.214919999999999</v>
      </c>
      <c r="J23" s="28">
        <v>52.648601999999997</v>
      </c>
      <c r="K23" s="28">
        <v>59.6</v>
      </c>
      <c r="L23" s="28">
        <v>57.7567655</v>
      </c>
      <c r="M23" s="28">
        <v>56.483047572410584</v>
      </c>
      <c r="N23" s="28">
        <v>55.15</v>
      </c>
      <c r="O23" s="28">
        <v>50.44</v>
      </c>
      <c r="P23" s="28">
        <v>51</v>
      </c>
      <c r="Q23" s="28">
        <v>58.920333300000003</v>
      </c>
      <c r="R23" s="28">
        <v>58</v>
      </c>
      <c r="S23" s="28">
        <v>60.8</v>
      </c>
      <c r="T23" s="28">
        <v>58.1</v>
      </c>
      <c r="U23" s="28">
        <v>58.847999999999992</v>
      </c>
      <c r="V23" s="28">
        <v>61.05</v>
      </c>
      <c r="W23" s="28">
        <v>58.4</v>
      </c>
      <c r="Y23" s="28">
        <v>55.546111193924311</v>
      </c>
      <c r="Z23" s="29">
        <f t="shared" si="0"/>
        <v>21</v>
      </c>
    </row>
    <row r="24" spans="1:26" s="23" customFormat="1" ht="15" customHeight="1">
      <c r="A24" s="18">
        <v>21</v>
      </c>
      <c r="B24" s="19" t="s">
        <v>20</v>
      </c>
      <c r="C24" s="26">
        <v>53.8</v>
      </c>
      <c r="D24" s="26">
        <v>49.6</v>
      </c>
      <c r="E24" s="26">
        <v>56.7</v>
      </c>
      <c r="F24" s="26">
        <v>57.4</v>
      </c>
      <c r="G24" s="26">
        <v>30.86</v>
      </c>
      <c r="H24" s="26"/>
      <c r="I24" s="26">
        <v>49</v>
      </c>
      <c r="J24" s="26">
        <v>47.483871000000001</v>
      </c>
      <c r="K24" s="26">
        <v>59.5</v>
      </c>
      <c r="L24" s="26">
        <v>56.489462000000003</v>
      </c>
      <c r="M24" s="26">
        <v>51.328710302025755</v>
      </c>
      <c r="N24" s="26">
        <v>59.3</v>
      </c>
      <c r="O24" s="26">
        <v>53.805</v>
      </c>
      <c r="P24" s="26">
        <v>53</v>
      </c>
      <c r="Q24" s="26">
        <v>57.255000000000003</v>
      </c>
      <c r="R24" s="26">
        <v>58.7</v>
      </c>
      <c r="S24" s="26">
        <v>60.4</v>
      </c>
      <c r="T24" s="26">
        <v>56.4</v>
      </c>
      <c r="U24" s="26">
        <v>56.447999999999993</v>
      </c>
      <c r="V24" s="26">
        <v>59.8</v>
      </c>
      <c r="W24" s="26">
        <v>57.9</v>
      </c>
      <c r="Y24" s="26">
        <v>54.258502165101291</v>
      </c>
      <c r="Z24" s="27">
        <f t="shared" si="0"/>
        <v>32</v>
      </c>
    </row>
    <row r="25" spans="1:26" ht="15" customHeight="1">
      <c r="A25" s="4">
        <v>22</v>
      </c>
      <c r="B25" s="5" t="s">
        <v>21</v>
      </c>
      <c r="C25" s="28">
        <v>58.2</v>
      </c>
      <c r="D25" s="28">
        <v>51.093333299999998</v>
      </c>
      <c r="E25" s="28">
        <v>54.4</v>
      </c>
      <c r="F25" s="28">
        <v>54.9</v>
      </c>
      <c r="G25" s="28">
        <v>53.22</v>
      </c>
      <c r="H25" s="28">
        <v>55.14</v>
      </c>
      <c r="I25" s="28">
        <v>52.341372999999997</v>
      </c>
      <c r="J25" s="28">
        <v>59.391494999999999</v>
      </c>
      <c r="K25" s="28">
        <v>60.8</v>
      </c>
      <c r="L25" s="28">
        <v>60.760784000000001</v>
      </c>
      <c r="M25" s="28">
        <v>57.821387556542099</v>
      </c>
      <c r="N25" s="28">
        <v>58.8</v>
      </c>
      <c r="O25" s="28">
        <v>58.75</v>
      </c>
      <c r="P25" s="28">
        <v>55</v>
      </c>
      <c r="Q25" s="28"/>
      <c r="R25" s="28">
        <v>62.5</v>
      </c>
      <c r="S25" s="28">
        <v>61.8</v>
      </c>
      <c r="T25" s="28">
        <v>60.1</v>
      </c>
      <c r="U25" s="28">
        <v>60.671999999999997</v>
      </c>
      <c r="V25" s="28">
        <v>62.05</v>
      </c>
      <c r="W25" s="28">
        <v>60.7</v>
      </c>
      <c r="Y25" s="28">
        <v>57.922018642827098</v>
      </c>
      <c r="Z25" s="29">
        <f t="shared" si="0"/>
        <v>2</v>
      </c>
    </row>
    <row r="26" spans="1:26" s="23" customFormat="1" ht="15" customHeight="1">
      <c r="A26" s="18">
        <v>23</v>
      </c>
      <c r="B26" s="19" t="s">
        <v>22</v>
      </c>
      <c r="C26" s="26">
        <v>57.7</v>
      </c>
      <c r="D26" s="26">
        <v>49.066666699999999</v>
      </c>
      <c r="E26" s="26">
        <v>58.5</v>
      </c>
      <c r="F26" s="26">
        <v>60</v>
      </c>
      <c r="G26" s="26">
        <v>49.8</v>
      </c>
      <c r="H26" s="26">
        <v>53.01</v>
      </c>
      <c r="I26" s="26">
        <v>51.029193999999997</v>
      </c>
      <c r="J26" s="26">
        <v>54.417088</v>
      </c>
      <c r="K26" s="26">
        <v>58.9</v>
      </c>
      <c r="L26" s="26">
        <v>59.024850999999998</v>
      </c>
      <c r="M26" s="26">
        <v>59.310259798643735</v>
      </c>
      <c r="N26" s="26">
        <v>58.4</v>
      </c>
      <c r="O26" s="26">
        <v>57.755000000000003</v>
      </c>
      <c r="P26" s="26">
        <v>55</v>
      </c>
      <c r="Q26" s="26">
        <v>63.009666699999997</v>
      </c>
      <c r="R26" s="26">
        <v>61.05</v>
      </c>
      <c r="S26" s="26">
        <v>58.9</v>
      </c>
      <c r="T26" s="26">
        <v>57.6</v>
      </c>
      <c r="U26" s="26">
        <v>59.04</v>
      </c>
      <c r="V26" s="26">
        <v>61.65</v>
      </c>
      <c r="W26" s="26">
        <v>58.95</v>
      </c>
      <c r="Y26" s="26">
        <v>57.243463152316366</v>
      </c>
      <c r="Z26" s="27">
        <f t="shared" si="0"/>
        <v>10</v>
      </c>
    </row>
    <row r="27" spans="1:26" ht="15" customHeight="1">
      <c r="A27" s="4">
        <v>24</v>
      </c>
      <c r="B27" s="5" t="s">
        <v>23</v>
      </c>
      <c r="C27" s="28">
        <v>58</v>
      </c>
      <c r="D27" s="28">
        <v>53.9733333</v>
      </c>
      <c r="E27" s="28">
        <v>59.6</v>
      </c>
      <c r="F27" s="28">
        <v>59.2</v>
      </c>
      <c r="G27" s="28">
        <v>50.11</v>
      </c>
      <c r="H27" s="28"/>
      <c r="I27" s="28">
        <v>49</v>
      </c>
      <c r="J27" s="28">
        <v>52.154288999999999</v>
      </c>
      <c r="K27" s="28">
        <v>56.3</v>
      </c>
      <c r="L27" s="28">
        <v>59.030859</v>
      </c>
      <c r="M27" s="28">
        <v>56.8993115099805</v>
      </c>
      <c r="N27" s="28">
        <v>60.8</v>
      </c>
      <c r="O27" s="28">
        <v>57.79</v>
      </c>
      <c r="P27" s="28">
        <v>56</v>
      </c>
      <c r="Q27" s="28"/>
      <c r="R27" s="28">
        <v>61.8</v>
      </c>
      <c r="S27" s="28">
        <v>62.6</v>
      </c>
      <c r="T27" s="28">
        <v>59.9</v>
      </c>
      <c r="U27" s="28">
        <v>59.231999999999999</v>
      </c>
      <c r="V27" s="28">
        <v>62</v>
      </c>
      <c r="W27" s="28">
        <v>60.5</v>
      </c>
      <c r="Y27" s="28">
        <v>57.625778568946338</v>
      </c>
      <c r="Z27" s="29">
        <f t="shared" si="0"/>
        <v>6</v>
      </c>
    </row>
    <row r="28" spans="1:26" s="23" customFormat="1" ht="15" customHeight="1">
      <c r="A28" s="18">
        <v>25</v>
      </c>
      <c r="B28" s="19" t="s">
        <v>24</v>
      </c>
      <c r="C28" s="26">
        <v>55.2</v>
      </c>
      <c r="D28" s="26">
        <v>50.0266667</v>
      </c>
      <c r="E28" s="26">
        <v>56.1</v>
      </c>
      <c r="F28" s="26">
        <v>55.8</v>
      </c>
      <c r="G28" s="26">
        <v>24.5</v>
      </c>
      <c r="H28" s="26">
        <v>48.1</v>
      </c>
      <c r="I28" s="26">
        <v>49</v>
      </c>
      <c r="J28" s="26">
        <v>45.983307000000003</v>
      </c>
      <c r="K28" s="26">
        <v>56.4</v>
      </c>
      <c r="L28" s="26">
        <v>57.8220405</v>
      </c>
      <c r="M28" s="26">
        <v>53.862242231548926</v>
      </c>
      <c r="N28" s="26">
        <v>56.599999999999994</v>
      </c>
      <c r="O28" s="26">
        <v>56.254999999999995</v>
      </c>
      <c r="P28" s="26">
        <v>52</v>
      </c>
      <c r="Q28" s="26"/>
      <c r="R28" s="26">
        <v>58.35</v>
      </c>
      <c r="S28" s="26">
        <v>59.8</v>
      </c>
      <c r="T28" s="26">
        <v>57.7</v>
      </c>
      <c r="U28" s="26">
        <v>55.295999999999999</v>
      </c>
      <c r="V28" s="26">
        <v>58.75</v>
      </c>
      <c r="W28" s="26">
        <v>58.1</v>
      </c>
      <c r="Y28" s="26">
        <v>53.282262821577454</v>
      </c>
      <c r="Z28" s="27">
        <f t="shared" si="0"/>
        <v>33</v>
      </c>
    </row>
    <row r="29" spans="1:26" ht="15" customHeight="1">
      <c r="A29" s="4">
        <v>26</v>
      </c>
      <c r="B29" s="5" t="s">
        <v>25</v>
      </c>
      <c r="C29" s="28">
        <v>56</v>
      </c>
      <c r="D29" s="28">
        <v>53.9733333</v>
      </c>
      <c r="E29" s="28">
        <v>57.7</v>
      </c>
      <c r="F29" s="28">
        <v>57.6</v>
      </c>
      <c r="G29" s="28">
        <v>18.13</v>
      </c>
      <c r="H29" s="28">
        <v>46.54</v>
      </c>
      <c r="I29" s="28">
        <v>48.360545999999999</v>
      </c>
      <c r="J29" s="28"/>
      <c r="K29" s="28">
        <v>56.6</v>
      </c>
      <c r="L29" s="28">
        <v>58.683904999999996</v>
      </c>
      <c r="M29" s="28">
        <v>52.683891606637481</v>
      </c>
      <c r="N29" s="28">
        <v>57.7</v>
      </c>
      <c r="O29" s="28">
        <v>57.375</v>
      </c>
      <c r="P29" s="28">
        <v>56</v>
      </c>
      <c r="Q29" s="28">
        <v>56.255000000000003</v>
      </c>
      <c r="R29" s="28">
        <v>60.5</v>
      </c>
      <c r="S29" s="28">
        <v>61</v>
      </c>
      <c r="T29" s="28">
        <v>57.2</v>
      </c>
      <c r="U29" s="28">
        <v>57.887999999999998</v>
      </c>
      <c r="V29" s="28">
        <v>60.6</v>
      </c>
      <c r="W29" s="28">
        <v>59.2</v>
      </c>
      <c r="Y29" s="28">
        <v>54.499483795331876</v>
      </c>
      <c r="Z29" s="29">
        <f t="shared" si="0"/>
        <v>30</v>
      </c>
    </row>
    <row r="30" spans="1:26" s="23" customFormat="1" ht="15" customHeight="1">
      <c r="A30" s="18">
        <v>27</v>
      </c>
      <c r="B30" s="19" t="s">
        <v>26</v>
      </c>
      <c r="C30" s="26">
        <v>56.3</v>
      </c>
      <c r="D30" s="26">
        <v>52.16</v>
      </c>
      <c r="E30" s="26">
        <v>59.5</v>
      </c>
      <c r="F30" s="26">
        <v>57.9</v>
      </c>
      <c r="G30" s="26">
        <v>41.37</v>
      </c>
      <c r="H30" s="26"/>
      <c r="I30" s="26">
        <v>48.467391999999997</v>
      </c>
      <c r="J30" s="26">
        <v>47.594920999999999</v>
      </c>
      <c r="K30" s="26">
        <v>58.4</v>
      </c>
      <c r="L30" s="26">
        <v>59.720432000000002</v>
      </c>
      <c r="M30" s="26">
        <v>57.10047534422776</v>
      </c>
      <c r="N30" s="26">
        <v>59.2</v>
      </c>
      <c r="O30" s="26">
        <v>56.7</v>
      </c>
      <c r="P30" s="26">
        <v>56</v>
      </c>
      <c r="Q30" s="26">
        <v>59.365000000000002</v>
      </c>
      <c r="R30" s="26">
        <v>61.7</v>
      </c>
      <c r="S30" s="26">
        <v>61.2</v>
      </c>
      <c r="T30" s="26">
        <v>59.6</v>
      </c>
      <c r="U30" s="26">
        <v>58.271999999999998</v>
      </c>
      <c r="V30" s="26">
        <v>61.65</v>
      </c>
      <c r="W30" s="26">
        <v>60.05</v>
      </c>
      <c r="Y30" s="26">
        <v>56.612511017211396</v>
      </c>
      <c r="Z30" s="27">
        <f t="shared" si="0"/>
        <v>13</v>
      </c>
    </row>
    <row r="31" spans="1:26" ht="15" customHeight="1">
      <c r="A31" s="4">
        <v>28</v>
      </c>
      <c r="B31" s="5" t="s">
        <v>27</v>
      </c>
      <c r="C31" s="28">
        <v>55.2</v>
      </c>
      <c r="D31" s="28">
        <v>49.7066667</v>
      </c>
      <c r="E31" s="28">
        <v>56.5</v>
      </c>
      <c r="F31" s="28">
        <v>56.4</v>
      </c>
      <c r="G31" s="28">
        <v>50.37</v>
      </c>
      <c r="H31" s="28">
        <v>50.58</v>
      </c>
      <c r="I31" s="28">
        <v>48.785587</v>
      </c>
      <c r="J31" s="28">
        <v>53.804901000000001</v>
      </c>
      <c r="K31" s="28">
        <v>57.7</v>
      </c>
      <c r="L31" s="28">
        <v>57.588737500000001</v>
      </c>
      <c r="M31" s="28">
        <v>54.915767697501337</v>
      </c>
      <c r="N31" s="28">
        <v>57.95</v>
      </c>
      <c r="O31" s="28">
        <v>55.204999999999998</v>
      </c>
      <c r="P31" s="28">
        <v>52</v>
      </c>
      <c r="Q31" s="28">
        <v>57.82</v>
      </c>
      <c r="R31" s="28">
        <v>56.2</v>
      </c>
      <c r="S31" s="28">
        <v>59.2</v>
      </c>
      <c r="T31" s="28">
        <v>56.6</v>
      </c>
      <c r="U31" s="28">
        <v>56.927999999999997</v>
      </c>
      <c r="V31" s="28">
        <v>58.85</v>
      </c>
      <c r="W31" s="28">
        <v>57.8</v>
      </c>
      <c r="Y31" s="28">
        <v>55.243079042738167</v>
      </c>
      <c r="Z31" s="29">
        <f t="shared" si="0"/>
        <v>24</v>
      </c>
    </row>
    <row r="32" spans="1:26" s="23" customFormat="1" ht="15" customHeight="1">
      <c r="A32" s="18">
        <v>29</v>
      </c>
      <c r="B32" s="19" t="s">
        <v>28</v>
      </c>
      <c r="C32" s="26">
        <v>56.6</v>
      </c>
      <c r="D32" s="26">
        <v>48.853333300000003</v>
      </c>
      <c r="E32" s="26">
        <v>57</v>
      </c>
      <c r="F32" s="26">
        <v>58</v>
      </c>
      <c r="G32" s="26">
        <v>36.729999999999997</v>
      </c>
      <c r="H32" s="26">
        <v>51.45</v>
      </c>
      <c r="I32" s="26">
        <v>49.516368999999997</v>
      </c>
      <c r="J32" s="26">
        <v>50.997421000000003</v>
      </c>
      <c r="K32" s="26">
        <v>58.6</v>
      </c>
      <c r="L32" s="26">
        <v>57.793052500000002</v>
      </c>
      <c r="M32" s="26">
        <v>56.175535032732427</v>
      </c>
      <c r="N32" s="26">
        <v>58.15</v>
      </c>
      <c r="O32" s="26">
        <v>56.575000000000003</v>
      </c>
      <c r="P32" s="26">
        <v>54</v>
      </c>
      <c r="Q32" s="26">
        <v>60.37</v>
      </c>
      <c r="R32" s="26">
        <v>57.7</v>
      </c>
      <c r="S32" s="26">
        <v>58.8</v>
      </c>
      <c r="T32" s="26">
        <v>57.4</v>
      </c>
      <c r="U32" s="26">
        <v>57.311999999999998</v>
      </c>
      <c r="V32" s="26">
        <v>59.9</v>
      </c>
      <c r="W32" s="26">
        <v>57.85</v>
      </c>
      <c r="Y32" s="26">
        <v>55.227271944415826</v>
      </c>
      <c r="Z32" s="27">
        <f t="shared" si="0"/>
        <v>25</v>
      </c>
    </row>
    <row r="33" spans="1:26" ht="15" customHeight="1">
      <c r="A33" s="4">
        <v>30</v>
      </c>
      <c r="B33" s="5" t="s">
        <v>29</v>
      </c>
      <c r="C33" s="28">
        <v>57.8</v>
      </c>
      <c r="D33" s="28">
        <v>53.12</v>
      </c>
      <c r="E33" s="28">
        <v>59.5</v>
      </c>
      <c r="F33" s="28">
        <v>60</v>
      </c>
      <c r="G33" s="28">
        <v>52.61</v>
      </c>
      <c r="H33" s="28">
        <v>53.3</v>
      </c>
      <c r="I33" s="28">
        <v>50.268664999999999</v>
      </c>
      <c r="J33" s="28">
        <v>57.132221000000001</v>
      </c>
      <c r="K33" s="28">
        <v>60.4</v>
      </c>
      <c r="L33" s="28">
        <v>59.417612000000005</v>
      </c>
      <c r="M33" s="28">
        <v>58.334482574358653</v>
      </c>
      <c r="N33" s="28">
        <v>59.2</v>
      </c>
      <c r="O33" s="28">
        <v>57.38</v>
      </c>
      <c r="P33" s="28">
        <v>54</v>
      </c>
      <c r="Q33" s="28">
        <v>61.6</v>
      </c>
      <c r="R33" s="28">
        <v>61.5</v>
      </c>
      <c r="S33" s="28">
        <v>61.4</v>
      </c>
      <c r="T33" s="28">
        <v>59.2</v>
      </c>
      <c r="U33" s="28">
        <v>58.943999999999996</v>
      </c>
      <c r="V33" s="28">
        <v>62.3</v>
      </c>
      <c r="W33" s="28">
        <v>58.9</v>
      </c>
      <c r="Y33" s="28">
        <v>57.919380027350414</v>
      </c>
      <c r="Z33" s="29">
        <f t="shared" si="0"/>
        <v>3</v>
      </c>
    </row>
    <row r="34" spans="1:26" s="23" customFormat="1" ht="15" customHeight="1">
      <c r="A34" s="18">
        <v>31</v>
      </c>
      <c r="B34" s="19" t="s">
        <v>30</v>
      </c>
      <c r="C34" s="26">
        <v>56.4</v>
      </c>
      <c r="D34" s="26">
        <v>49.7066667</v>
      </c>
      <c r="E34" s="26">
        <v>57.4</v>
      </c>
      <c r="F34" s="26">
        <v>56.9</v>
      </c>
      <c r="G34" s="26">
        <v>46.77</v>
      </c>
      <c r="H34" s="26"/>
      <c r="I34" s="26">
        <v>49</v>
      </c>
      <c r="J34" s="26">
        <v>53.187626000000002</v>
      </c>
      <c r="K34" s="26">
        <v>58.3</v>
      </c>
      <c r="L34" s="26">
        <v>56.9320965</v>
      </c>
      <c r="M34" s="26">
        <v>53.910719220190607</v>
      </c>
      <c r="N34" s="26">
        <v>55.4</v>
      </c>
      <c r="O34" s="26">
        <v>55.19</v>
      </c>
      <c r="P34" s="26">
        <v>52</v>
      </c>
      <c r="Q34" s="26">
        <v>59.295000000000002</v>
      </c>
      <c r="R34" s="26">
        <v>59.55</v>
      </c>
      <c r="S34" s="26">
        <v>58.6</v>
      </c>
      <c r="T34" s="26">
        <v>58.5</v>
      </c>
      <c r="U34" s="26">
        <v>57.792000000000002</v>
      </c>
      <c r="V34" s="26">
        <v>60.5</v>
      </c>
      <c r="W34" s="26">
        <v>59.6</v>
      </c>
      <c r="Y34" s="26">
        <v>55.74670542100953</v>
      </c>
      <c r="Z34" s="27">
        <f t="shared" si="0"/>
        <v>19</v>
      </c>
    </row>
    <row r="35" spans="1:26" ht="15" customHeight="1">
      <c r="A35" s="4">
        <v>32</v>
      </c>
      <c r="B35" s="5" t="s">
        <v>31</v>
      </c>
      <c r="C35" s="28">
        <v>56.9</v>
      </c>
      <c r="D35" s="28">
        <v>52.693333299999999</v>
      </c>
      <c r="E35" s="28">
        <v>58.8</v>
      </c>
      <c r="F35" s="28">
        <v>60.2</v>
      </c>
      <c r="G35" s="28">
        <v>48.02</v>
      </c>
      <c r="H35" s="28">
        <v>50.95</v>
      </c>
      <c r="I35" s="28">
        <v>50.052906</v>
      </c>
      <c r="J35" s="28">
        <v>39.960586999999997</v>
      </c>
      <c r="K35" s="28">
        <v>58.7</v>
      </c>
      <c r="L35" s="28">
        <v>57.4096355</v>
      </c>
      <c r="M35" s="28">
        <v>58.560622930475844</v>
      </c>
      <c r="N35" s="28">
        <v>57.45</v>
      </c>
      <c r="O35" s="28">
        <v>56.78</v>
      </c>
      <c r="P35" s="28">
        <v>53</v>
      </c>
      <c r="Q35" s="28">
        <v>59.680333300000001</v>
      </c>
      <c r="R35" s="28">
        <v>59.75</v>
      </c>
      <c r="S35" s="28">
        <v>59</v>
      </c>
      <c r="T35" s="28">
        <v>58.1</v>
      </c>
      <c r="U35" s="28">
        <v>58.367999999999995</v>
      </c>
      <c r="V35" s="28">
        <v>60.85</v>
      </c>
      <c r="W35" s="28">
        <v>58.4</v>
      </c>
      <c r="Y35" s="28">
        <v>55.886924668117899</v>
      </c>
      <c r="Z35" s="29">
        <f t="shared" si="0"/>
        <v>17</v>
      </c>
    </row>
    <row r="36" spans="1:26" s="23" customFormat="1" ht="15" customHeight="1">
      <c r="A36" s="18">
        <v>33</v>
      </c>
      <c r="B36" s="19" t="s">
        <v>32</v>
      </c>
      <c r="C36" s="26">
        <v>56.4</v>
      </c>
      <c r="D36" s="26">
        <v>43.413333299999998</v>
      </c>
      <c r="E36" s="26">
        <v>54.5</v>
      </c>
      <c r="F36" s="26">
        <v>55.2</v>
      </c>
      <c r="G36" s="26">
        <v>49.44</v>
      </c>
      <c r="H36" s="26">
        <v>49.66</v>
      </c>
      <c r="I36" s="26">
        <v>46.435828999999998</v>
      </c>
      <c r="J36" s="26">
        <v>51.030631999999997</v>
      </c>
      <c r="K36" s="26">
        <v>57.7</v>
      </c>
      <c r="L36" s="26">
        <v>57.4989755</v>
      </c>
      <c r="M36" s="26">
        <v>54.264651079383661</v>
      </c>
      <c r="N36" s="26">
        <v>53.65</v>
      </c>
      <c r="O36" s="26">
        <v>55.224999999999994</v>
      </c>
      <c r="P36" s="26">
        <v>52</v>
      </c>
      <c r="Q36" s="26">
        <v>58.05</v>
      </c>
      <c r="R36" s="26">
        <v>54.8</v>
      </c>
      <c r="S36" s="26">
        <v>60.4</v>
      </c>
      <c r="T36" s="26">
        <v>57</v>
      </c>
      <c r="U36" s="26">
        <v>57.792000000000002</v>
      </c>
      <c r="V36" s="26">
        <v>60.1</v>
      </c>
      <c r="W36" s="26">
        <v>56.85</v>
      </c>
      <c r="Y36" s="26">
        <v>54.352877184732542</v>
      </c>
      <c r="Z36" s="27">
        <f t="shared" si="0"/>
        <v>31</v>
      </c>
    </row>
    <row r="37" spans="1:26"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Y37" s="16"/>
    </row>
    <row r="38" spans="1:26" ht="15" customHeight="1">
      <c r="A38" s="3" t="s">
        <v>33</v>
      </c>
      <c r="C38" s="28">
        <f>AVERAGE(C4:C36)</f>
        <v>56.800000000000011</v>
      </c>
      <c r="D38" s="28">
        <f t="shared" ref="D38:Y38" si="1">AVERAGE(D4:D36)</f>
        <v>51.368080803030296</v>
      </c>
      <c r="E38" s="28">
        <f t="shared" si="1"/>
        <v>57.972727272727283</v>
      </c>
      <c r="F38" s="28">
        <f t="shared" si="1"/>
        <v>58.093939393939408</v>
      </c>
      <c r="G38" s="28">
        <f t="shared" si="1"/>
        <v>42.705937499999997</v>
      </c>
      <c r="H38" s="28">
        <f t="shared" si="1"/>
        <v>51.211071428571422</v>
      </c>
      <c r="I38" s="28">
        <f t="shared" si="1"/>
        <v>49.756214696969693</v>
      </c>
      <c r="J38" s="28">
        <f t="shared" si="1"/>
        <v>52.540216406250003</v>
      </c>
      <c r="K38" s="28">
        <f t="shared" si="1"/>
        <v>58.490909090909092</v>
      </c>
      <c r="L38" s="28">
        <f t="shared" si="1"/>
        <v>58.275954015151505</v>
      </c>
      <c r="M38" s="28">
        <f t="shared" si="1"/>
        <v>56.21442473678043</v>
      </c>
      <c r="N38" s="28">
        <f t="shared" si="1"/>
        <v>58.192424242424252</v>
      </c>
      <c r="O38" s="28">
        <f t="shared" si="1"/>
        <v>56.309696969696986</v>
      </c>
      <c r="P38" s="28">
        <f t="shared" si="1"/>
        <v>53.151515151515149</v>
      </c>
      <c r="Q38" s="28">
        <f t="shared" si="1"/>
        <v>59.189574703448272</v>
      </c>
      <c r="R38" s="28">
        <f t="shared" si="1"/>
        <v>60.057575757575762</v>
      </c>
      <c r="S38" s="28">
        <f t="shared" si="1"/>
        <v>60.536363636363639</v>
      </c>
      <c r="T38" s="28">
        <f t="shared" si="1"/>
        <v>58.424242424242415</v>
      </c>
      <c r="U38" s="28">
        <f t="shared" si="1"/>
        <v>58.318545454545429</v>
      </c>
      <c r="V38" s="28">
        <f t="shared" si="1"/>
        <v>60.924242424242422</v>
      </c>
      <c r="W38" s="28">
        <f t="shared" si="1"/>
        <v>58.942424242424245</v>
      </c>
      <c r="Y38" s="28">
        <f t="shared" si="1"/>
        <v>56.108046086208425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4" width="12.7109375" style="16" customWidth="1"/>
    <col min="5" max="16384" width="9.140625" style="3"/>
  </cols>
  <sheetData>
    <row r="1" spans="1:4" ht="15" customHeight="1">
      <c r="C1" s="444" t="s">
        <v>74</v>
      </c>
      <c r="D1" s="445"/>
    </row>
    <row r="2" spans="1:4" ht="15" customHeight="1">
      <c r="C2" s="444" t="s">
        <v>72</v>
      </c>
      <c r="D2" s="445"/>
    </row>
    <row r="3" spans="1:4" s="2" customFormat="1" ht="12.75">
      <c r="C3" s="446" t="s">
        <v>75</v>
      </c>
      <c r="D3" s="447"/>
    </row>
    <row r="4" spans="1:4" s="2" customFormat="1" ht="11.25">
      <c r="C4" s="1" t="s">
        <v>793</v>
      </c>
      <c r="D4" s="1" t="s">
        <v>794</v>
      </c>
    </row>
    <row r="5" spans="1:4" s="23" customFormat="1" ht="15" customHeight="1">
      <c r="A5" s="18">
        <v>1</v>
      </c>
      <c r="B5" s="19" t="s">
        <v>0</v>
      </c>
      <c r="C5" s="32">
        <v>2</v>
      </c>
      <c r="D5" s="32">
        <v>4</v>
      </c>
    </row>
    <row r="6" spans="1:4" ht="15" customHeight="1">
      <c r="A6" s="4">
        <v>2</v>
      </c>
      <c r="B6" s="5" t="s">
        <v>1</v>
      </c>
      <c r="C6" s="16">
        <v>1</v>
      </c>
      <c r="D6" s="16">
        <v>1</v>
      </c>
    </row>
    <row r="7" spans="1:4" s="23" customFormat="1" ht="15" customHeight="1">
      <c r="A7" s="18">
        <v>3</v>
      </c>
      <c r="B7" s="19" t="s">
        <v>2</v>
      </c>
      <c r="C7" s="32">
        <v>0</v>
      </c>
      <c r="D7" s="32">
        <v>2</v>
      </c>
    </row>
    <row r="8" spans="1:4" ht="15" customHeight="1">
      <c r="A8" s="4">
        <v>4</v>
      </c>
      <c r="B8" s="5" t="s">
        <v>7</v>
      </c>
      <c r="C8" s="16">
        <v>1</v>
      </c>
      <c r="D8" s="16">
        <v>3</v>
      </c>
    </row>
    <row r="9" spans="1:4" s="23" customFormat="1" ht="15" customHeight="1">
      <c r="A9" s="18">
        <v>5</v>
      </c>
      <c r="B9" s="19" t="s">
        <v>3</v>
      </c>
      <c r="C9" s="32">
        <v>1</v>
      </c>
      <c r="D9" s="32">
        <v>3</v>
      </c>
    </row>
    <row r="10" spans="1:4" ht="15" customHeight="1">
      <c r="A10" s="4">
        <v>6</v>
      </c>
      <c r="B10" s="5" t="s">
        <v>4</v>
      </c>
      <c r="C10" s="16">
        <v>5</v>
      </c>
      <c r="D10" s="16">
        <v>4</v>
      </c>
    </row>
    <row r="11" spans="1:4" s="23" customFormat="1" ht="15" customHeight="1">
      <c r="A11" s="18">
        <v>7</v>
      </c>
      <c r="B11" s="19" t="s">
        <v>5</v>
      </c>
      <c r="C11" s="32">
        <v>3</v>
      </c>
      <c r="D11" s="32">
        <v>2</v>
      </c>
    </row>
    <row r="12" spans="1:4" ht="15" customHeight="1">
      <c r="A12" s="4">
        <v>8</v>
      </c>
      <c r="B12" s="5" t="s">
        <v>6</v>
      </c>
      <c r="C12" s="16">
        <v>2</v>
      </c>
      <c r="D12" s="16">
        <v>2</v>
      </c>
    </row>
    <row r="13" spans="1:4" s="23" customFormat="1" ht="15" customHeight="1">
      <c r="A13" s="18">
        <v>9</v>
      </c>
      <c r="B13" s="19" t="s">
        <v>8</v>
      </c>
      <c r="C13" s="32">
        <v>1</v>
      </c>
      <c r="D13" s="32">
        <v>3</v>
      </c>
    </row>
    <row r="14" spans="1:4" ht="15" customHeight="1">
      <c r="A14" s="4">
        <v>10</v>
      </c>
      <c r="B14" s="5" t="s">
        <v>9</v>
      </c>
      <c r="C14" s="16">
        <v>2</v>
      </c>
      <c r="D14" s="16">
        <v>3</v>
      </c>
    </row>
    <row r="15" spans="1:4" s="23" customFormat="1" ht="15" customHeight="1">
      <c r="A15" s="18">
        <v>11</v>
      </c>
      <c r="B15" s="19" t="s">
        <v>10</v>
      </c>
      <c r="C15" s="32">
        <v>1</v>
      </c>
      <c r="D15" s="32">
        <v>0</v>
      </c>
    </row>
    <row r="16" spans="1:4" ht="15" customHeight="1">
      <c r="A16" s="4">
        <v>12</v>
      </c>
      <c r="B16" s="5" t="s">
        <v>11</v>
      </c>
      <c r="C16" s="16">
        <v>2</v>
      </c>
      <c r="D16" s="16">
        <v>4</v>
      </c>
    </row>
    <row r="17" spans="1:4" s="23" customFormat="1" ht="15" customHeight="1">
      <c r="A17" s="18">
        <v>13</v>
      </c>
      <c r="B17" s="19" t="s">
        <v>12</v>
      </c>
      <c r="C17" s="32">
        <v>1</v>
      </c>
      <c r="D17" s="32">
        <v>2</v>
      </c>
    </row>
    <row r="18" spans="1:4" ht="15" customHeight="1">
      <c r="A18" s="4">
        <v>14</v>
      </c>
      <c r="B18" s="5" t="s">
        <v>13</v>
      </c>
      <c r="C18" s="16">
        <v>1</v>
      </c>
      <c r="D18" s="16">
        <v>2</v>
      </c>
    </row>
    <row r="19" spans="1:4" s="23" customFormat="1" ht="15" customHeight="1">
      <c r="A19" s="18">
        <v>15</v>
      </c>
      <c r="B19" s="19" t="s">
        <v>14</v>
      </c>
      <c r="C19" s="32">
        <v>1</v>
      </c>
      <c r="D19" s="32">
        <v>1</v>
      </c>
    </row>
    <row r="20" spans="1:4" ht="15" customHeight="1">
      <c r="A20" s="4">
        <v>16</v>
      </c>
      <c r="B20" s="5" t="s">
        <v>15</v>
      </c>
      <c r="C20" s="16">
        <v>1</v>
      </c>
      <c r="D20" s="16">
        <v>2</v>
      </c>
    </row>
    <row r="21" spans="1:4" s="23" customFormat="1" ht="15" customHeight="1">
      <c r="A21" s="18">
        <v>17</v>
      </c>
      <c r="B21" s="19" t="s">
        <v>16</v>
      </c>
      <c r="C21" s="32">
        <v>0</v>
      </c>
      <c r="D21" s="32">
        <v>3</v>
      </c>
    </row>
    <row r="22" spans="1:4" ht="15" customHeight="1">
      <c r="A22" s="4">
        <v>18</v>
      </c>
      <c r="B22" s="5" t="s">
        <v>17</v>
      </c>
      <c r="C22" s="16">
        <v>2</v>
      </c>
      <c r="D22" s="16">
        <v>3</v>
      </c>
    </row>
    <row r="23" spans="1:4" s="23" customFormat="1" ht="15" customHeight="1">
      <c r="A23" s="18">
        <v>19</v>
      </c>
      <c r="B23" s="19" t="s">
        <v>18</v>
      </c>
      <c r="C23" s="32">
        <v>1</v>
      </c>
      <c r="D23" s="32">
        <v>3</v>
      </c>
    </row>
    <row r="24" spans="1:4" ht="15" customHeight="1">
      <c r="A24" s="4">
        <v>20</v>
      </c>
      <c r="B24" s="5" t="s">
        <v>19</v>
      </c>
      <c r="C24" s="16">
        <v>1</v>
      </c>
      <c r="D24" s="16">
        <v>2</v>
      </c>
    </row>
    <row r="25" spans="1:4" s="23" customFormat="1" ht="15" customHeight="1">
      <c r="A25" s="18">
        <v>21</v>
      </c>
      <c r="B25" s="19" t="s">
        <v>20</v>
      </c>
      <c r="C25" s="32">
        <v>0</v>
      </c>
      <c r="D25" s="32">
        <v>3</v>
      </c>
    </row>
    <row r="26" spans="1:4" ht="15" customHeight="1">
      <c r="A26" s="4">
        <v>22</v>
      </c>
      <c r="B26" s="5" t="s">
        <v>21</v>
      </c>
      <c r="C26" s="16">
        <v>1</v>
      </c>
      <c r="D26" s="16">
        <v>2</v>
      </c>
    </row>
    <row r="27" spans="1:4" s="23" customFormat="1" ht="15" customHeight="1">
      <c r="A27" s="18">
        <v>23</v>
      </c>
      <c r="B27" s="19" t="s">
        <v>22</v>
      </c>
      <c r="C27" s="32">
        <v>1</v>
      </c>
      <c r="D27" s="32">
        <v>2</v>
      </c>
    </row>
    <row r="28" spans="1:4" ht="15" customHeight="1">
      <c r="A28" s="4">
        <v>24</v>
      </c>
      <c r="B28" s="5" t="s">
        <v>23</v>
      </c>
      <c r="C28" s="16">
        <v>0</v>
      </c>
      <c r="D28" s="16">
        <v>1</v>
      </c>
    </row>
    <row r="29" spans="1:4" s="23" customFormat="1" ht="15" customHeight="1">
      <c r="A29" s="18">
        <v>25</v>
      </c>
      <c r="B29" s="19" t="s">
        <v>24</v>
      </c>
      <c r="C29" s="32">
        <v>1</v>
      </c>
      <c r="D29" s="32">
        <v>1</v>
      </c>
    </row>
    <row r="30" spans="1:4" ht="15" customHeight="1">
      <c r="A30" s="4">
        <v>26</v>
      </c>
      <c r="B30" s="5" t="s">
        <v>25</v>
      </c>
      <c r="C30" s="16">
        <v>1</v>
      </c>
      <c r="D30" s="16">
        <v>1</v>
      </c>
    </row>
    <row r="31" spans="1:4" s="23" customFormat="1" ht="15" customHeight="1">
      <c r="A31" s="18">
        <v>27</v>
      </c>
      <c r="B31" s="19" t="s">
        <v>26</v>
      </c>
      <c r="C31" s="32">
        <v>1</v>
      </c>
      <c r="D31" s="32">
        <v>2</v>
      </c>
    </row>
    <row r="32" spans="1:4" ht="15" customHeight="1">
      <c r="A32" s="4">
        <v>28</v>
      </c>
      <c r="B32" s="5" t="s">
        <v>27</v>
      </c>
      <c r="C32" s="16">
        <v>1</v>
      </c>
      <c r="D32" s="16">
        <v>3</v>
      </c>
    </row>
    <row r="33" spans="1:4" s="23" customFormat="1" ht="15" customHeight="1">
      <c r="A33" s="18">
        <v>29</v>
      </c>
      <c r="B33" s="19" t="s">
        <v>28</v>
      </c>
      <c r="C33" s="32">
        <v>2</v>
      </c>
      <c r="D33" s="32">
        <v>2</v>
      </c>
    </row>
    <row r="34" spans="1:4" ht="15" customHeight="1">
      <c r="A34" s="4">
        <v>30</v>
      </c>
      <c r="B34" s="5" t="s">
        <v>29</v>
      </c>
      <c r="C34" s="16">
        <v>1</v>
      </c>
      <c r="D34" s="16">
        <v>2</v>
      </c>
    </row>
    <row r="35" spans="1:4" s="23" customFormat="1" ht="15" customHeight="1">
      <c r="A35" s="18">
        <v>31</v>
      </c>
      <c r="B35" s="19" t="s">
        <v>30</v>
      </c>
      <c r="C35" s="32">
        <v>1</v>
      </c>
      <c r="D35" s="32">
        <v>2</v>
      </c>
    </row>
    <row r="36" spans="1:4" ht="15" customHeight="1">
      <c r="A36" s="4">
        <v>32</v>
      </c>
      <c r="B36" s="5" t="s">
        <v>31</v>
      </c>
      <c r="C36" s="16">
        <v>1</v>
      </c>
      <c r="D36" s="16">
        <v>4</v>
      </c>
    </row>
    <row r="37" spans="1:4" s="23" customFormat="1" ht="15" customHeight="1">
      <c r="A37" s="18">
        <v>33</v>
      </c>
      <c r="B37" s="19" t="s">
        <v>32</v>
      </c>
      <c r="C37" s="32">
        <v>1</v>
      </c>
      <c r="D37" s="32">
        <v>2</v>
      </c>
    </row>
    <row r="39" spans="1:4" ht="15" customHeight="1">
      <c r="A39" s="3" t="s">
        <v>33</v>
      </c>
      <c r="C39" s="28">
        <f>AVERAGE(C5:C37)</f>
        <v>1.2424242424242424</v>
      </c>
      <c r="D39" s="28">
        <f>AVERAGE(D5:D37)</f>
        <v>2.3030303030303032</v>
      </c>
    </row>
  </sheetData>
  <mergeCells count="3">
    <mergeCell ref="C1:D1"/>
    <mergeCell ref="C2:D2"/>
    <mergeCell ref="C3:D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4" width="17.7109375" style="16" customWidth="1"/>
    <col min="5" max="16384" width="9.140625" style="3"/>
  </cols>
  <sheetData>
    <row r="1" spans="1:4" ht="15" customHeight="1">
      <c r="C1" s="16" t="s">
        <v>41</v>
      </c>
      <c r="D1" s="16" t="s">
        <v>48</v>
      </c>
    </row>
    <row r="2" spans="1:4" ht="15" customHeight="1">
      <c r="C2" s="16" t="s">
        <v>42</v>
      </c>
      <c r="D2" s="16" t="s">
        <v>49</v>
      </c>
    </row>
    <row r="3" spans="1:4" s="2" customFormat="1" ht="11.25">
      <c r="C3" s="1" t="s">
        <v>43</v>
      </c>
      <c r="D3" s="1" t="s">
        <v>50</v>
      </c>
    </row>
    <row r="4" spans="1:4" s="2" customFormat="1" ht="11.25">
      <c r="C4" s="1" t="s">
        <v>795</v>
      </c>
      <c r="D4" s="1" t="s">
        <v>796</v>
      </c>
    </row>
    <row r="5" spans="1:4" s="2" customFormat="1" ht="11.25">
      <c r="C5" s="1"/>
      <c r="D5" s="34" t="s">
        <v>98</v>
      </c>
    </row>
    <row r="6" spans="1:4" s="23" customFormat="1" ht="15" customHeight="1">
      <c r="A6" s="18">
        <v>1</v>
      </c>
      <c r="B6" s="19" t="s">
        <v>0</v>
      </c>
      <c r="C6" s="32">
        <v>6</v>
      </c>
      <c r="D6" s="26">
        <v>4.8600000000000003</v>
      </c>
    </row>
    <row r="7" spans="1:4" ht="15" customHeight="1">
      <c r="A7" s="4">
        <v>2</v>
      </c>
      <c r="B7" s="5" t="s">
        <v>1</v>
      </c>
      <c r="C7" s="16">
        <v>2</v>
      </c>
      <c r="D7" s="28"/>
    </row>
    <row r="8" spans="1:4" s="23" customFormat="1" ht="15" customHeight="1">
      <c r="A8" s="18">
        <v>3</v>
      </c>
      <c r="B8" s="19" t="s">
        <v>2</v>
      </c>
      <c r="C8" s="32">
        <v>6</v>
      </c>
      <c r="D8" s="26">
        <v>3.76</v>
      </c>
    </row>
    <row r="9" spans="1:4" ht="15" customHeight="1">
      <c r="A9" s="4">
        <v>4</v>
      </c>
      <c r="B9" s="5" t="s">
        <v>7</v>
      </c>
      <c r="C9" s="16">
        <v>7</v>
      </c>
      <c r="D9" s="28">
        <v>1.68</v>
      </c>
    </row>
    <row r="10" spans="1:4" s="23" customFormat="1" ht="15" customHeight="1">
      <c r="A10" s="18">
        <v>5</v>
      </c>
      <c r="B10" s="19" t="s">
        <v>3</v>
      </c>
      <c r="C10" s="32">
        <v>5</v>
      </c>
      <c r="D10" s="26">
        <v>4.18</v>
      </c>
    </row>
    <row r="11" spans="1:4" ht="15" customHeight="1">
      <c r="A11" s="4">
        <v>6</v>
      </c>
      <c r="B11" s="5" t="s">
        <v>4</v>
      </c>
      <c r="C11" s="16">
        <v>2</v>
      </c>
      <c r="D11" s="28">
        <v>3.96</v>
      </c>
    </row>
    <row r="12" spans="1:4" s="23" customFormat="1" ht="15" customHeight="1">
      <c r="A12" s="18">
        <v>7</v>
      </c>
      <c r="B12" s="19" t="s">
        <v>5</v>
      </c>
      <c r="C12" s="32">
        <v>3</v>
      </c>
      <c r="D12" s="26">
        <v>2.2999999999999998</v>
      </c>
    </row>
    <row r="13" spans="1:4" ht="15" customHeight="1">
      <c r="A13" s="4">
        <v>8</v>
      </c>
      <c r="B13" s="5" t="s">
        <v>6</v>
      </c>
      <c r="C13" s="16">
        <v>1</v>
      </c>
      <c r="D13" s="28">
        <v>2.58</v>
      </c>
    </row>
    <row r="14" spans="1:4" s="23" customFormat="1" ht="15" customHeight="1">
      <c r="A14" s="18">
        <v>9</v>
      </c>
      <c r="B14" s="19" t="s">
        <v>8</v>
      </c>
      <c r="C14" s="32">
        <v>2</v>
      </c>
      <c r="D14" s="26">
        <v>4.38</v>
      </c>
    </row>
    <row r="15" spans="1:4" ht="15" customHeight="1">
      <c r="A15" s="4">
        <v>10</v>
      </c>
      <c r="B15" s="5" t="s">
        <v>9</v>
      </c>
      <c r="C15" s="16">
        <v>1</v>
      </c>
      <c r="D15" s="28">
        <v>4.8</v>
      </c>
    </row>
    <row r="16" spans="1:4" s="23" customFormat="1" ht="15" customHeight="1">
      <c r="A16" s="18">
        <v>11</v>
      </c>
      <c r="B16" s="19" t="s">
        <v>10</v>
      </c>
      <c r="C16" s="32">
        <v>2</v>
      </c>
      <c r="D16" s="26">
        <v>2.4700000000000002</v>
      </c>
    </row>
    <row r="17" spans="1:4" ht="15" customHeight="1">
      <c r="A17" s="4">
        <v>12</v>
      </c>
      <c r="B17" s="5" t="s">
        <v>11</v>
      </c>
      <c r="C17" s="16">
        <v>1</v>
      </c>
      <c r="D17" s="28">
        <v>4.5199999999999996</v>
      </c>
    </row>
    <row r="18" spans="1:4" s="23" customFormat="1" ht="15" customHeight="1">
      <c r="A18" s="18">
        <v>13</v>
      </c>
      <c r="B18" s="19" t="s">
        <v>12</v>
      </c>
      <c r="C18" s="32">
        <v>1</v>
      </c>
      <c r="D18" s="26">
        <v>2.8</v>
      </c>
    </row>
    <row r="19" spans="1:4" ht="15" customHeight="1">
      <c r="A19" s="4">
        <v>14</v>
      </c>
      <c r="B19" s="5" t="s">
        <v>13</v>
      </c>
      <c r="C19" s="16">
        <v>1</v>
      </c>
      <c r="D19" s="28">
        <v>2.25</v>
      </c>
    </row>
    <row r="20" spans="1:4" s="23" customFormat="1" ht="15" customHeight="1">
      <c r="A20" s="18">
        <v>15</v>
      </c>
      <c r="B20" s="19" t="s">
        <v>14</v>
      </c>
      <c r="C20" s="32">
        <v>5</v>
      </c>
      <c r="D20" s="26">
        <v>2.52</v>
      </c>
    </row>
    <row r="21" spans="1:4" ht="15" customHeight="1">
      <c r="A21" s="4">
        <v>16</v>
      </c>
      <c r="B21" s="5" t="s">
        <v>15</v>
      </c>
      <c r="C21" s="16">
        <v>1</v>
      </c>
      <c r="D21" s="28">
        <v>2.5299999999999998</v>
      </c>
    </row>
    <row r="22" spans="1:4" s="23" customFormat="1" ht="15" customHeight="1">
      <c r="A22" s="18">
        <v>17</v>
      </c>
      <c r="B22" s="19" t="s">
        <v>16</v>
      </c>
      <c r="C22" s="32">
        <v>1</v>
      </c>
      <c r="D22" s="26">
        <v>1.7</v>
      </c>
    </row>
    <row r="23" spans="1:4" ht="15" customHeight="1">
      <c r="A23" s="4">
        <v>18</v>
      </c>
      <c r="B23" s="5" t="s">
        <v>17</v>
      </c>
      <c r="C23" s="16">
        <v>1</v>
      </c>
      <c r="D23" s="28">
        <v>2.2999999999999998</v>
      </c>
    </row>
    <row r="24" spans="1:4" s="23" customFormat="1" ht="15" customHeight="1">
      <c r="A24" s="18">
        <v>19</v>
      </c>
      <c r="B24" s="19" t="s">
        <v>18</v>
      </c>
      <c r="C24" s="32">
        <v>3</v>
      </c>
      <c r="D24" s="26">
        <v>3.55</v>
      </c>
    </row>
    <row r="25" spans="1:4" ht="15" customHeight="1">
      <c r="A25" s="4">
        <v>20</v>
      </c>
      <c r="B25" s="5" t="s">
        <v>19</v>
      </c>
      <c r="C25" s="16">
        <v>8</v>
      </c>
      <c r="D25" s="28">
        <v>2.37</v>
      </c>
    </row>
    <row r="26" spans="1:4" s="23" customFormat="1" ht="15" customHeight="1">
      <c r="A26" s="18">
        <v>21</v>
      </c>
      <c r="B26" s="19" t="s">
        <v>20</v>
      </c>
      <c r="C26" s="32">
        <v>5</v>
      </c>
      <c r="D26" s="26">
        <v>2.0499999999999998</v>
      </c>
    </row>
    <row r="27" spans="1:4" ht="15" customHeight="1">
      <c r="A27" s="4">
        <v>22</v>
      </c>
      <c r="B27" s="5" t="s">
        <v>21</v>
      </c>
      <c r="C27" s="16">
        <v>1</v>
      </c>
      <c r="D27" s="28">
        <v>2.88</v>
      </c>
    </row>
    <row r="28" spans="1:4" s="23" customFormat="1" ht="15" customHeight="1">
      <c r="A28" s="18">
        <v>23</v>
      </c>
      <c r="B28" s="19" t="s">
        <v>22</v>
      </c>
      <c r="C28" s="32">
        <v>2</v>
      </c>
      <c r="D28" s="26">
        <v>2.95</v>
      </c>
    </row>
    <row r="29" spans="1:4" ht="15" customHeight="1">
      <c r="A29" s="4">
        <v>24</v>
      </c>
      <c r="B29" s="5" t="s">
        <v>23</v>
      </c>
      <c r="C29" s="16">
        <v>3</v>
      </c>
      <c r="D29" s="28">
        <v>3.15</v>
      </c>
    </row>
    <row r="30" spans="1:4" s="23" customFormat="1" ht="15" customHeight="1">
      <c r="A30" s="18">
        <v>25</v>
      </c>
      <c r="B30" s="19" t="s">
        <v>24</v>
      </c>
      <c r="C30" s="32">
        <v>4</v>
      </c>
      <c r="D30" s="26">
        <v>0.69</v>
      </c>
    </row>
    <row r="31" spans="1:4" ht="15" customHeight="1">
      <c r="A31" s="4">
        <v>26</v>
      </c>
      <c r="B31" s="5" t="s">
        <v>25</v>
      </c>
      <c r="C31" s="16">
        <v>2</v>
      </c>
      <c r="D31" s="28">
        <v>2.7</v>
      </c>
    </row>
    <row r="32" spans="1:4" s="23" customFormat="1" ht="15" customHeight="1">
      <c r="A32" s="18">
        <v>27</v>
      </c>
      <c r="B32" s="19" t="s">
        <v>26</v>
      </c>
      <c r="C32" s="32">
        <v>3</v>
      </c>
      <c r="D32" s="26">
        <v>2.4700000000000002</v>
      </c>
    </row>
    <row r="33" spans="1:4" ht="15" customHeight="1">
      <c r="A33" s="4">
        <v>28</v>
      </c>
      <c r="B33" s="5" t="s">
        <v>27</v>
      </c>
      <c r="C33" s="16">
        <v>3</v>
      </c>
      <c r="D33" s="28">
        <v>2.42</v>
      </c>
    </row>
    <row r="34" spans="1:4" s="23" customFormat="1" ht="15" customHeight="1">
      <c r="A34" s="18">
        <v>29</v>
      </c>
      <c r="B34" s="19" t="s">
        <v>28</v>
      </c>
      <c r="C34" s="32">
        <v>7</v>
      </c>
      <c r="D34" s="26">
        <v>3.27</v>
      </c>
    </row>
    <row r="35" spans="1:4" ht="15" customHeight="1">
      <c r="A35" s="4">
        <v>30</v>
      </c>
      <c r="B35" s="5" t="s">
        <v>29</v>
      </c>
      <c r="C35" s="16">
        <v>4</v>
      </c>
      <c r="D35" s="28">
        <v>1.92</v>
      </c>
    </row>
    <row r="36" spans="1:4" s="23" customFormat="1" ht="15" customHeight="1">
      <c r="A36" s="18">
        <v>31</v>
      </c>
      <c r="B36" s="19" t="s">
        <v>30</v>
      </c>
      <c r="C36" s="32">
        <v>5</v>
      </c>
      <c r="D36" s="26">
        <v>1.75</v>
      </c>
    </row>
    <row r="37" spans="1:4" ht="15" customHeight="1">
      <c r="A37" s="4">
        <v>32</v>
      </c>
      <c r="B37" s="5" t="s">
        <v>31</v>
      </c>
      <c r="C37" s="16">
        <v>2</v>
      </c>
      <c r="D37" s="28">
        <v>2.67</v>
      </c>
    </row>
    <row r="38" spans="1:4" s="23" customFormat="1" ht="15" customHeight="1">
      <c r="A38" s="18">
        <v>33</v>
      </c>
      <c r="B38" s="19" t="s">
        <v>32</v>
      </c>
      <c r="C38" s="32">
        <v>2</v>
      </c>
      <c r="D38" s="26">
        <v>2.85</v>
      </c>
    </row>
    <row r="40" spans="1:4" ht="15" customHeight="1">
      <c r="A40" s="3" t="s">
        <v>33</v>
      </c>
      <c r="C40" s="28">
        <f>AVERAGE(C6:C38)</f>
        <v>3.0909090909090908</v>
      </c>
      <c r="D40" s="28">
        <f t="shared" ref="D40" si="0">AVERAGE(D6:D38)</f>
        <v>2.8524999999999996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8" width="11.7109375" style="3" customWidth="1"/>
    <col min="9" max="16384" width="9.140625" style="3"/>
  </cols>
  <sheetData>
    <row r="1" spans="1:8" ht="15" customHeight="1">
      <c r="C1" s="444" t="s">
        <v>797</v>
      </c>
      <c r="D1" s="445"/>
      <c r="E1" s="445"/>
      <c r="F1" s="445"/>
      <c r="G1" s="445"/>
      <c r="H1" s="16" t="s">
        <v>71</v>
      </c>
    </row>
    <row r="2" spans="1:8" ht="15" customHeight="1">
      <c r="C2" s="444" t="s">
        <v>53</v>
      </c>
      <c r="D2" s="445"/>
      <c r="E2" s="445"/>
      <c r="F2" s="445"/>
      <c r="G2" s="445"/>
      <c r="H2" s="16" t="s">
        <v>72</v>
      </c>
    </row>
    <row r="3" spans="1:8" s="2" customFormat="1" ht="12.75">
      <c r="C3" s="469" t="s">
        <v>798</v>
      </c>
      <c r="D3" s="470"/>
      <c r="E3" s="470"/>
      <c r="F3" s="470"/>
      <c r="G3" s="470"/>
      <c r="H3" s="1" t="s">
        <v>73</v>
      </c>
    </row>
    <row r="4" spans="1:8" s="2" customFormat="1" ht="11.25">
      <c r="C4" s="1" t="s">
        <v>799</v>
      </c>
      <c r="D4" s="1" t="s">
        <v>800</v>
      </c>
      <c r="E4" s="1" t="s">
        <v>801</v>
      </c>
      <c r="F4" s="1" t="s">
        <v>802</v>
      </c>
      <c r="G4" s="1" t="s">
        <v>803</v>
      </c>
      <c r="H4" s="1"/>
    </row>
    <row r="5" spans="1:8" s="2" customFormat="1" ht="11.25">
      <c r="C5" s="1" t="s">
        <v>804</v>
      </c>
      <c r="D5" s="1" t="s">
        <v>804</v>
      </c>
      <c r="E5" s="1" t="s">
        <v>804</v>
      </c>
      <c r="F5" s="1" t="s">
        <v>804</v>
      </c>
      <c r="G5" s="1" t="s">
        <v>804</v>
      </c>
      <c r="H5" s="1" t="s">
        <v>98</v>
      </c>
    </row>
    <row r="6" spans="1:8" s="23" customFormat="1" ht="15" customHeight="1">
      <c r="A6" s="18">
        <v>1</v>
      </c>
      <c r="B6" s="19" t="s">
        <v>0</v>
      </c>
      <c r="C6" s="32" t="s">
        <v>805</v>
      </c>
      <c r="D6" s="32" t="s">
        <v>806</v>
      </c>
      <c r="E6" s="32" t="s">
        <v>806</v>
      </c>
      <c r="F6" s="32" t="s">
        <v>807</v>
      </c>
      <c r="G6" s="32" t="s">
        <v>808</v>
      </c>
      <c r="H6" s="26">
        <v>4.5</v>
      </c>
    </row>
    <row r="7" spans="1:8" ht="15" customHeight="1">
      <c r="A7" s="4">
        <v>2</v>
      </c>
      <c r="B7" s="5" t="s">
        <v>1</v>
      </c>
      <c r="C7" s="16" t="s">
        <v>806</v>
      </c>
      <c r="D7" s="16" t="s">
        <v>808</v>
      </c>
      <c r="E7" s="16" t="s">
        <v>806</v>
      </c>
      <c r="F7" s="16" t="s">
        <v>809</v>
      </c>
      <c r="G7" s="16" t="s">
        <v>810</v>
      </c>
      <c r="H7" s="28">
        <v>6.5</v>
      </c>
    </row>
    <row r="8" spans="1:8" s="23" customFormat="1" ht="15" customHeight="1">
      <c r="A8" s="18">
        <v>3</v>
      </c>
      <c r="B8" s="19" t="s">
        <v>2</v>
      </c>
      <c r="C8" s="32" t="s">
        <v>811</v>
      </c>
      <c r="D8" s="32" t="s">
        <v>812</v>
      </c>
      <c r="E8" s="32" t="s">
        <v>813</v>
      </c>
      <c r="F8" s="32" t="s">
        <v>806</v>
      </c>
      <c r="G8" s="32" t="s">
        <v>805</v>
      </c>
      <c r="H8" s="26">
        <v>3</v>
      </c>
    </row>
    <row r="9" spans="1:8" ht="15" customHeight="1">
      <c r="A9" s="4">
        <v>4</v>
      </c>
      <c r="B9" s="5" t="s">
        <v>7</v>
      </c>
      <c r="C9" s="16" t="s">
        <v>805</v>
      </c>
      <c r="D9" s="16" t="s">
        <v>807</v>
      </c>
      <c r="E9" s="16" t="s">
        <v>806</v>
      </c>
      <c r="F9" s="16" t="s">
        <v>807</v>
      </c>
      <c r="G9" s="16" t="s">
        <v>806</v>
      </c>
      <c r="H9" s="28">
        <v>5.5</v>
      </c>
    </row>
    <row r="10" spans="1:8" s="23" customFormat="1" ht="15" customHeight="1">
      <c r="A10" s="18">
        <v>5</v>
      </c>
      <c r="B10" s="19" t="s">
        <v>3</v>
      </c>
      <c r="C10" s="32" t="s">
        <v>809</v>
      </c>
      <c r="D10" s="32" t="s">
        <v>814</v>
      </c>
      <c r="E10" s="32" t="s">
        <v>805</v>
      </c>
      <c r="F10" s="32" t="s">
        <v>810</v>
      </c>
      <c r="G10" s="32" t="s">
        <v>809</v>
      </c>
      <c r="H10" s="26">
        <v>5.5</v>
      </c>
    </row>
    <row r="11" spans="1:8" ht="15" customHeight="1">
      <c r="A11" s="4">
        <v>6</v>
      </c>
      <c r="B11" s="5" t="s">
        <v>4</v>
      </c>
      <c r="C11" s="16" t="s">
        <v>815</v>
      </c>
      <c r="D11" s="16" t="s">
        <v>816</v>
      </c>
      <c r="E11" s="16" t="s">
        <v>817</v>
      </c>
      <c r="F11" s="16" t="s">
        <v>815</v>
      </c>
      <c r="G11" s="16" t="s">
        <v>816</v>
      </c>
      <c r="H11" s="28">
        <v>3</v>
      </c>
    </row>
    <row r="12" spans="1:8" s="23" customFormat="1" ht="15" customHeight="1">
      <c r="A12" s="18">
        <v>7</v>
      </c>
      <c r="B12" s="19" t="s">
        <v>5</v>
      </c>
      <c r="C12" s="32" t="s">
        <v>816</v>
      </c>
      <c r="D12" s="32" t="s">
        <v>812</v>
      </c>
      <c r="E12" s="32" t="s">
        <v>815</v>
      </c>
      <c r="F12" s="32" t="s">
        <v>806</v>
      </c>
      <c r="G12" s="32" t="s">
        <v>810</v>
      </c>
      <c r="H12" s="26">
        <v>4.5</v>
      </c>
    </row>
    <row r="13" spans="1:8" ht="15" customHeight="1">
      <c r="A13" s="4">
        <v>8</v>
      </c>
      <c r="B13" s="5" t="s">
        <v>6</v>
      </c>
      <c r="C13" s="16" t="s">
        <v>818</v>
      </c>
      <c r="D13" s="16" t="s">
        <v>805</v>
      </c>
      <c r="E13" s="16" t="s">
        <v>805</v>
      </c>
      <c r="F13" s="16" t="s">
        <v>808</v>
      </c>
      <c r="G13" s="16" t="s">
        <v>805</v>
      </c>
      <c r="H13" s="28">
        <v>3.5</v>
      </c>
    </row>
    <row r="14" spans="1:8" s="23" customFormat="1" ht="15" customHeight="1">
      <c r="A14" s="18">
        <v>9</v>
      </c>
      <c r="B14" s="19" t="s">
        <v>8</v>
      </c>
      <c r="C14" s="32" t="s">
        <v>807</v>
      </c>
      <c r="D14" s="32" t="s">
        <v>807</v>
      </c>
      <c r="E14" s="32" t="s">
        <v>808</v>
      </c>
      <c r="F14" s="32" t="s">
        <v>810</v>
      </c>
      <c r="G14" s="32" t="s">
        <v>808</v>
      </c>
      <c r="H14" s="26">
        <v>6.5</v>
      </c>
    </row>
    <row r="15" spans="1:8" ht="15" customHeight="1">
      <c r="A15" s="4">
        <v>10</v>
      </c>
      <c r="B15" s="5" t="s">
        <v>9</v>
      </c>
      <c r="C15" s="16" t="s">
        <v>819</v>
      </c>
      <c r="D15" s="16" t="s">
        <v>820</v>
      </c>
      <c r="E15" s="16" t="s">
        <v>812</v>
      </c>
      <c r="F15" s="16" t="s">
        <v>821</v>
      </c>
      <c r="G15" s="16" t="s">
        <v>808</v>
      </c>
      <c r="H15" s="28">
        <v>4</v>
      </c>
    </row>
    <row r="16" spans="1:8" s="23" customFormat="1" ht="15" customHeight="1">
      <c r="A16" s="18">
        <v>11</v>
      </c>
      <c r="B16" s="19" t="s">
        <v>10</v>
      </c>
      <c r="C16" s="32" t="s">
        <v>809</v>
      </c>
      <c r="D16" s="32" t="s">
        <v>807</v>
      </c>
      <c r="E16" s="32" t="s">
        <v>822</v>
      </c>
      <c r="F16" s="32" t="s">
        <v>807</v>
      </c>
      <c r="G16" s="32" t="s">
        <v>808</v>
      </c>
      <c r="H16" s="26">
        <v>6.5</v>
      </c>
    </row>
    <row r="17" spans="1:8" ht="15" customHeight="1">
      <c r="A17" s="4">
        <v>12</v>
      </c>
      <c r="B17" s="5" t="s">
        <v>11</v>
      </c>
      <c r="C17" s="16" t="s">
        <v>815</v>
      </c>
      <c r="D17" s="16" t="s">
        <v>823</v>
      </c>
      <c r="E17" s="16" t="s">
        <v>823</v>
      </c>
      <c r="F17" s="16" t="s">
        <v>809</v>
      </c>
      <c r="G17" s="16" t="s">
        <v>818</v>
      </c>
      <c r="H17" s="28">
        <v>5</v>
      </c>
    </row>
    <row r="18" spans="1:8" s="23" customFormat="1" ht="15" customHeight="1">
      <c r="A18" s="18">
        <v>13</v>
      </c>
      <c r="B18" s="19" t="s">
        <v>12</v>
      </c>
      <c r="C18" s="32" t="s">
        <v>809</v>
      </c>
      <c r="D18" s="32" t="s">
        <v>824</v>
      </c>
      <c r="E18" s="32" t="s">
        <v>808</v>
      </c>
      <c r="F18" s="32" t="s">
        <v>810</v>
      </c>
      <c r="G18" s="32" t="s">
        <v>810</v>
      </c>
      <c r="H18" s="26">
        <v>4.5</v>
      </c>
    </row>
    <row r="19" spans="1:8" ht="15" customHeight="1">
      <c r="A19" s="4">
        <v>14</v>
      </c>
      <c r="B19" s="5" t="s">
        <v>13</v>
      </c>
      <c r="C19" s="16" t="s">
        <v>825</v>
      </c>
      <c r="D19" s="16" t="s">
        <v>826</v>
      </c>
      <c r="E19" s="16" t="s">
        <v>812</v>
      </c>
      <c r="F19" s="16" t="s">
        <v>808</v>
      </c>
      <c r="G19" s="16" t="s">
        <v>806</v>
      </c>
      <c r="H19" s="28">
        <v>4.5</v>
      </c>
    </row>
    <row r="20" spans="1:8" s="23" customFormat="1" ht="15" customHeight="1">
      <c r="A20" s="18">
        <v>15</v>
      </c>
      <c r="B20" s="19" t="s">
        <v>14</v>
      </c>
      <c r="C20" s="32" t="s">
        <v>825</v>
      </c>
      <c r="D20" s="32" t="s">
        <v>811</v>
      </c>
      <c r="E20" s="32" t="s">
        <v>816</v>
      </c>
      <c r="F20" s="32" t="s">
        <v>827</v>
      </c>
      <c r="G20" s="32" t="s">
        <v>806</v>
      </c>
      <c r="H20" s="26">
        <v>2</v>
      </c>
    </row>
    <row r="21" spans="1:8" ht="15" customHeight="1">
      <c r="A21" s="4">
        <v>16</v>
      </c>
      <c r="B21" s="5" t="s">
        <v>15</v>
      </c>
      <c r="C21" s="16" t="s">
        <v>805</v>
      </c>
      <c r="D21" s="16" t="s">
        <v>808</v>
      </c>
      <c r="E21" s="16" t="s">
        <v>818</v>
      </c>
      <c r="F21" s="16" t="s">
        <v>806</v>
      </c>
      <c r="G21" s="16" t="s">
        <v>818</v>
      </c>
      <c r="H21" s="28">
        <v>6</v>
      </c>
    </row>
    <row r="22" spans="1:8" s="23" customFormat="1" ht="15" customHeight="1">
      <c r="A22" s="18">
        <v>17</v>
      </c>
      <c r="B22" s="19" t="s">
        <v>16</v>
      </c>
      <c r="C22" s="32" t="s">
        <v>806</v>
      </c>
      <c r="D22" s="32" t="s">
        <v>808</v>
      </c>
      <c r="E22" s="32" t="s">
        <v>805</v>
      </c>
      <c r="F22" s="32" t="s">
        <v>808</v>
      </c>
      <c r="G22" s="32" t="s">
        <v>806</v>
      </c>
      <c r="H22" s="26">
        <v>6.5</v>
      </c>
    </row>
    <row r="23" spans="1:8" ht="15" customHeight="1">
      <c r="A23" s="4">
        <v>18</v>
      </c>
      <c r="B23" s="5" t="s">
        <v>17</v>
      </c>
      <c r="C23" s="16" t="s">
        <v>806</v>
      </c>
      <c r="D23" s="16" t="s">
        <v>807</v>
      </c>
      <c r="E23" s="16" t="s">
        <v>818</v>
      </c>
      <c r="F23" s="16" t="s">
        <v>806</v>
      </c>
      <c r="G23" s="16" t="s">
        <v>808</v>
      </c>
      <c r="H23" s="28">
        <v>4</v>
      </c>
    </row>
    <row r="24" spans="1:8" s="23" customFormat="1" ht="15" customHeight="1">
      <c r="A24" s="18">
        <v>19</v>
      </c>
      <c r="B24" s="19" t="s">
        <v>18</v>
      </c>
      <c r="C24" s="32" t="s">
        <v>828</v>
      </c>
      <c r="D24" s="32" t="s">
        <v>829</v>
      </c>
      <c r="E24" s="32" t="s">
        <v>806</v>
      </c>
      <c r="F24" s="32" t="s">
        <v>805</v>
      </c>
      <c r="G24" s="32" t="s">
        <v>818</v>
      </c>
      <c r="H24" s="26">
        <v>5.5</v>
      </c>
    </row>
    <row r="25" spans="1:8" ht="15" customHeight="1">
      <c r="A25" s="4">
        <v>20</v>
      </c>
      <c r="B25" s="5" t="s">
        <v>19</v>
      </c>
      <c r="C25" s="16" t="s">
        <v>806</v>
      </c>
      <c r="D25" s="16" t="s">
        <v>809</v>
      </c>
      <c r="E25" s="16" t="s">
        <v>806</v>
      </c>
      <c r="F25" s="16" t="s">
        <v>808</v>
      </c>
      <c r="G25" s="16" t="s">
        <v>810</v>
      </c>
      <c r="H25" s="28">
        <v>5.5</v>
      </c>
    </row>
    <row r="26" spans="1:8" s="23" customFormat="1" ht="15" customHeight="1">
      <c r="A26" s="18">
        <v>21</v>
      </c>
      <c r="B26" s="19" t="s">
        <v>20</v>
      </c>
      <c r="C26" s="32" t="s">
        <v>808</v>
      </c>
      <c r="D26" s="32" t="s">
        <v>810</v>
      </c>
      <c r="E26" s="32" t="s">
        <v>806</v>
      </c>
      <c r="F26" s="32" t="s">
        <v>806</v>
      </c>
      <c r="G26" s="32" t="s">
        <v>805</v>
      </c>
      <c r="H26" s="26">
        <v>6</v>
      </c>
    </row>
    <row r="27" spans="1:8" ht="15" customHeight="1">
      <c r="A27" s="4">
        <v>22</v>
      </c>
      <c r="B27" s="5" t="s">
        <v>21</v>
      </c>
      <c r="C27" s="16" t="s">
        <v>815</v>
      </c>
      <c r="D27" s="16" t="s">
        <v>815</v>
      </c>
      <c r="E27" s="16" t="s">
        <v>815</v>
      </c>
      <c r="F27" s="16" t="s">
        <v>808</v>
      </c>
      <c r="G27" s="16" t="s">
        <v>808</v>
      </c>
      <c r="H27" s="28">
        <v>3.5</v>
      </c>
    </row>
    <row r="28" spans="1:8" s="23" customFormat="1" ht="15" customHeight="1">
      <c r="A28" s="18">
        <v>23</v>
      </c>
      <c r="B28" s="19" t="s">
        <v>22</v>
      </c>
      <c r="C28" s="32" t="s">
        <v>808</v>
      </c>
      <c r="D28" s="32" t="s">
        <v>818</v>
      </c>
      <c r="E28" s="32" t="s">
        <v>818</v>
      </c>
      <c r="F28" s="32" t="s">
        <v>806</v>
      </c>
      <c r="G28" s="32" t="s">
        <v>810</v>
      </c>
      <c r="H28" s="26">
        <v>5</v>
      </c>
    </row>
    <row r="29" spans="1:8" ht="15" customHeight="1">
      <c r="A29" s="4">
        <v>24</v>
      </c>
      <c r="B29" s="5" t="s">
        <v>23</v>
      </c>
      <c r="C29" s="16" t="s">
        <v>812</v>
      </c>
      <c r="D29" s="16" t="s">
        <v>830</v>
      </c>
      <c r="E29" s="16" t="s">
        <v>812</v>
      </c>
      <c r="F29" s="16" t="s">
        <v>806</v>
      </c>
      <c r="G29" s="16" t="s">
        <v>809</v>
      </c>
      <c r="H29" s="28">
        <v>2.5</v>
      </c>
    </row>
    <row r="30" spans="1:8" s="23" customFormat="1" ht="15" customHeight="1">
      <c r="A30" s="18">
        <v>25</v>
      </c>
      <c r="B30" s="19" t="s">
        <v>24</v>
      </c>
      <c r="C30" s="32" t="s">
        <v>810</v>
      </c>
      <c r="D30" s="32" t="s">
        <v>806</v>
      </c>
      <c r="E30" s="32" t="s">
        <v>808</v>
      </c>
      <c r="F30" s="32" t="s">
        <v>806</v>
      </c>
      <c r="G30" s="32" t="s">
        <v>807</v>
      </c>
      <c r="H30" s="26">
        <v>3</v>
      </c>
    </row>
    <row r="31" spans="1:8" ht="15" customHeight="1">
      <c r="A31" s="4">
        <v>26</v>
      </c>
      <c r="B31" s="5" t="s">
        <v>25</v>
      </c>
      <c r="C31" s="16" t="s">
        <v>809</v>
      </c>
      <c r="D31" s="16" t="s">
        <v>806</v>
      </c>
      <c r="E31" s="16" t="s">
        <v>805</v>
      </c>
      <c r="F31" s="16" t="s">
        <v>808</v>
      </c>
      <c r="G31" s="16" t="s">
        <v>808</v>
      </c>
      <c r="H31" s="28">
        <v>6</v>
      </c>
    </row>
    <row r="32" spans="1:8" s="23" customFormat="1" ht="15" customHeight="1">
      <c r="A32" s="18">
        <v>27</v>
      </c>
      <c r="B32" s="19" t="s">
        <v>26</v>
      </c>
      <c r="C32" s="32" t="s">
        <v>812</v>
      </c>
      <c r="D32" s="32" t="s">
        <v>812</v>
      </c>
      <c r="E32" s="32" t="s">
        <v>815</v>
      </c>
      <c r="F32" s="32" t="s">
        <v>818</v>
      </c>
      <c r="G32" s="32" t="s">
        <v>810</v>
      </c>
      <c r="H32" s="26">
        <v>1.5</v>
      </c>
    </row>
    <row r="33" spans="1:8" ht="15" customHeight="1">
      <c r="A33" s="4">
        <v>28</v>
      </c>
      <c r="B33" s="5" t="s">
        <v>27</v>
      </c>
      <c r="C33" s="16" t="s">
        <v>805</v>
      </c>
      <c r="D33" s="16" t="s">
        <v>98</v>
      </c>
      <c r="E33" s="16" t="s">
        <v>818</v>
      </c>
      <c r="F33" s="16" t="s">
        <v>810</v>
      </c>
      <c r="G33" s="16" t="s">
        <v>805</v>
      </c>
      <c r="H33" s="28">
        <v>6</v>
      </c>
    </row>
    <row r="34" spans="1:8" s="23" customFormat="1" ht="15" customHeight="1">
      <c r="A34" s="18">
        <v>29</v>
      </c>
      <c r="B34" s="19" t="s">
        <v>28</v>
      </c>
      <c r="C34" s="32" t="s">
        <v>808</v>
      </c>
      <c r="D34" s="32" t="s">
        <v>810</v>
      </c>
      <c r="E34" s="32" t="s">
        <v>806</v>
      </c>
      <c r="F34" s="32" t="s">
        <v>808</v>
      </c>
      <c r="G34" s="32" t="s">
        <v>810</v>
      </c>
      <c r="H34" s="26">
        <v>6</v>
      </c>
    </row>
    <row r="35" spans="1:8" ht="15" customHeight="1">
      <c r="A35" s="4">
        <v>30</v>
      </c>
      <c r="B35" s="5" t="s">
        <v>29</v>
      </c>
      <c r="C35" s="16" t="s">
        <v>831</v>
      </c>
      <c r="D35" s="16" t="s">
        <v>832</v>
      </c>
      <c r="E35" s="16" t="s">
        <v>806</v>
      </c>
      <c r="F35" s="16" t="s">
        <v>805</v>
      </c>
      <c r="G35" s="16" t="s">
        <v>810</v>
      </c>
      <c r="H35" s="28">
        <v>4</v>
      </c>
    </row>
    <row r="36" spans="1:8" s="23" customFormat="1" ht="15" customHeight="1">
      <c r="A36" s="18">
        <v>31</v>
      </c>
      <c r="B36" s="19" t="s">
        <v>30</v>
      </c>
      <c r="C36" s="32" t="s">
        <v>830</v>
      </c>
      <c r="D36" s="32" t="s">
        <v>823</v>
      </c>
      <c r="E36" s="32" t="s">
        <v>833</v>
      </c>
      <c r="F36" s="32" t="s">
        <v>834</v>
      </c>
      <c r="G36" s="32" t="s">
        <v>828</v>
      </c>
      <c r="H36" s="26">
        <v>2</v>
      </c>
    </row>
    <row r="37" spans="1:8" ht="15" customHeight="1">
      <c r="A37" s="4">
        <v>32</v>
      </c>
      <c r="B37" s="5" t="s">
        <v>31</v>
      </c>
      <c r="C37" s="16" t="s">
        <v>806</v>
      </c>
      <c r="D37" s="16" t="s">
        <v>835</v>
      </c>
      <c r="E37" s="16" t="s">
        <v>836</v>
      </c>
      <c r="F37" s="16" t="s">
        <v>837</v>
      </c>
      <c r="G37" s="16" t="s">
        <v>818</v>
      </c>
      <c r="H37" s="28">
        <v>5</v>
      </c>
    </row>
    <row r="38" spans="1:8" s="23" customFormat="1" ht="15" customHeight="1">
      <c r="A38" s="18">
        <v>33</v>
      </c>
      <c r="B38" s="19" t="s">
        <v>32</v>
      </c>
      <c r="C38" s="32" t="s">
        <v>810</v>
      </c>
      <c r="D38" s="32" t="s">
        <v>805</v>
      </c>
      <c r="E38" s="32" t="s">
        <v>808</v>
      </c>
      <c r="F38" s="32" t="s">
        <v>806</v>
      </c>
      <c r="G38" s="32" t="s">
        <v>806</v>
      </c>
      <c r="H38" s="26">
        <v>6.5</v>
      </c>
    </row>
  </sheetData>
  <mergeCells count="3">
    <mergeCell ref="C1:G1"/>
    <mergeCell ref="C2:G2"/>
    <mergeCell ref="C3:G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7" width="12.7109375" style="16" customWidth="1"/>
    <col min="8" max="16384" width="9.140625" style="3"/>
  </cols>
  <sheetData>
    <row r="1" spans="1:7" ht="15" customHeight="1">
      <c r="C1" s="24" t="s">
        <v>61</v>
      </c>
      <c r="D1" s="444" t="s">
        <v>64</v>
      </c>
      <c r="E1" s="445"/>
      <c r="F1" s="444" t="s">
        <v>74</v>
      </c>
      <c r="G1" s="445"/>
    </row>
    <row r="2" spans="1:7" ht="15" customHeight="1">
      <c r="C2" s="16" t="s">
        <v>62</v>
      </c>
      <c r="D2" s="444" t="s">
        <v>62</v>
      </c>
      <c r="E2" s="445"/>
      <c r="F2" s="444" t="s">
        <v>72</v>
      </c>
      <c r="G2" s="445"/>
    </row>
    <row r="3" spans="1:7" s="2" customFormat="1" ht="12.75">
      <c r="C3" s="1" t="s">
        <v>63</v>
      </c>
      <c r="D3" s="446" t="s">
        <v>63</v>
      </c>
      <c r="E3" s="447"/>
      <c r="F3" s="446" t="s">
        <v>75</v>
      </c>
      <c r="G3" s="447"/>
    </row>
    <row r="4" spans="1:7" s="2" customFormat="1" ht="11.25">
      <c r="C4" s="1" t="s">
        <v>838</v>
      </c>
      <c r="D4" s="1" t="s">
        <v>838</v>
      </c>
      <c r="E4" s="1" t="s">
        <v>839</v>
      </c>
      <c r="F4" s="1" t="s">
        <v>840</v>
      </c>
      <c r="G4" s="1" t="s">
        <v>838</v>
      </c>
    </row>
    <row r="5" spans="1:7" s="2" customFormat="1" ht="11.25">
      <c r="C5" s="34" t="s">
        <v>98</v>
      </c>
      <c r="D5" s="34" t="s">
        <v>98</v>
      </c>
      <c r="E5" s="34" t="s">
        <v>98</v>
      </c>
      <c r="F5" s="34" t="s">
        <v>98</v>
      </c>
      <c r="G5" s="1"/>
    </row>
    <row r="6" spans="1:7" s="23" customFormat="1" ht="15" customHeight="1">
      <c r="A6" s="18">
        <v>1</v>
      </c>
      <c r="B6" s="19" t="s">
        <v>0</v>
      </c>
      <c r="C6" s="26">
        <v>4</v>
      </c>
      <c r="D6" s="26">
        <v>4</v>
      </c>
      <c r="E6" s="26">
        <v>4.5</v>
      </c>
      <c r="F6" s="32">
        <v>4</v>
      </c>
      <c r="G6" s="32">
        <v>7</v>
      </c>
    </row>
    <row r="7" spans="1:7" ht="15" customHeight="1">
      <c r="A7" s="4">
        <v>2</v>
      </c>
      <c r="B7" s="5" t="s">
        <v>1</v>
      </c>
      <c r="C7" s="28">
        <v>3.833333333333333</v>
      </c>
      <c r="D7" s="28">
        <v>4</v>
      </c>
      <c r="E7" s="28">
        <v>5.5</v>
      </c>
      <c r="F7" s="16">
        <v>5</v>
      </c>
      <c r="G7" s="16">
        <v>2</v>
      </c>
    </row>
    <row r="8" spans="1:7" s="23" customFormat="1" ht="15" customHeight="1">
      <c r="A8" s="18">
        <v>3</v>
      </c>
      <c r="B8" s="19" t="s">
        <v>2</v>
      </c>
      <c r="C8" s="26">
        <v>3.666666666666667</v>
      </c>
      <c r="D8" s="26">
        <v>3</v>
      </c>
      <c r="E8" s="26">
        <v>4.5</v>
      </c>
      <c r="F8" s="32">
        <v>5</v>
      </c>
      <c r="G8" s="32">
        <v>2</v>
      </c>
    </row>
    <row r="9" spans="1:7" ht="15" customHeight="1">
      <c r="A9" s="4">
        <v>4</v>
      </c>
      <c r="B9" s="5" t="s">
        <v>7</v>
      </c>
      <c r="C9" s="28">
        <v>3.333333333333333</v>
      </c>
      <c r="D9" s="28">
        <v>3</v>
      </c>
      <c r="E9" s="28">
        <v>4</v>
      </c>
      <c r="F9" s="16">
        <v>3</v>
      </c>
      <c r="G9" s="16">
        <v>2</v>
      </c>
    </row>
    <row r="10" spans="1:7" s="23" customFormat="1" ht="15" customHeight="1">
      <c r="A10" s="18">
        <v>5</v>
      </c>
      <c r="B10" s="19" t="s">
        <v>3</v>
      </c>
      <c r="C10" s="26">
        <v>3.833333333333333</v>
      </c>
      <c r="D10" s="26">
        <v>3.833333333333333</v>
      </c>
      <c r="E10" s="26">
        <v>5</v>
      </c>
      <c r="F10" s="32">
        <v>5</v>
      </c>
      <c r="G10" s="32">
        <v>3</v>
      </c>
    </row>
    <row r="11" spans="1:7" ht="15" customHeight="1">
      <c r="A11" s="4">
        <v>6</v>
      </c>
      <c r="B11" s="5" t="s">
        <v>4</v>
      </c>
      <c r="C11" s="28">
        <v>4.333333333333333</v>
      </c>
      <c r="D11" s="28">
        <v>3.166666666666667</v>
      </c>
      <c r="E11" s="28">
        <v>4.75</v>
      </c>
      <c r="F11" s="16">
        <v>4</v>
      </c>
      <c r="G11" s="16">
        <v>3</v>
      </c>
    </row>
    <row r="12" spans="1:7" s="23" customFormat="1" ht="15" customHeight="1">
      <c r="A12" s="18">
        <v>7</v>
      </c>
      <c r="B12" s="19" t="s">
        <v>5</v>
      </c>
      <c r="C12" s="26">
        <v>4.8333333333333339</v>
      </c>
      <c r="D12" s="26">
        <v>4.333333333333333</v>
      </c>
      <c r="E12" s="26">
        <v>5.5</v>
      </c>
      <c r="F12" s="32">
        <v>5</v>
      </c>
      <c r="G12" s="32">
        <v>5</v>
      </c>
    </row>
    <row r="13" spans="1:7" ht="15" customHeight="1">
      <c r="A13" s="4">
        <v>8</v>
      </c>
      <c r="B13" s="5" t="s">
        <v>6</v>
      </c>
      <c r="C13" s="28">
        <v>4.6666666666666661</v>
      </c>
      <c r="D13" s="28">
        <v>4.1666666666666661</v>
      </c>
      <c r="E13" s="28">
        <v>6.5</v>
      </c>
      <c r="F13" s="16">
        <v>5</v>
      </c>
      <c r="G13" s="16">
        <v>6</v>
      </c>
    </row>
    <row r="14" spans="1:7" s="23" customFormat="1" ht="15" customHeight="1">
      <c r="A14" s="18">
        <v>9</v>
      </c>
      <c r="B14" s="19" t="s">
        <v>8</v>
      </c>
      <c r="C14" s="26">
        <v>3.666666666666667</v>
      </c>
      <c r="D14" s="26">
        <v>4</v>
      </c>
      <c r="E14" s="26">
        <v>6.25</v>
      </c>
      <c r="F14" s="32">
        <v>5</v>
      </c>
      <c r="G14" s="32">
        <v>5</v>
      </c>
    </row>
    <row r="15" spans="1:7" ht="15" customHeight="1">
      <c r="A15" s="4">
        <v>10</v>
      </c>
      <c r="B15" s="5" t="s">
        <v>9</v>
      </c>
      <c r="C15" s="28">
        <v>4.1666666666666661</v>
      </c>
      <c r="D15" s="28">
        <v>3.3333333333333335</v>
      </c>
      <c r="E15" s="28">
        <v>5.5</v>
      </c>
      <c r="F15" s="16">
        <v>5</v>
      </c>
      <c r="G15" s="16">
        <v>4</v>
      </c>
    </row>
    <row r="16" spans="1:7" s="23" customFormat="1" ht="15" customHeight="1">
      <c r="A16" s="18">
        <v>11</v>
      </c>
      <c r="B16" s="19" t="s">
        <v>10</v>
      </c>
      <c r="C16" s="26">
        <v>4</v>
      </c>
      <c r="D16" s="26">
        <v>4</v>
      </c>
      <c r="E16" s="26">
        <v>6.25</v>
      </c>
      <c r="F16" s="32">
        <v>5</v>
      </c>
      <c r="G16" s="32">
        <v>2</v>
      </c>
    </row>
    <row r="17" spans="1:7" ht="15" customHeight="1">
      <c r="A17" s="4">
        <v>12</v>
      </c>
      <c r="B17" s="5" t="s">
        <v>11</v>
      </c>
      <c r="C17" s="28">
        <v>3.833333333333333</v>
      </c>
      <c r="D17" s="28">
        <v>3.833333333333333</v>
      </c>
      <c r="E17" s="28">
        <v>6</v>
      </c>
      <c r="F17" s="16">
        <v>7</v>
      </c>
      <c r="G17" s="16">
        <v>2</v>
      </c>
    </row>
    <row r="18" spans="1:7" s="23" customFormat="1" ht="15" customHeight="1">
      <c r="A18" s="18">
        <v>13</v>
      </c>
      <c r="B18" s="19" t="s">
        <v>12</v>
      </c>
      <c r="C18" s="26">
        <v>3.666666666666667</v>
      </c>
      <c r="D18" s="26">
        <v>3.5</v>
      </c>
      <c r="E18" s="26">
        <v>5.25</v>
      </c>
      <c r="F18" s="32">
        <v>6</v>
      </c>
      <c r="G18" s="32">
        <v>3</v>
      </c>
    </row>
    <row r="19" spans="1:7" ht="15" customHeight="1">
      <c r="A19" s="4">
        <v>14</v>
      </c>
      <c r="B19" s="5" t="s">
        <v>13</v>
      </c>
      <c r="C19" s="28">
        <v>3.333333333333333</v>
      </c>
      <c r="D19" s="28">
        <v>3.833333333333333</v>
      </c>
      <c r="E19" s="28">
        <v>6.25</v>
      </c>
      <c r="F19" s="16">
        <v>7</v>
      </c>
      <c r="G19" s="16">
        <v>3</v>
      </c>
    </row>
    <row r="20" spans="1:7" s="23" customFormat="1" ht="15" customHeight="1">
      <c r="A20" s="18">
        <v>15</v>
      </c>
      <c r="B20" s="19" t="s">
        <v>14</v>
      </c>
      <c r="C20" s="26">
        <v>3.5</v>
      </c>
      <c r="D20" s="26">
        <v>3.333333333333333</v>
      </c>
      <c r="E20" s="26">
        <v>5.5</v>
      </c>
      <c r="F20" s="32">
        <v>5</v>
      </c>
      <c r="G20" s="32">
        <v>4</v>
      </c>
    </row>
    <row r="21" spans="1:7" ht="15" customHeight="1">
      <c r="A21" s="4">
        <v>16</v>
      </c>
      <c r="B21" s="5" t="s">
        <v>15</v>
      </c>
      <c r="C21" s="28">
        <v>3.833333333333333</v>
      </c>
      <c r="D21" s="28">
        <v>4</v>
      </c>
      <c r="E21" s="28">
        <v>6.5</v>
      </c>
      <c r="F21" s="16">
        <v>7</v>
      </c>
      <c r="G21" s="16">
        <v>4</v>
      </c>
    </row>
    <row r="22" spans="1:7" s="23" customFormat="1" ht="15" customHeight="1">
      <c r="A22" s="18">
        <v>17</v>
      </c>
      <c r="B22" s="19" t="s">
        <v>16</v>
      </c>
      <c r="C22" s="26">
        <v>5.1666666666666661</v>
      </c>
      <c r="D22" s="26">
        <v>4.5</v>
      </c>
      <c r="E22" s="26">
        <v>6</v>
      </c>
      <c r="F22" s="32">
        <v>7</v>
      </c>
      <c r="G22" s="32">
        <v>5</v>
      </c>
    </row>
    <row r="23" spans="1:7" ht="15" customHeight="1">
      <c r="A23" s="4">
        <v>18</v>
      </c>
      <c r="B23" s="5" t="s">
        <v>17</v>
      </c>
      <c r="C23" s="28">
        <v>5</v>
      </c>
      <c r="D23" s="28">
        <v>4.5</v>
      </c>
      <c r="E23" s="28">
        <v>5.5</v>
      </c>
      <c r="F23" s="16">
        <v>8</v>
      </c>
      <c r="G23" s="16">
        <v>5</v>
      </c>
    </row>
    <row r="24" spans="1:7" s="23" customFormat="1" ht="15" customHeight="1">
      <c r="A24" s="18">
        <v>19</v>
      </c>
      <c r="B24" s="19" t="s">
        <v>18</v>
      </c>
      <c r="C24" s="26">
        <v>5.1666666666666661</v>
      </c>
      <c r="D24" s="26">
        <v>4.333333333333333</v>
      </c>
      <c r="E24" s="26">
        <v>6.25</v>
      </c>
      <c r="F24" s="32">
        <v>7</v>
      </c>
      <c r="G24" s="32">
        <v>5</v>
      </c>
    </row>
    <row r="25" spans="1:7" ht="15" customHeight="1">
      <c r="A25" s="4">
        <v>20</v>
      </c>
      <c r="B25" s="5" t="s">
        <v>19</v>
      </c>
      <c r="C25" s="28">
        <v>5.6666666666666661</v>
      </c>
      <c r="D25" s="28">
        <v>3.833333333333333</v>
      </c>
      <c r="E25" s="28">
        <v>4.5</v>
      </c>
      <c r="F25" s="16">
        <v>3</v>
      </c>
      <c r="G25" s="16">
        <v>7</v>
      </c>
    </row>
    <row r="26" spans="1:7" s="23" customFormat="1" ht="15" customHeight="1">
      <c r="A26" s="18">
        <v>21</v>
      </c>
      <c r="B26" s="19" t="s">
        <v>20</v>
      </c>
      <c r="C26" s="26">
        <v>3.333333333333333</v>
      </c>
      <c r="D26" s="26">
        <v>3.3333333333333335</v>
      </c>
      <c r="E26" s="26">
        <v>5.5</v>
      </c>
      <c r="F26" s="32">
        <v>5</v>
      </c>
      <c r="G26" s="32">
        <v>3</v>
      </c>
    </row>
    <row r="27" spans="1:7" ht="15" customHeight="1">
      <c r="A27" s="4">
        <v>22</v>
      </c>
      <c r="B27" s="5" t="s">
        <v>21</v>
      </c>
      <c r="C27" s="28">
        <v>3.833333333333333</v>
      </c>
      <c r="D27" s="28">
        <v>3.5</v>
      </c>
      <c r="E27" s="28">
        <v>6.25</v>
      </c>
      <c r="F27" s="16">
        <v>7</v>
      </c>
      <c r="G27" s="16">
        <v>2</v>
      </c>
    </row>
    <row r="28" spans="1:7" s="23" customFormat="1" ht="15" customHeight="1">
      <c r="A28" s="18">
        <v>23</v>
      </c>
      <c r="B28" s="19" t="s">
        <v>22</v>
      </c>
      <c r="C28" s="26">
        <v>4.1666666666666661</v>
      </c>
      <c r="D28" s="26">
        <v>3.333333333333333</v>
      </c>
      <c r="E28" s="26">
        <v>5.75</v>
      </c>
      <c r="F28" s="32">
        <v>8</v>
      </c>
      <c r="G28" s="32">
        <v>4</v>
      </c>
    </row>
    <row r="29" spans="1:7" ht="15" customHeight="1">
      <c r="A29" s="4">
        <v>24</v>
      </c>
      <c r="B29" s="5" t="s">
        <v>23</v>
      </c>
      <c r="C29" s="28">
        <v>2.833333333333333</v>
      </c>
      <c r="D29" s="28">
        <v>3.166666666666667</v>
      </c>
      <c r="E29" s="28">
        <v>5.25</v>
      </c>
      <c r="F29" s="16">
        <v>5</v>
      </c>
      <c r="G29" s="16">
        <v>2</v>
      </c>
    </row>
    <row r="30" spans="1:7" s="23" customFormat="1" ht="15" customHeight="1">
      <c r="A30" s="18">
        <v>25</v>
      </c>
      <c r="B30" s="19" t="s">
        <v>24</v>
      </c>
      <c r="C30" s="26">
        <v>3.333333333333333</v>
      </c>
      <c r="D30" s="26">
        <v>3.5</v>
      </c>
      <c r="E30" s="26">
        <v>6</v>
      </c>
      <c r="F30" s="32">
        <v>5</v>
      </c>
      <c r="G30" s="32">
        <v>2</v>
      </c>
    </row>
    <row r="31" spans="1:7" ht="15" customHeight="1">
      <c r="A31" s="4">
        <v>26</v>
      </c>
      <c r="B31" s="5" t="s">
        <v>25</v>
      </c>
      <c r="C31" s="28">
        <v>3.166666666666667</v>
      </c>
      <c r="D31" s="28">
        <v>3.833333333333333</v>
      </c>
      <c r="E31" s="28">
        <v>5.75</v>
      </c>
      <c r="F31" s="16">
        <v>5</v>
      </c>
      <c r="G31" s="16">
        <v>2</v>
      </c>
    </row>
    <row r="32" spans="1:7" s="23" customFormat="1" ht="15" customHeight="1">
      <c r="A32" s="18">
        <v>27</v>
      </c>
      <c r="B32" s="19" t="s">
        <v>26</v>
      </c>
      <c r="C32" s="26">
        <v>4.1666666666666661</v>
      </c>
      <c r="D32" s="26">
        <v>3.3333333333333335</v>
      </c>
      <c r="E32" s="26">
        <v>5.5</v>
      </c>
      <c r="F32" s="32">
        <v>5</v>
      </c>
      <c r="G32" s="32">
        <v>3</v>
      </c>
    </row>
    <row r="33" spans="1:7" ht="15" customHeight="1">
      <c r="A33" s="4">
        <v>28</v>
      </c>
      <c r="B33" s="5" t="s">
        <v>27</v>
      </c>
      <c r="C33" s="28">
        <v>5.6666666666666661</v>
      </c>
      <c r="D33" s="28">
        <v>4.5</v>
      </c>
      <c r="E33" s="28">
        <v>5.75</v>
      </c>
      <c r="F33" s="16">
        <v>6</v>
      </c>
      <c r="G33" s="16">
        <v>4</v>
      </c>
    </row>
    <row r="34" spans="1:7" s="23" customFormat="1" ht="15" customHeight="1">
      <c r="A34" s="18">
        <v>29</v>
      </c>
      <c r="B34" s="19" t="s">
        <v>28</v>
      </c>
      <c r="C34" s="26">
        <v>4.6666666666666661</v>
      </c>
      <c r="D34" s="26">
        <v>4.333333333333333</v>
      </c>
      <c r="E34" s="26">
        <v>5.5</v>
      </c>
      <c r="F34" s="32">
        <v>6</v>
      </c>
      <c r="G34" s="32">
        <v>7</v>
      </c>
    </row>
    <row r="35" spans="1:7" ht="15" customHeight="1">
      <c r="A35" s="4">
        <v>30</v>
      </c>
      <c r="B35" s="5" t="s">
        <v>29</v>
      </c>
      <c r="C35" s="28">
        <v>4.1666666666666661</v>
      </c>
      <c r="D35" s="28">
        <v>3.833333333333333</v>
      </c>
      <c r="E35" s="28">
        <v>5.5</v>
      </c>
      <c r="F35" s="16">
        <v>6</v>
      </c>
      <c r="G35" s="16">
        <v>5</v>
      </c>
    </row>
    <row r="36" spans="1:7" s="23" customFormat="1" ht="15" customHeight="1">
      <c r="A36" s="18">
        <v>31</v>
      </c>
      <c r="B36" s="19" t="s">
        <v>30</v>
      </c>
      <c r="C36" s="26">
        <v>5.3333333333333339</v>
      </c>
      <c r="D36" s="26">
        <v>4</v>
      </c>
      <c r="E36" s="26">
        <v>5.5</v>
      </c>
      <c r="F36" s="32">
        <v>5</v>
      </c>
      <c r="G36" s="32">
        <v>5</v>
      </c>
    </row>
    <row r="37" spans="1:7" ht="15" customHeight="1">
      <c r="A37" s="4">
        <v>32</v>
      </c>
      <c r="B37" s="5" t="s">
        <v>31</v>
      </c>
      <c r="C37" s="28">
        <v>5.5</v>
      </c>
      <c r="D37" s="28">
        <v>5</v>
      </c>
      <c r="E37" s="28">
        <v>6.25</v>
      </c>
      <c r="F37" s="16">
        <v>7</v>
      </c>
      <c r="G37" s="16">
        <v>7</v>
      </c>
    </row>
    <row r="38" spans="1:7" s="23" customFormat="1" ht="15" customHeight="1">
      <c r="A38" s="18">
        <v>33</v>
      </c>
      <c r="B38" s="19" t="s">
        <v>32</v>
      </c>
      <c r="C38" s="26">
        <v>6.5</v>
      </c>
      <c r="D38" s="26">
        <v>3.5</v>
      </c>
      <c r="E38" s="26">
        <v>6.25</v>
      </c>
      <c r="F38" s="32">
        <v>7</v>
      </c>
      <c r="G38" s="32">
        <v>5</v>
      </c>
    </row>
    <row r="40" spans="1:7" ht="15" customHeight="1">
      <c r="A40" s="3" t="s">
        <v>33</v>
      </c>
      <c r="C40" s="28">
        <f t="shared" ref="C40:G40" si="0">AVERAGE(C6:C38)</f>
        <v>4.2474747474747483</v>
      </c>
      <c r="D40" s="28">
        <f t="shared" si="0"/>
        <v>3.8080808080808075</v>
      </c>
      <c r="E40" s="28">
        <f t="shared" si="0"/>
        <v>5.5984848484848486</v>
      </c>
      <c r="F40" s="28">
        <f t="shared" si="0"/>
        <v>5.6060606060606064</v>
      </c>
      <c r="G40" s="28">
        <f t="shared" si="0"/>
        <v>3.9393939393939394</v>
      </c>
    </row>
  </sheetData>
  <mergeCells count="6">
    <mergeCell ref="D1:E1"/>
    <mergeCell ref="F1:G1"/>
    <mergeCell ref="D2:E2"/>
    <mergeCell ref="F2:G2"/>
    <mergeCell ref="D3:E3"/>
    <mergeCell ref="F3:G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5" width="12.7109375" style="16" customWidth="1"/>
    <col min="6" max="16384" width="9.140625" style="3"/>
  </cols>
  <sheetData>
    <row r="1" spans="1:5" ht="15" customHeight="1">
      <c r="C1" s="444" t="s">
        <v>841</v>
      </c>
      <c r="D1" s="445"/>
      <c r="E1" s="445"/>
    </row>
    <row r="2" spans="1:5" ht="15" customHeight="1">
      <c r="C2" s="444" t="s">
        <v>842</v>
      </c>
      <c r="D2" s="445"/>
      <c r="E2" s="445"/>
    </row>
    <row r="3" spans="1:5" s="2" customFormat="1" ht="12.75">
      <c r="C3" s="446" t="s">
        <v>640</v>
      </c>
      <c r="D3" s="447"/>
      <c r="E3" s="447"/>
    </row>
    <row r="4" spans="1:5" s="2" customFormat="1" ht="11.25">
      <c r="C4" s="34" t="s">
        <v>843</v>
      </c>
      <c r="D4" s="34" t="s">
        <v>843</v>
      </c>
      <c r="E4" s="34" t="s">
        <v>843</v>
      </c>
    </row>
    <row r="5" spans="1:5" s="23" customFormat="1" ht="15" customHeight="1">
      <c r="A5" s="18">
        <v>1</v>
      </c>
      <c r="B5" s="19" t="s">
        <v>0</v>
      </c>
      <c r="C5" s="32">
        <v>0</v>
      </c>
      <c r="D5" s="32">
        <v>1</v>
      </c>
      <c r="E5" s="32">
        <v>1</v>
      </c>
    </row>
    <row r="6" spans="1:5" ht="15" customHeight="1">
      <c r="A6" s="4">
        <v>2</v>
      </c>
      <c r="B6" s="5" t="s">
        <v>1</v>
      </c>
      <c r="C6" s="16">
        <v>0</v>
      </c>
      <c r="D6" s="16">
        <v>0</v>
      </c>
      <c r="E6" s="16">
        <v>0</v>
      </c>
    </row>
    <row r="7" spans="1:5" s="23" customFormat="1" ht="15" customHeight="1">
      <c r="A7" s="18">
        <v>3</v>
      </c>
      <c r="B7" s="19" t="s">
        <v>2</v>
      </c>
      <c r="C7" s="32">
        <v>3</v>
      </c>
      <c r="D7" s="32">
        <v>2</v>
      </c>
      <c r="E7" s="32">
        <v>2</v>
      </c>
    </row>
    <row r="8" spans="1:5" ht="15" customHeight="1">
      <c r="A8" s="4">
        <v>4</v>
      </c>
      <c r="B8" s="5" t="s">
        <v>7</v>
      </c>
      <c r="C8" s="16">
        <v>1</v>
      </c>
      <c r="D8" s="16">
        <v>0</v>
      </c>
      <c r="E8" s="16">
        <v>0</v>
      </c>
    </row>
    <row r="9" spans="1:5" s="23" customFormat="1" ht="15" customHeight="1">
      <c r="A9" s="18">
        <v>5</v>
      </c>
      <c r="B9" s="19" t="s">
        <v>3</v>
      </c>
      <c r="C9" s="32">
        <v>0</v>
      </c>
      <c r="D9" s="32">
        <v>0</v>
      </c>
      <c r="E9" s="32">
        <v>0</v>
      </c>
    </row>
    <row r="10" spans="1:5" ht="15" customHeight="1">
      <c r="A10" s="4">
        <v>6</v>
      </c>
      <c r="B10" s="5" t="s">
        <v>4</v>
      </c>
      <c r="C10" s="16">
        <v>2</v>
      </c>
      <c r="D10" s="16">
        <v>0</v>
      </c>
      <c r="E10" s="16">
        <v>0</v>
      </c>
    </row>
    <row r="11" spans="1:5" s="23" customFormat="1" ht="15" customHeight="1">
      <c r="A11" s="18">
        <v>7</v>
      </c>
      <c r="B11" s="19" t="s">
        <v>5</v>
      </c>
      <c r="C11" s="32">
        <v>1</v>
      </c>
      <c r="D11" s="32">
        <v>1</v>
      </c>
      <c r="E11" s="32">
        <v>0</v>
      </c>
    </row>
    <row r="12" spans="1:5" ht="15" customHeight="1">
      <c r="A12" s="4">
        <v>8</v>
      </c>
      <c r="B12" s="5" t="s">
        <v>6</v>
      </c>
      <c r="C12" s="16">
        <v>1</v>
      </c>
      <c r="D12" s="16">
        <v>0</v>
      </c>
      <c r="E12" s="16">
        <v>0</v>
      </c>
    </row>
    <row r="13" spans="1:5" s="23" customFormat="1" ht="15" customHeight="1">
      <c r="A13" s="18">
        <v>9</v>
      </c>
      <c r="B13" s="19" t="s">
        <v>8</v>
      </c>
      <c r="C13" s="32">
        <v>1</v>
      </c>
      <c r="D13" s="32">
        <v>1</v>
      </c>
      <c r="E13" s="32">
        <v>0</v>
      </c>
    </row>
    <row r="14" spans="1:5" ht="15" customHeight="1">
      <c r="A14" s="4">
        <v>10</v>
      </c>
      <c r="B14" s="5" t="s">
        <v>9</v>
      </c>
      <c r="C14" s="16">
        <v>1</v>
      </c>
      <c r="D14" s="16">
        <v>0</v>
      </c>
      <c r="E14" s="16">
        <v>1</v>
      </c>
    </row>
    <row r="15" spans="1:5" s="23" customFormat="1" ht="15" customHeight="1">
      <c r="A15" s="18">
        <v>11</v>
      </c>
      <c r="B15" s="19" t="s">
        <v>10</v>
      </c>
      <c r="C15" s="32">
        <v>2</v>
      </c>
      <c r="D15" s="32">
        <v>2</v>
      </c>
      <c r="E15" s="32">
        <v>2</v>
      </c>
    </row>
    <row r="16" spans="1:5" ht="15" customHeight="1">
      <c r="A16" s="4">
        <v>12</v>
      </c>
      <c r="B16" s="5" t="s">
        <v>11</v>
      </c>
      <c r="C16" s="16">
        <v>1</v>
      </c>
      <c r="D16" s="16">
        <v>2</v>
      </c>
      <c r="E16" s="16">
        <v>1</v>
      </c>
    </row>
    <row r="17" spans="1:5" s="23" customFormat="1" ht="15" customHeight="1">
      <c r="A17" s="18">
        <v>13</v>
      </c>
      <c r="B17" s="19" t="s">
        <v>12</v>
      </c>
      <c r="C17" s="32">
        <v>0</v>
      </c>
      <c r="D17" s="32">
        <v>1</v>
      </c>
      <c r="E17" s="32">
        <v>0</v>
      </c>
    </row>
    <row r="18" spans="1:5" ht="15" customHeight="1">
      <c r="A18" s="4">
        <v>14</v>
      </c>
      <c r="B18" s="5" t="s">
        <v>13</v>
      </c>
      <c r="C18" s="16">
        <v>1</v>
      </c>
      <c r="D18" s="16">
        <v>1</v>
      </c>
      <c r="E18" s="16">
        <v>1</v>
      </c>
    </row>
    <row r="19" spans="1:5" s="23" customFormat="1" ht="15" customHeight="1">
      <c r="A19" s="18">
        <v>15</v>
      </c>
      <c r="B19" s="19" t="s">
        <v>14</v>
      </c>
      <c r="C19" s="32">
        <v>1</v>
      </c>
      <c r="D19" s="32">
        <v>1</v>
      </c>
      <c r="E19" s="32">
        <v>1</v>
      </c>
    </row>
    <row r="20" spans="1:5" ht="15" customHeight="1">
      <c r="A20" s="4">
        <v>16</v>
      </c>
      <c r="B20" s="5" t="s">
        <v>15</v>
      </c>
      <c r="C20" s="16">
        <v>2</v>
      </c>
      <c r="D20" s="16">
        <v>1</v>
      </c>
      <c r="E20" s="16">
        <v>0</v>
      </c>
    </row>
    <row r="21" spans="1:5" s="23" customFormat="1" ht="15" customHeight="1">
      <c r="A21" s="18">
        <v>17</v>
      </c>
      <c r="B21" s="19" t="s">
        <v>16</v>
      </c>
      <c r="C21" s="32">
        <v>2</v>
      </c>
      <c r="D21" s="32">
        <v>1</v>
      </c>
      <c r="E21" s="32">
        <v>1</v>
      </c>
    </row>
    <row r="22" spans="1:5" ht="15" customHeight="1">
      <c r="A22" s="4">
        <v>18</v>
      </c>
      <c r="B22" s="5" t="s">
        <v>17</v>
      </c>
      <c r="C22" s="16">
        <v>4</v>
      </c>
      <c r="D22" s="16">
        <v>5</v>
      </c>
      <c r="E22" s="16">
        <v>5</v>
      </c>
    </row>
    <row r="23" spans="1:5" s="23" customFormat="1" ht="15" customHeight="1">
      <c r="A23" s="18">
        <v>19</v>
      </c>
      <c r="B23" s="19" t="s">
        <v>18</v>
      </c>
      <c r="C23" s="32">
        <v>1</v>
      </c>
      <c r="D23" s="32">
        <v>0</v>
      </c>
      <c r="E23" s="32">
        <v>1</v>
      </c>
    </row>
    <row r="24" spans="1:5" ht="15" customHeight="1">
      <c r="A24" s="4">
        <v>20</v>
      </c>
      <c r="B24" s="5" t="s">
        <v>19</v>
      </c>
      <c r="C24" s="16">
        <v>2</v>
      </c>
      <c r="D24" s="16">
        <v>0</v>
      </c>
      <c r="E24" s="16">
        <v>2</v>
      </c>
    </row>
    <row r="25" spans="1:5" s="23" customFormat="1" ht="15" customHeight="1">
      <c r="A25" s="18">
        <v>21</v>
      </c>
      <c r="B25" s="19" t="s">
        <v>20</v>
      </c>
      <c r="C25" s="32">
        <v>2</v>
      </c>
      <c r="D25" s="32">
        <v>1</v>
      </c>
      <c r="E25" s="32">
        <v>2</v>
      </c>
    </row>
    <row r="26" spans="1:5" ht="15" customHeight="1">
      <c r="A26" s="4">
        <v>22</v>
      </c>
      <c r="B26" s="5" t="s">
        <v>21</v>
      </c>
      <c r="C26" s="16">
        <v>1</v>
      </c>
      <c r="D26" s="16">
        <v>0</v>
      </c>
      <c r="E26" s="16">
        <v>1</v>
      </c>
    </row>
    <row r="27" spans="1:5" s="23" customFormat="1" ht="15" customHeight="1">
      <c r="A27" s="18">
        <v>23</v>
      </c>
      <c r="B27" s="19" t="s">
        <v>22</v>
      </c>
      <c r="C27" s="32">
        <v>0</v>
      </c>
      <c r="D27" s="32">
        <v>1</v>
      </c>
      <c r="E27" s="32">
        <v>0</v>
      </c>
    </row>
    <row r="28" spans="1:5" ht="15" customHeight="1">
      <c r="A28" s="4">
        <v>24</v>
      </c>
      <c r="B28" s="5" t="s">
        <v>23</v>
      </c>
      <c r="C28" s="16">
        <v>1</v>
      </c>
      <c r="D28" s="16">
        <v>2</v>
      </c>
      <c r="E28" s="16">
        <v>1</v>
      </c>
    </row>
    <row r="29" spans="1:5" s="23" customFormat="1" ht="15" customHeight="1">
      <c r="A29" s="18">
        <v>25</v>
      </c>
      <c r="B29" s="19" t="s">
        <v>24</v>
      </c>
      <c r="C29" s="32">
        <v>1</v>
      </c>
      <c r="D29" s="32">
        <v>2</v>
      </c>
      <c r="E29" s="32">
        <v>2</v>
      </c>
    </row>
    <row r="30" spans="1:5" ht="15" customHeight="1">
      <c r="A30" s="4">
        <v>26</v>
      </c>
      <c r="B30" s="5" t="s">
        <v>25</v>
      </c>
      <c r="C30" s="16">
        <v>0</v>
      </c>
      <c r="D30" s="16">
        <v>0</v>
      </c>
      <c r="E30" s="16">
        <v>1</v>
      </c>
    </row>
    <row r="31" spans="1:5" s="23" customFormat="1" ht="15" customHeight="1">
      <c r="A31" s="18">
        <v>27</v>
      </c>
      <c r="B31" s="19" t="s">
        <v>26</v>
      </c>
      <c r="C31" s="32">
        <v>1</v>
      </c>
      <c r="D31" s="32">
        <v>1</v>
      </c>
      <c r="E31" s="32">
        <v>1</v>
      </c>
    </row>
    <row r="32" spans="1:5" ht="15" customHeight="1">
      <c r="A32" s="4">
        <v>28</v>
      </c>
      <c r="B32" s="5" t="s">
        <v>27</v>
      </c>
      <c r="C32" s="16">
        <v>3</v>
      </c>
      <c r="D32" s="16">
        <v>3</v>
      </c>
      <c r="E32" s="16">
        <v>3</v>
      </c>
    </row>
    <row r="33" spans="1:5" s="23" customFormat="1" ht="15" customHeight="1">
      <c r="A33" s="18">
        <v>29</v>
      </c>
      <c r="B33" s="19" t="s">
        <v>28</v>
      </c>
      <c r="C33" s="32">
        <v>3</v>
      </c>
      <c r="D33" s="32">
        <v>1</v>
      </c>
      <c r="E33" s="32">
        <v>0</v>
      </c>
    </row>
    <row r="34" spans="1:5" ht="15" customHeight="1">
      <c r="A34" s="4">
        <v>30</v>
      </c>
      <c r="B34" s="5" t="s">
        <v>29</v>
      </c>
      <c r="C34" s="16">
        <v>1</v>
      </c>
      <c r="D34" s="16">
        <v>1</v>
      </c>
      <c r="E34" s="16">
        <v>1</v>
      </c>
    </row>
    <row r="35" spans="1:5" s="23" customFormat="1" ht="15" customHeight="1">
      <c r="A35" s="18">
        <v>31</v>
      </c>
      <c r="B35" s="19" t="s">
        <v>30</v>
      </c>
      <c r="C35" s="32">
        <v>1</v>
      </c>
      <c r="D35" s="32">
        <v>0</v>
      </c>
      <c r="E35" s="32">
        <v>1</v>
      </c>
    </row>
    <row r="36" spans="1:5" ht="15" customHeight="1">
      <c r="A36" s="4">
        <v>32</v>
      </c>
      <c r="B36" s="5" t="s">
        <v>31</v>
      </c>
      <c r="C36" s="16">
        <v>1</v>
      </c>
      <c r="D36" s="16">
        <v>2</v>
      </c>
      <c r="E36" s="16">
        <v>2</v>
      </c>
    </row>
    <row r="37" spans="1:5" s="23" customFormat="1" ht="15" customHeight="1">
      <c r="A37" s="18">
        <v>33</v>
      </c>
      <c r="B37" s="19" t="s">
        <v>32</v>
      </c>
      <c r="C37" s="32">
        <v>1</v>
      </c>
      <c r="D37" s="32">
        <v>1</v>
      </c>
      <c r="E37" s="32">
        <v>1</v>
      </c>
    </row>
    <row r="39" spans="1:5" ht="15" customHeight="1">
      <c r="A39" s="3" t="s">
        <v>102</v>
      </c>
      <c r="C39" s="122" t="s">
        <v>844</v>
      </c>
      <c r="D39" s="122" t="s">
        <v>845</v>
      </c>
      <c r="E39" s="122" t="s">
        <v>846</v>
      </c>
    </row>
  </sheetData>
  <mergeCells count="3">
    <mergeCell ref="C1:E1"/>
    <mergeCell ref="C2:E2"/>
    <mergeCell ref="C3:E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4" width="12.7109375" style="16" customWidth="1"/>
    <col min="5" max="16384" width="9.140625" style="3"/>
  </cols>
  <sheetData>
    <row r="1" spans="1:4" ht="15" customHeight="1">
      <c r="C1" s="444" t="s">
        <v>76</v>
      </c>
      <c r="D1" s="445"/>
    </row>
    <row r="2" spans="1:4" ht="15" customHeight="1">
      <c r="C2" s="444" t="s">
        <v>77</v>
      </c>
      <c r="D2" s="445"/>
    </row>
    <row r="3" spans="1:4" s="2" customFormat="1" ht="12.75">
      <c r="C3" s="446" t="s">
        <v>78</v>
      </c>
      <c r="D3" s="447"/>
    </row>
    <row r="4" spans="1:4" s="2" customFormat="1" ht="11.25">
      <c r="C4" s="1" t="s">
        <v>847</v>
      </c>
      <c r="D4" s="1" t="s">
        <v>848</v>
      </c>
    </row>
    <row r="5" spans="1:4" s="2" customFormat="1" ht="11.25">
      <c r="C5" s="1" t="s">
        <v>701</v>
      </c>
      <c r="D5" s="34" t="s">
        <v>98</v>
      </c>
    </row>
    <row r="6" spans="1:4" s="23" customFormat="1" ht="15" customHeight="1">
      <c r="A6" s="18">
        <v>1</v>
      </c>
      <c r="B6" s="19" t="s">
        <v>0</v>
      </c>
      <c r="C6" s="379">
        <v>68.333333300000007</v>
      </c>
      <c r="D6" s="26">
        <v>3.3333333299999999</v>
      </c>
    </row>
    <row r="7" spans="1:4" ht="15" customHeight="1">
      <c r="A7" s="4">
        <v>2</v>
      </c>
      <c r="B7" s="5" t="s">
        <v>1</v>
      </c>
      <c r="C7" s="380">
        <v>23.3333333</v>
      </c>
      <c r="D7" s="28">
        <v>5.6666666699999997</v>
      </c>
    </row>
    <row r="8" spans="1:4" s="23" customFormat="1" ht="15" customHeight="1">
      <c r="A8" s="18">
        <v>3</v>
      </c>
      <c r="B8" s="19" t="s">
        <v>2</v>
      </c>
      <c r="C8" s="379">
        <v>61.6666667</v>
      </c>
      <c r="D8" s="26">
        <v>4.3333333300000003</v>
      </c>
    </row>
    <row r="9" spans="1:4" ht="15" customHeight="1">
      <c r="A9" s="4">
        <v>4</v>
      </c>
      <c r="B9" s="5" t="s">
        <v>7</v>
      </c>
      <c r="C9" s="380">
        <v>63.3333333</v>
      </c>
      <c r="D9" s="28">
        <v>3</v>
      </c>
    </row>
    <row r="10" spans="1:4" s="23" customFormat="1" ht="15" customHeight="1">
      <c r="A10" s="18">
        <v>5</v>
      </c>
      <c r="B10" s="19" t="s">
        <v>3</v>
      </c>
      <c r="C10" s="379">
        <v>90</v>
      </c>
      <c r="D10" s="26">
        <v>2</v>
      </c>
    </row>
    <row r="11" spans="1:4" ht="15" customHeight="1">
      <c r="A11" s="4">
        <v>6</v>
      </c>
      <c r="B11" s="5" t="s">
        <v>4</v>
      </c>
      <c r="C11" s="380">
        <v>66.666666699999993</v>
      </c>
      <c r="D11" s="28">
        <v>3.6666666700000001</v>
      </c>
    </row>
    <row r="12" spans="1:4" s="23" customFormat="1" ht="15" customHeight="1">
      <c r="A12" s="18">
        <v>7</v>
      </c>
      <c r="B12" s="19" t="s">
        <v>5</v>
      </c>
      <c r="C12" s="379">
        <v>53.3333333</v>
      </c>
      <c r="D12" s="26">
        <v>3.6666666700000001</v>
      </c>
    </row>
    <row r="13" spans="1:4" ht="15" customHeight="1">
      <c r="A13" s="4">
        <v>8</v>
      </c>
      <c r="B13" s="5" t="s">
        <v>6</v>
      </c>
      <c r="C13" s="380">
        <v>36.6666667</v>
      </c>
      <c r="D13" s="28">
        <v>3.6666666700000001</v>
      </c>
    </row>
    <row r="14" spans="1:4" s="23" customFormat="1" ht="15" customHeight="1">
      <c r="A14" s="18">
        <v>9</v>
      </c>
      <c r="B14" s="19" t="s">
        <v>8</v>
      </c>
      <c r="C14" s="379">
        <v>35</v>
      </c>
      <c r="D14" s="26">
        <v>4.6666666699999997</v>
      </c>
    </row>
    <row r="15" spans="1:4" ht="15" customHeight="1">
      <c r="A15" s="4">
        <v>10</v>
      </c>
      <c r="B15" s="5" t="s">
        <v>9</v>
      </c>
      <c r="C15" s="380">
        <v>65</v>
      </c>
      <c r="D15" s="28">
        <v>3</v>
      </c>
    </row>
    <row r="16" spans="1:4" s="23" customFormat="1" ht="15" customHeight="1">
      <c r="A16" s="18">
        <v>11</v>
      </c>
      <c r="B16" s="19" t="s">
        <v>10</v>
      </c>
      <c r="C16" s="379">
        <v>81.666666699999993</v>
      </c>
      <c r="D16" s="26">
        <v>3</v>
      </c>
    </row>
    <row r="17" spans="1:4" ht="15" customHeight="1">
      <c r="A17" s="4">
        <v>12</v>
      </c>
      <c r="B17" s="5" t="s">
        <v>11</v>
      </c>
      <c r="C17" s="380">
        <v>63.3333333</v>
      </c>
      <c r="D17" s="28">
        <v>3</v>
      </c>
    </row>
    <row r="18" spans="1:4" s="23" customFormat="1" ht="15" customHeight="1">
      <c r="A18" s="18">
        <v>13</v>
      </c>
      <c r="B18" s="19" t="s">
        <v>12</v>
      </c>
      <c r="C18" s="379">
        <v>26.6666667</v>
      </c>
      <c r="D18" s="26">
        <v>5</v>
      </c>
    </row>
    <row r="19" spans="1:4" ht="15" customHeight="1">
      <c r="A19" s="4">
        <v>14</v>
      </c>
      <c r="B19" s="5" t="s">
        <v>13</v>
      </c>
      <c r="C19" s="380">
        <v>60</v>
      </c>
      <c r="D19" s="28">
        <v>3.3333333299999999</v>
      </c>
    </row>
    <row r="20" spans="1:4" s="23" customFormat="1" ht="15" customHeight="1">
      <c r="A20" s="18">
        <v>15</v>
      </c>
      <c r="B20" s="19" t="s">
        <v>14</v>
      </c>
      <c r="C20" s="379">
        <v>71.666666699999993</v>
      </c>
      <c r="D20" s="26">
        <v>2.6666666700000001</v>
      </c>
    </row>
    <row r="21" spans="1:4" ht="15" customHeight="1">
      <c r="A21" s="4">
        <v>16</v>
      </c>
      <c r="B21" s="5" t="s">
        <v>15</v>
      </c>
      <c r="C21" s="380">
        <v>60</v>
      </c>
      <c r="D21" s="28">
        <v>3.3333333299999999</v>
      </c>
    </row>
    <row r="22" spans="1:4" s="23" customFormat="1" ht="15" customHeight="1">
      <c r="A22" s="18">
        <v>17</v>
      </c>
      <c r="B22" s="19" t="s">
        <v>16</v>
      </c>
      <c r="C22" s="379">
        <v>53.3333333</v>
      </c>
      <c r="D22" s="26">
        <v>4</v>
      </c>
    </row>
    <row r="23" spans="1:4" ht="15" customHeight="1">
      <c r="A23" s="4">
        <v>18</v>
      </c>
      <c r="B23" s="5" t="s">
        <v>17</v>
      </c>
      <c r="C23" s="380">
        <v>75</v>
      </c>
      <c r="D23" s="28">
        <v>2.6666666700000001</v>
      </c>
    </row>
    <row r="24" spans="1:4" s="23" customFormat="1" ht="15" customHeight="1">
      <c r="A24" s="18">
        <v>19</v>
      </c>
      <c r="B24" s="19" t="s">
        <v>18</v>
      </c>
      <c r="C24" s="379">
        <v>63.3333333</v>
      </c>
      <c r="D24" s="26">
        <v>3.3333333299999999</v>
      </c>
    </row>
    <row r="25" spans="1:4" ht="15" customHeight="1">
      <c r="A25" s="4">
        <v>20</v>
      </c>
      <c r="B25" s="5" t="s">
        <v>19</v>
      </c>
      <c r="C25" s="380">
        <v>63.3333333</v>
      </c>
      <c r="D25" s="28">
        <v>2.6666666700000001</v>
      </c>
    </row>
    <row r="26" spans="1:4" s="23" customFormat="1" ht="15" customHeight="1">
      <c r="A26" s="18">
        <v>21</v>
      </c>
      <c r="B26" s="19" t="s">
        <v>20</v>
      </c>
      <c r="C26" s="379">
        <v>23.3333333</v>
      </c>
      <c r="D26" s="26">
        <v>5.3333333300000003</v>
      </c>
    </row>
    <row r="27" spans="1:4" ht="15" customHeight="1">
      <c r="A27" s="4">
        <v>22</v>
      </c>
      <c r="B27" s="5" t="s">
        <v>21</v>
      </c>
      <c r="C27" s="380">
        <v>63.3333333</v>
      </c>
      <c r="D27" s="28">
        <v>3</v>
      </c>
    </row>
    <row r="28" spans="1:4" s="23" customFormat="1" ht="15" customHeight="1">
      <c r="A28" s="18">
        <v>23</v>
      </c>
      <c r="B28" s="19" t="s">
        <v>22</v>
      </c>
      <c r="C28" s="379">
        <v>53.3333333</v>
      </c>
      <c r="D28" s="26">
        <v>2.6666666700000001</v>
      </c>
    </row>
    <row r="29" spans="1:4" ht="15" customHeight="1">
      <c r="A29" s="4">
        <v>24</v>
      </c>
      <c r="B29" s="5" t="s">
        <v>23</v>
      </c>
      <c r="C29" s="380">
        <v>78.333333300000007</v>
      </c>
      <c r="D29" s="28">
        <v>3.3333333299999999</v>
      </c>
    </row>
    <row r="30" spans="1:4" s="23" customFormat="1" ht="15" customHeight="1">
      <c r="A30" s="18">
        <v>25</v>
      </c>
      <c r="B30" s="19" t="s">
        <v>24</v>
      </c>
      <c r="C30" s="379">
        <v>73.333333300000007</v>
      </c>
      <c r="D30" s="26">
        <v>2.3333333299999999</v>
      </c>
    </row>
    <row r="31" spans="1:4" ht="15" customHeight="1">
      <c r="A31" s="4">
        <v>26</v>
      </c>
      <c r="B31" s="5" t="s">
        <v>25</v>
      </c>
      <c r="C31" s="380">
        <v>48.3333333</v>
      </c>
      <c r="D31" s="28">
        <v>4</v>
      </c>
    </row>
    <row r="32" spans="1:4" s="23" customFormat="1" ht="15" customHeight="1">
      <c r="A32" s="18">
        <v>27</v>
      </c>
      <c r="B32" s="19" t="s">
        <v>26</v>
      </c>
      <c r="C32" s="379">
        <v>66.666666699999993</v>
      </c>
      <c r="D32" s="26">
        <v>3</v>
      </c>
    </row>
    <row r="33" spans="1:4" ht="15" customHeight="1">
      <c r="A33" s="4">
        <v>28</v>
      </c>
      <c r="B33" s="5" t="s">
        <v>27</v>
      </c>
      <c r="C33" s="380">
        <v>68.333333300000007</v>
      </c>
      <c r="D33" s="28">
        <v>3</v>
      </c>
    </row>
    <row r="34" spans="1:4" s="23" customFormat="1" ht="15" customHeight="1">
      <c r="A34" s="18">
        <v>29</v>
      </c>
      <c r="B34" s="19" t="s">
        <v>28</v>
      </c>
      <c r="C34" s="379">
        <v>73.333333300000007</v>
      </c>
      <c r="D34" s="26">
        <v>2.6666666700000001</v>
      </c>
    </row>
    <row r="35" spans="1:4" ht="15" customHeight="1">
      <c r="A35" s="4">
        <v>30</v>
      </c>
      <c r="B35" s="5" t="s">
        <v>29</v>
      </c>
      <c r="C35" s="380">
        <v>45</v>
      </c>
      <c r="D35" s="28">
        <v>4.3333333300000003</v>
      </c>
    </row>
    <row r="36" spans="1:4" s="23" customFormat="1" ht="15" customHeight="1">
      <c r="A36" s="18">
        <v>31</v>
      </c>
      <c r="B36" s="19" t="s">
        <v>30</v>
      </c>
      <c r="C36" s="379">
        <v>73.333333300000007</v>
      </c>
      <c r="D36" s="26">
        <v>3.3333333299999999</v>
      </c>
    </row>
    <row r="37" spans="1:4" ht="15" customHeight="1">
      <c r="A37" s="4">
        <v>32</v>
      </c>
      <c r="B37" s="5" t="s">
        <v>31</v>
      </c>
      <c r="C37" s="380">
        <v>60</v>
      </c>
      <c r="D37" s="28">
        <v>2.6666666700000001</v>
      </c>
    </row>
    <row r="38" spans="1:4" s="23" customFormat="1" ht="15" customHeight="1">
      <c r="A38" s="18">
        <v>33</v>
      </c>
      <c r="B38" s="19" t="s">
        <v>32</v>
      </c>
      <c r="C38" s="379">
        <v>70</v>
      </c>
      <c r="D38" s="26">
        <v>3</v>
      </c>
    </row>
    <row r="40" spans="1:4" ht="15" customHeight="1">
      <c r="A40" s="3" t="s">
        <v>33</v>
      </c>
      <c r="C40" s="28">
        <f t="shared" ref="C40:D40" si="0">AVERAGE(C6:C38)</f>
        <v>59.949494939393958</v>
      </c>
      <c r="D40" s="28">
        <f t="shared" si="0"/>
        <v>3.4141414142424247</v>
      </c>
    </row>
  </sheetData>
  <mergeCells count="3">
    <mergeCell ref="C1:D1"/>
    <mergeCell ref="C2:D2"/>
    <mergeCell ref="C3:D3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0"/>
  <sheetViews>
    <sheetView showGridLines="0" tabSelected="1" workbookViewId="0">
      <selection sqref="A1:O1"/>
    </sheetView>
  </sheetViews>
  <sheetFormatPr defaultColWidth="12.42578125" defaultRowHeight="12.75"/>
  <cols>
    <col min="1" max="1" width="8.7109375" style="381" customWidth="1"/>
    <col min="2" max="2" width="12.85546875" style="381" bestFit="1" customWidth="1"/>
    <col min="3" max="3" width="20.140625" style="381" customWidth="1"/>
    <col min="4" max="6" width="9.28515625" style="381" customWidth="1"/>
    <col min="7" max="8" width="9.28515625" style="382" customWidth="1"/>
    <col min="9" max="13" width="9.28515625" style="381" customWidth="1"/>
    <col min="14" max="14" width="9.28515625" style="383" customWidth="1"/>
    <col min="15" max="15" width="9.28515625" style="381" customWidth="1"/>
    <col min="16" max="16384" width="12.42578125" style="381"/>
  </cols>
  <sheetData>
    <row r="1" spans="1:15">
      <c r="A1" s="471" t="s">
        <v>849</v>
      </c>
      <c r="B1" s="471"/>
      <c r="C1" s="471"/>
      <c r="D1" s="471"/>
      <c r="E1" s="471"/>
      <c r="F1" s="471"/>
      <c r="G1" s="471"/>
      <c r="H1" s="471"/>
      <c r="I1" s="471"/>
      <c r="J1" s="471"/>
      <c r="K1" s="471"/>
      <c r="L1" s="471"/>
      <c r="M1" s="471"/>
      <c r="N1" s="471"/>
      <c r="O1" s="471"/>
    </row>
    <row r="2" spans="1:15">
      <c r="A2" s="471" t="s">
        <v>850</v>
      </c>
      <c r="B2" s="471"/>
      <c r="C2" s="471"/>
      <c r="D2" s="471"/>
      <c r="E2" s="471"/>
      <c r="F2" s="471"/>
      <c r="G2" s="471"/>
      <c r="H2" s="471"/>
      <c r="I2" s="471"/>
      <c r="J2" s="471"/>
      <c r="K2" s="471"/>
      <c r="L2" s="471"/>
      <c r="M2" s="471"/>
      <c r="N2" s="471"/>
      <c r="O2" s="471"/>
    </row>
    <row r="3" spans="1:15">
      <c r="A3" s="471" t="s">
        <v>851</v>
      </c>
      <c r="B3" s="471"/>
      <c r="C3" s="471"/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</row>
    <row r="5" spans="1:15">
      <c r="A5" s="384" t="s">
        <v>852</v>
      </c>
    </row>
    <row r="6" spans="1:15">
      <c r="A6" s="384"/>
    </row>
    <row r="7" spans="1:15" ht="15.75">
      <c r="A7" s="385" t="s">
        <v>853</v>
      </c>
      <c r="B7" s="384"/>
      <c r="D7" s="386" t="s">
        <v>854</v>
      </c>
      <c r="J7" s="386"/>
      <c r="K7" s="386"/>
      <c r="L7" s="386"/>
      <c r="M7" s="386"/>
      <c r="N7" s="386"/>
      <c r="O7" s="386"/>
    </row>
    <row r="8" spans="1:15" ht="51.75" thickBot="1">
      <c r="A8" s="387" t="s">
        <v>855</v>
      </c>
      <c r="B8" s="387" t="s">
        <v>856</v>
      </c>
      <c r="C8" s="388" t="s">
        <v>574</v>
      </c>
      <c r="D8" s="389" t="s">
        <v>857</v>
      </c>
      <c r="E8" s="389" t="s">
        <v>858</v>
      </c>
      <c r="F8" s="389" t="s">
        <v>859</v>
      </c>
      <c r="G8" s="389" t="s">
        <v>860</v>
      </c>
      <c r="H8" s="389" t="s">
        <v>861</v>
      </c>
      <c r="I8" s="387" t="s">
        <v>862</v>
      </c>
      <c r="J8" s="390" t="s">
        <v>863</v>
      </c>
      <c r="K8" s="387" t="s">
        <v>864</v>
      </c>
      <c r="L8" s="389" t="s">
        <v>865</v>
      </c>
      <c r="M8" s="387" t="s">
        <v>866</v>
      </c>
      <c r="N8" s="389" t="s">
        <v>867</v>
      </c>
      <c r="O8" s="387" t="s">
        <v>868</v>
      </c>
    </row>
    <row r="9" spans="1:15">
      <c r="A9" s="391">
        <v>1450948</v>
      </c>
      <c r="B9" s="391">
        <v>1</v>
      </c>
      <c r="C9" s="392" t="s">
        <v>0</v>
      </c>
      <c r="D9" s="393">
        <v>60.920645839999992</v>
      </c>
      <c r="E9" s="393">
        <v>10.6</v>
      </c>
      <c r="F9" s="394">
        <v>7.64</v>
      </c>
      <c r="G9" s="395">
        <v>2.58</v>
      </c>
      <c r="H9" s="395">
        <v>40.22</v>
      </c>
      <c r="I9" s="396">
        <v>69.829980026306814</v>
      </c>
      <c r="J9" s="393">
        <v>58.860053020789742</v>
      </c>
      <c r="K9" s="393">
        <v>8.25</v>
      </c>
      <c r="L9" s="393">
        <v>107.94199999999999</v>
      </c>
      <c r="M9" s="393">
        <v>69.936099999999996</v>
      </c>
      <c r="N9" s="393">
        <v>18.5748</v>
      </c>
      <c r="O9" s="397">
        <v>4</v>
      </c>
    </row>
    <row r="10" spans="1:15">
      <c r="A10" s="398">
        <v>1450949</v>
      </c>
      <c r="B10" s="398">
        <v>2</v>
      </c>
      <c r="C10" s="399" t="s">
        <v>1</v>
      </c>
      <c r="D10" s="400">
        <v>59.299671959999998</v>
      </c>
      <c r="E10" s="400">
        <v>11.31</v>
      </c>
      <c r="F10" s="401">
        <v>14.79</v>
      </c>
      <c r="G10" s="402">
        <v>2.5299999999999998</v>
      </c>
      <c r="H10" s="402">
        <v>38.78</v>
      </c>
      <c r="I10" s="403">
        <v>67.116349291384608</v>
      </c>
      <c r="J10" s="400">
        <v>54.829112546259339</v>
      </c>
      <c r="K10" s="400">
        <v>8.76</v>
      </c>
      <c r="L10" s="400">
        <v>118.834</v>
      </c>
      <c r="M10" s="400">
        <v>73.451899999999995</v>
      </c>
      <c r="N10" s="400">
        <v>18.0397</v>
      </c>
      <c r="O10" s="404">
        <v>1</v>
      </c>
    </row>
    <row r="11" spans="1:15">
      <c r="A11" s="398">
        <v>1450950</v>
      </c>
      <c r="B11" s="398">
        <v>3</v>
      </c>
      <c r="C11" s="399" t="s">
        <v>2</v>
      </c>
      <c r="D11" s="400">
        <v>61.322171479999987</v>
      </c>
      <c r="E11" s="400">
        <v>11.16</v>
      </c>
      <c r="F11" s="401">
        <v>14.36</v>
      </c>
      <c r="G11" s="402">
        <v>2.4500000000000002</v>
      </c>
      <c r="H11" s="402">
        <v>32.659999999999997</v>
      </c>
      <c r="I11" s="403">
        <v>66.824251876401206</v>
      </c>
      <c r="J11" s="400">
        <v>58.624462110714028</v>
      </c>
      <c r="K11" s="400">
        <v>8.36</v>
      </c>
      <c r="L11" s="400">
        <v>122.581</v>
      </c>
      <c r="M11" s="400">
        <v>72.644000000000005</v>
      </c>
      <c r="N11" s="400">
        <v>18.2485</v>
      </c>
      <c r="O11" s="404">
        <v>1</v>
      </c>
    </row>
    <row r="12" spans="1:15">
      <c r="A12" s="398">
        <v>1450951</v>
      </c>
      <c r="B12" s="398">
        <v>4</v>
      </c>
      <c r="C12" s="399" t="s">
        <v>7</v>
      </c>
      <c r="D12" s="400">
        <v>61.299864499999998</v>
      </c>
      <c r="E12" s="400">
        <v>10.38</v>
      </c>
      <c r="F12" s="401">
        <v>11.54</v>
      </c>
      <c r="G12" s="402">
        <v>2.64</v>
      </c>
      <c r="H12" s="402">
        <v>42.17</v>
      </c>
      <c r="I12" s="403">
        <v>69.493258044102618</v>
      </c>
      <c r="J12" s="400">
        <v>57.18688708321659</v>
      </c>
      <c r="K12" s="400">
        <v>8.0299999999999994</v>
      </c>
      <c r="L12" s="400">
        <v>102.529</v>
      </c>
      <c r="M12" s="400">
        <v>67.940899999999999</v>
      </c>
      <c r="N12" s="400">
        <v>17.957799999999999</v>
      </c>
      <c r="O12" s="404">
        <v>1</v>
      </c>
    </row>
    <row r="13" spans="1:15">
      <c r="A13" s="405">
        <v>1450952</v>
      </c>
      <c r="B13" s="405">
        <v>5</v>
      </c>
      <c r="C13" s="406" t="s">
        <v>3</v>
      </c>
      <c r="D13" s="407">
        <v>59.991188339999987</v>
      </c>
      <c r="E13" s="407">
        <v>10.45</v>
      </c>
      <c r="F13" s="408">
        <v>8.9700000000000006</v>
      </c>
      <c r="G13" s="409">
        <v>2.64</v>
      </c>
      <c r="H13" s="409">
        <v>37.56</v>
      </c>
      <c r="I13" s="410">
        <v>67.493917274939164</v>
      </c>
      <c r="J13" s="407">
        <v>56.351838500360493</v>
      </c>
      <c r="K13" s="407">
        <v>8.32</v>
      </c>
      <c r="L13" s="407">
        <v>117.357</v>
      </c>
      <c r="M13" s="407">
        <v>70.219899999999996</v>
      </c>
      <c r="N13" s="407">
        <v>18.1052</v>
      </c>
      <c r="O13" s="411">
        <v>1</v>
      </c>
    </row>
    <row r="14" spans="1:15">
      <c r="A14" s="405">
        <v>1450953</v>
      </c>
      <c r="B14" s="405">
        <v>6</v>
      </c>
      <c r="C14" s="406" t="s">
        <v>4</v>
      </c>
      <c r="D14" s="407">
        <v>61.969073899999998</v>
      </c>
      <c r="E14" s="407">
        <v>11.16</v>
      </c>
      <c r="F14" s="408">
        <v>14.37</v>
      </c>
      <c r="G14" s="409">
        <v>2</v>
      </c>
      <c r="H14" s="409">
        <v>43.3</v>
      </c>
      <c r="I14" s="410">
        <v>66.351542322498915</v>
      </c>
      <c r="J14" s="407">
        <v>58.159518213866043</v>
      </c>
      <c r="K14" s="407">
        <v>8.6300000000000008</v>
      </c>
      <c r="L14" s="407">
        <v>112.393</v>
      </c>
      <c r="M14" s="407">
        <v>75.539400000000001</v>
      </c>
      <c r="N14" s="407">
        <v>17.795500000000001</v>
      </c>
      <c r="O14" s="411">
        <v>2</v>
      </c>
    </row>
    <row r="15" spans="1:15">
      <c r="A15" s="405">
        <v>1450954</v>
      </c>
      <c r="B15" s="405">
        <v>7</v>
      </c>
      <c r="C15" s="406" t="s">
        <v>5</v>
      </c>
      <c r="D15" s="407">
        <v>61.158586959999987</v>
      </c>
      <c r="E15" s="407">
        <v>10.9</v>
      </c>
      <c r="F15" s="408">
        <v>12.3</v>
      </c>
      <c r="G15" s="409">
        <v>2.63</v>
      </c>
      <c r="H15" s="409">
        <v>43.12</v>
      </c>
      <c r="I15" s="410">
        <v>69.095697980684818</v>
      </c>
      <c r="J15" s="407">
        <v>53.600169419737412</v>
      </c>
      <c r="K15" s="407">
        <v>8.39</v>
      </c>
      <c r="L15" s="407">
        <v>123.837</v>
      </c>
      <c r="M15" s="407">
        <v>71.936899999999994</v>
      </c>
      <c r="N15" s="407">
        <v>18.160499999999999</v>
      </c>
      <c r="O15" s="411">
        <v>3</v>
      </c>
    </row>
    <row r="16" spans="1:15">
      <c r="A16" s="405">
        <v>1450955</v>
      </c>
      <c r="B16" s="405">
        <v>8</v>
      </c>
      <c r="C16" s="406" t="s">
        <v>6</v>
      </c>
      <c r="D16" s="407">
        <v>60.794239619999978</v>
      </c>
      <c r="E16" s="407">
        <v>10.94</v>
      </c>
      <c r="F16" s="408">
        <v>17.21</v>
      </c>
      <c r="G16" s="409">
        <v>2.4700000000000002</v>
      </c>
      <c r="H16" s="409">
        <v>38.33</v>
      </c>
      <c r="I16" s="410">
        <v>67.136035860456062</v>
      </c>
      <c r="J16" s="407">
        <v>56.462733144640403</v>
      </c>
      <c r="K16" s="407">
        <v>8.51</v>
      </c>
      <c r="L16" s="407">
        <v>100.997</v>
      </c>
      <c r="M16" s="407">
        <v>70.561000000000007</v>
      </c>
      <c r="N16" s="407">
        <v>18.283300000000001</v>
      </c>
      <c r="O16" s="411">
        <v>3</v>
      </c>
    </row>
    <row r="17" spans="1:15">
      <c r="A17" s="405">
        <v>1450956</v>
      </c>
      <c r="B17" s="405">
        <v>9</v>
      </c>
      <c r="C17" s="406" t="s">
        <v>8</v>
      </c>
      <c r="D17" s="407">
        <v>61.426270719999991</v>
      </c>
      <c r="E17" s="407">
        <v>11.13</v>
      </c>
      <c r="F17" s="408">
        <v>20.63</v>
      </c>
      <c r="G17" s="409">
        <v>2.2999999999999998</v>
      </c>
      <c r="H17" s="409">
        <v>33.69</v>
      </c>
      <c r="I17" s="410">
        <v>66.481670804732005</v>
      </c>
      <c r="J17" s="407">
        <v>55.609256004686578</v>
      </c>
      <c r="K17" s="407">
        <v>8.69</v>
      </c>
      <c r="L17" s="407">
        <v>110.081</v>
      </c>
      <c r="M17" s="407">
        <v>68.658500000000004</v>
      </c>
      <c r="N17" s="407">
        <v>18.362500000000001</v>
      </c>
      <c r="O17" s="411">
        <v>4</v>
      </c>
    </row>
    <row r="18" spans="1:15">
      <c r="A18" s="405">
        <v>1450957</v>
      </c>
      <c r="B18" s="405">
        <v>10</v>
      </c>
      <c r="C18" s="406" t="s">
        <v>9</v>
      </c>
      <c r="D18" s="407">
        <v>61.612162220000002</v>
      </c>
      <c r="E18" s="407">
        <v>11.64</v>
      </c>
      <c r="F18" s="408">
        <v>20.59</v>
      </c>
      <c r="G18" s="409">
        <v>2.39</v>
      </c>
      <c r="H18" s="409">
        <v>32.479999999999997</v>
      </c>
      <c r="I18" s="410">
        <v>66.154070757701106</v>
      </c>
      <c r="J18" s="407">
        <v>58.393408856848609</v>
      </c>
      <c r="K18" s="407">
        <v>9.0399999999999991</v>
      </c>
      <c r="L18" s="407">
        <v>141.66499999999999</v>
      </c>
      <c r="M18" s="407">
        <v>71.221000000000004</v>
      </c>
      <c r="N18" s="407">
        <v>17.4818</v>
      </c>
      <c r="O18" s="411">
        <v>1</v>
      </c>
    </row>
    <row r="19" spans="1:15">
      <c r="A19" s="405">
        <v>1450958</v>
      </c>
      <c r="B19" s="405">
        <v>11</v>
      </c>
      <c r="C19" s="406" t="s">
        <v>10</v>
      </c>
      <c r="D19" s="407">
        <v>60.838853579999991</v>
      </c>
      <c r="E19" s="407">
        <v>11.15</v>
      </c>
      <c r="F19" s="408">
        <v>28.67</v>
      </c>
      <c r="G19" s="409">
        <v>2.37</v>
      </c>
      <c r="H19" s="409">
        <v>33.229999999999997</v>
      </c>
      <c r="I19" s="410">
        <v>69.928400954653938</v>
      </c>
      <c r="J19" s="407">
        <v>50.693041721808171</v>
      </c>
      <c r="K19" s="407">
        <v>8.5500000000000007</v>
      </c>
      <c r="L19" s="407">
        <v>105.002</v>
      </c>
      <c r="M19" s="407">
        <v>68.454899999999995</v>
      </c>
      <c r="N19" s="407">
        <v>18.013300000000001</v>
      </c>
      <c r="O19" s="411">
        <v>3</v>
      </c>
    </row>
    <row r="20" spans="1:15">
      <c r="A20" s="405">
        <v>1450959</v>
      </c>
      <c r="B20" s="405">
        <v>12</v>
      </c>
      <c r="C20" s="406" t="s">
        <v>11</v>
      </c>
      <c r="D20" s="407">
        <v>61.396528080000003</v>
      </c>
      <c r="E20" s="407">
        <v>10.95</v>
      </c>
      <c r="F20" s="408">
        <v>23.19</v>
      </c>
      <c r="G20" s="409">
        <v>2.3199999999999998</v>
      </c>
      <c r="H20" s="409">
        <v>33.79</v>
      </c>
      <c r="I20" s="410">
        <v>69.284637455624178</v>
      </c>
      <c r="J20" s="407">
        <v>53.835895276198499</v>
      </c>
      <c r="K20" s="407">
        <v>8.3699999999999992</v>
      </c>
      <c r="L20" s="407">
        <v>130.52600000000001</v>
      </c>
      <c r="M20" s="407">
        <v>65.389300000000006</v>
      </c>
      <c r="N20" s="407">
        <v>18.295500000000001</v>
      </c>
      <c r="O20" s="411">
        <v>5</v>
      </c>
    </row>
    <row r="21" spans="1:15">
      <c r="A21" s="405">
        <v>1450960</v>
      </c>
      <c r="B21" s="405">
        <v>13</v>
      </c>
      <c r="C21" s="406" t="s">
        <v>12</v>
      </c>
      <c r="D21" s="407">
        <v>61.835232019999992</v>
      </c>
      <c r="E21" s="407">
        <v>11.19</v>
      </c>
      <c r="F21" s="408">
        <v>13.49</v>
      </c>
      <c r="G21" s="409">
        <v>2.35</v>
      </c>
      <c r="H21" s="409">
        <v>35.979999999999997</v>
      </c>
      <c r="I21" s="410">
        <v>67.315269737802211</v>
      </c>
      <c r="J21" s="407">
        <v>55.188611070964022</v>
      </c>
      <c r="K21" s="407">
        <v>8.77</v>
      </c>
      <c r="L21" s="407">
        <v>138.453</v>
      </c>
      <c r="M21" s="407">
        <v>72.095699999999994</v>
      </c>
      <c r="N21" s="407">
        <v>18.263500000000001</v>
      </c>
      <c r="O21" s="411">
        <v>3</v>
      </c>
    </row>
    <row r="22" spans="1:15">
      <c r="A22" s="405">
        <v>1450961</v>
      </c>
      <c r="B22" s="405">
        <v>14</v>
      </c>
      <c r="C22" s="406" t="s">
        <v>13</v>
      </c>
      <c r="D22" s="407">
        <v>59.59709835999999</v>
      </c>
      <c r="E22" s="407">
        <v>10.7</v>
      </c>
      <c r="F22" s="408">
        <v>12.09</v>
      </c>
      <c r="G22" s="409">
        <v>2.2999999999999998</v>
      </c>
      <c r="H22" s="409">
        <v>34.56</v>
      </c>
      <c r="I22" s="410">
        <v>65.997270423084416</v>
      </c>
      <c r="J22" s="407">
        <v>62.776957163958627</v>
      </c>
      <c r="K22" s="407">
        <v>7.86</v>
      </c>
      <c r="L22" s="407">
        <v>118.925</v>
      </c>
      <c r="M22" s="407">
        <v>72.322100000000006</v>
      </c>
      <c r="N22" s="407">
        <v>18.083300000000001</v>
      </c>
      <c r="O22" s="411">
        <v>5</v>
      </c>
    </row>
    <row r="23" spans="1:15">
      <c r="A23" s="405">
        <v>1450962</v>
      </c>
      <c r="B23" s="405">
        <v>15</v>
      </c>
      <c r="C23" s="406" t="s">
        <v>14</v>
      </c>
      <c r="D23" s="407">
        <v>61.731132780000003</v>
      </c>
      <c r="E23" s="407">
        <v>10.8</v>
      </c>
      <c r="F23" s="408">
        <v>16.579999999999998</v>
      </c>
      <c r="G23" s="409">
        <v>2.35</v>
      </c>
      <c r="H23" s="409">
        <v>33.909999999999997</v>
      </c>
      <c r="I23" s="410">
        <v>67.173976466011851</v>
      </c>
      <c r="J23" s="407">
        <v>58.038364096996013</v>
      </c>
      <c r="K23" s="407">
        <v>8.32</v>
      </c>
      <c r="L23" s="407">
        <v>133.488</v>
      </c>
      <c r="M23" s="407">
        <v>74.039699999999996</v>
      </c>
      <c r="N23" s="407">
        <v>18.095199999999998</v>
      </c>
      <c r="O23" s="411">
        <v>1</v>
      </c>
    </row>
    <row r="24" spans="1:15">
      <c r="A24" s="405">
        <v>1450963</v>
      </c>
      <c r="B24" s="405">
        <v>16</v>
      </c>
      <c r="C24" s="406" t="s">
        <v>15</v>
      </c>
      <c r="D24" s="407">
        <v>59.418642519999992</v>
      </c>
      <c r="E24" s="407">
        <v>10.3</v>
      </c>
      <c r="F24" s="408">
        <v>8.98</v>
      </c>
      <c r="G24" s="409">
        <v>2.42</v>
      </c>
      <c r="H24" s="409">
        <v>35.11</v>
      </c>
      <c r="I24" s="410">
        <v>66.803118908382061</v>
      </c>
      <c r="J24" s="407">
        <v>60.782025094835127</v>
      </c>
      <c r="K24" s="407">
        <v>7.86</v>
      </c>
      <c r="L24" s="407">
        <v>109.705</v>
      </c>
      <c r="M24" s="407">
        <v>70.824700000000007</v>
      </c>
      <c r="N24" s="407">
        <v>18.475000000000001</v>
      </c>
      <c r="O24" s="411">
        <v>3</v>
      </c>
    </row>
    <row r="25" spans="1:15">
      <c r="A25" s="405">
        <v>1450964</v>
      </c>
      <c r="B25" s="405">
        <v>17</v>
      </c>
      <c r="C25" s="406" t="s">
        <v>16</v>
      </c>
      <c r="D25" s="407">
        <v>59.708633259999999</v>
      </c>
      <c r="E25" s="407">
        <v>11.05</v>
      </c>
      <c r="F25" s="408">
        <v>6.4</v>
      </c>
      <c r="G25" s="409">
        <v>2.2400000000000002</v>
      </c>
      <c r="H25" s="409">
        <v>32.86</v>
      </c>
      <c r="I25" s="410">
        <v>67.906704971514827</v>
      </c>
      <c r="J25" s="407">
        <v>60.031550265309043</v>
      </c>
      <c r="K25" s="407">
        <v>8.35</v>
      </c>
      <c r="L25" s="407">
        <v>117.48099999999999</v>
      </c>
      <c r="M25" s="407">
        <v>66.143500000000003</v>
      </c>
      <c r="N25" s="407">
        <v>18.656199999999998</v>
      </c>
      <c r="O25" s="411">
        <v>4</v>
      </c>
    </row>
    <row r="26" spans="1:15">
      <c r="A26" s="405">
        <v>1450965</v>
      </c>
      <c r="B26" s="405">
        <v>18</v>
      </c>
      <c r="C26" s="406" t="s">
        <v>17</v>
      </c>
      <c r="D26" s="407">
        <v>61.106537339999988</v>
      </c>
      <c r="E26" s="407">
        <v>10.49</v>
      </c>
      <c r="F26" s="408">
        <v>16.16</v>
      </c>
      <c r="G26" s="409">
        <v>2.31</v>
      </c>
      <c r="H26" s="409">
        <v>32.520000000000003</v>
      </c>
      <c r="I26" s="410">
        <v>67.866887546287273</v>
      </c>
      <c r="J26" s="407">
        <v>57.548998492354087</v>
      </c>
      <c r="K26" s="407">
        <v>7.68</v>
      </c>
      <c r="L26" s="407">
        <v>120.31699999999999</v>
      </c>
      <c r="M26" s="407">
        <v>70.118799999999993</v>
      </c>
      <c r="N26" s="407">
        <v>18.466000000000001</v>
      </c>
      <c r="O26" s="411">
        <v>5</v>
      </c>
    </row>
    <row r="27" spans="1:15">
      <c r="A27" s="405">
        <v>1450966</v>
      </c>
      <c r="B27" s="405">
        <v>19</v>
      </c>
      <c r="C27" s="406" t="s">
        <v>18</v>
      </c>
      <c r="D27" s="407">
        <v>59.448385160000001</v>
      </c>
      <c r="E27" s="407">
        <v>11.56</v>
      </c>
      <c r="F27" s="408">
        <v>13.75</v>
      </c>
      <c r="G27" s="409">
        <v>2.34</v>
      </c>
      <c r="H27" s="409">
        <v>33.799999999999997</v>
      </c>
      <c r="I27" s="410">
        <v>68.900569426193599</v>
      </c>
      <c r="J27" s="407">
        <v>58.571731299004007</v>
      </c>
      <c r="K27" s="407">
        <v>8.42</v>
      </c>
      <c r="L27" s="407">
        <v>113.92700000000001</v>
      </c>
      <c r="M27" s="407">
        <v>64.9358</v>
      </c>
      <c r="N27" s="407">
        <v>18.587</v>
      </c>
      <c r="O27" s="411">
        <v>2</v>
      </c>
    </row>
    <row r="28" spans="1:15">
      <c r="A28" s="405">
        <v>1450967</v>
      </c>
      <c r="B28" s="405">
        <v>20</v>
      </c>
      <c r="C28" s="406" t="s">
        <v>19</v>
      </c>
      <c r="D28" s="407">
        <v>58.682512180000003</v>
      </c>
      <c r="E28" s="407">
        <v>11.03</v>
      </c>
      <c r="F28" s="408">
        <v>8.7200000000000006</v>
      </c>
      <c r="G28" s="409">
        <v>2.69</v>
      </c>
      <c r="H28" s="409">
        <v>40.369999999999997</v>
      </c>
      <c r="I28" s="410">
        <v>67.299824663939219</v>
      </c>
      <c r="J28" s="407">
        <v>58.923143725575343</v>
      </c>
      <c r="K28" s="407">
        <v>8.43</v>
      </c>
      <c r="L28" s="407">
        <v>138.91999999999999</v>
      </c>
      <c r="M28" s="407">
        <v>68.207899999999995</v>
      </c>
      <c r="N28" s="407">
        <v>18.005500000000001</v>
      </c>
      <c r="O28" s="411">
        <v>3</v>
      </c>
    </row>
    <row r="29" spans="1:15">
      <c r="A29" s="405">
        <v>1450968</v>
      </c>
      <c r="B29" s="405">
        <v>21</v>
      </c>
      <c r="C29" s="406" t="s">
        <v>20</v>
      </c>
      <c r="D29" s="407">
        <v>59.017116880000003</v>
      </c>
      <c r="E29" s="407">
        <v>10.79</v>
      </c>
      <c r="F29" s="408">
        <v>16.03</v>
      </c>
      <c r="G29" s="409">
        <v>2.46</v>
      </c>
      <c r="H29" s="409">
        <v>35.1</v>
      </c>
      <c r="I29" s="410">
        <v>68.2163372602473</v>
      </c>
      <c r="J29" s="407">
        <v>57.896239206451149</v>
      </c>
      <c r="K29" s="407">
        <v>8.4600000000000009</v>
      </c>
      <c r="L29" s="407">
        <v>114.318</v>
      </c>
      <c r="M29" s="407">
        <v>69.338999999999999</v>
      </c>
      <c r="N29" s="407">
        <v>18.404</v>
      </c>
      <c r="O29" s="411">
        <v>2</v>
      </c>
    </row>
    <row r="30" spans="1:15">
      <c r="A30" s="405">
        <v>1450969</v>
      </c>
      <c r="B30" s="405">
        <v>22</v>
      </c>
      <c r="C30" s="406" t="s">
        <v>21</v>
      </c>
      <c r="D30" s="407">
        <v>62.355728220000003</v>
      </c>
      <c r="E30" s="407">
        <v>10.37</v>
      </c>
      <c r="F30" s="408">
        <v>25.48</v>
      </c>
      <c r="G30" s="409">
        <v>2.31</v>
      </c>
      <c r="H30" s="409">
        <v>32.51</v>
      </c>
      <c r="I30" s="410">
        <v>68.366700764771778</v>
      </c>
      <c r="J30" s="407">
        <v>56.736729604560033</v>
      </c>
      <c r="K30" s="407">
        <v>7.87</v>
      </c>
      <c r="L30" s="407">
        <v>130.34299999999999</v>
      </c>
      <c r="M30" s="407">
        <v>68.138099999999994</v>
      </c>
      <c r="N30" s="407">
        <v>18.238</v>
      </c>
      <c r="O30" s="411">
        <v>3</v>
      </c>
    </row>
    <row r="31" spans="1:15">
      <c r="A31" s="405">
        <v>1450970</v>
      </c>
      <c r="B31" s="405">
        <v>23</v>
      </c>
      <c r="C31" s="406" t="s">
        <v>22</v>
      </c>
      <c r="D31" s="407">
        <v>60.638090759999997</v>
      </c>
      <c r="E31" s="407">
        <v>11.83</v>
      </c>
      <c r="F31" s="408">
        <v>11.81</v>
      </c>
      <c r="G31" s="409">
        <v>2.4700000000000002</v>
      </c>
      <c r="H31" s="409">
        <v>40.4</v>
      </c>
      <c r="I31" s="410">
        <v>67.425569176882675</v>
      </c>
      <c r="J31" s="407">
        <v>54.473304473304488</v>
      </c>
      <c r="K31" s="407">
        <v>8.89</v>
      </c>
      <c r="L31" s="407">
        <v>116.527</v>
      </c>
      <c r="M31" s="407">
        <v>70.169200000000004</v>
      </c>
      <c r="N31" s="407">
        <v>17.940799999999999</v>
      </c>
      <c r="O31" s="411">
        <v>1</v>
      </c>
    </row>
    <row r="32" spans="1:15">
      <c r="A32" s="405">
        <v>1450971</v>
      </c>
      <c r="B32" s="405">
        <v>24</v>
      </c>
      <c r="C32" s="406" t="s">
        <v>23</v>
      </c>
      <c r="D32" s="407">
        <v>61.954202579999993</v>
      </c>
      <c r="E32" s="407">
        <v>10.49</v>
      </c>
      <c r="F32" s="408">
        <v>17.78</v>
      </c>
      <c r="G32" s="409">
        <v>2.63</v>
      </c>
      <c r="H32" s="409">
        <v>40.51</v>
      </c>
      <c r="I32" s="410">
        <v>68.811229711946183</v>
      </c>
      <c r="J32" s="407">
        <v>54.561552627850958</v>
      </c>
      <c r="K32" s="407">
        <v>8.15</v>
      </c>
      <c r="L32" s="407">
        <v>130.07599999999999</v>
      </c>
      <c r="M32" s="407">
        <v>69.592799999999997</v>
      </c>
      <c r="N32" s="407">
        <v>17.9818</v>
      </c>
      <c r="O32" s="411">
        <v>3</v>
      </c>
    </row>
    <row r="33" spans="1:16">
      <c r="A33" s="405">
        <v>1450972</v>
      </c>
      <c r="B33" s="405">
        <v>25</v>
      </c>
      <c r="C33" s="406" t="s">
        <v>24</v>
      </c>
      <c r="D33" s="407">
        <v>58.86840368</v>
      </c>
      <c r="E33" s="407">
        <v>10.57</v>
      </c>
      <c r="F33" s="408">
        <v>13.63</v>
      </c>
      <c r="G33" s="409">
        <v>2.52</v>
      </c>
      <c r="H33" s="409">
        <v>38.07</v>
      </c>
      <c r="I33" s="410">
        <v>69.291492057304353</v>
      </c>
      <c r="J33" s="407">
        <v>58.699015471167371</v>
      </c>
      <c r="K33" s="407">
        <v>8.35</v>
      </c>
      <c r="L33" s="407">
        <v>127.703</v>
      </c>
      <c r="M33" s="407">
        <v>67.771900000000002</v>
      </c>
      <c r="N33" s="407">
        <v>18.8185</v>
      </c>
      <c r="O33" s="411">
        <v>2</v>
      </c>
    </row>
    <row r="34" spans="1:16">
      <c r="A34" s="405">
        <v>1450973</v>
      </c>
      <c r="B34" s="405">
        <v>26</v>
      </c>
      <c r="C34" s="406" t="s">
        <v>25</v>
      </c>
      <c r="D34" s="407">
        <v>59.716068919999998</v>
      </c>
      <c r="E34" s="407">
        <v>10.27</v>
      </c>
      <c r="F34" s="408">
        <v>26.11</v>
      </c>
      <c r="G34" s="409">
        <v>2.37</v>
      </c>
      <c r="H34" s="409">
        <v>32.6</v>
      </c>
      <c r="I34" s="410">
        <v>67.708739758095987</v>
      </c>
      <c r="J34" s="407">
        <v>59.295541309515229</v>
      </c>
      <c r="K34" s="407">
        <v>8.0500000000000007</v>
      </c>
      <c r="L34" s="407">
        <v>105.902</v>
      </c>
      <c r="M34" s="407">
        <v>67.211600000000004</v>
      </c>
      <c r="N34" s="407">
        <v>17.853300000000001</v>
      </c>
      <c r="O34" s="411">
        <v>2</v>
      </c>
    </row>
    <row r="35" spans="1:16">
      <c r="A35" s="405">
        <v>1450974</v>
      </c>
      <c r="B35" s="405">
        <v>27</v>
      </c>
      <c r="C35" s="406" t="s">
        <v>26</v>
      </c>
      <c r="D35" s="407">
        <v>60.823982259999987</v>
      </c>
      <c r="E35" s="407">
        <v>10.77</v>
      </c>
      <c r="F35" s="408">
        <v>17.600000000000001</v>
      </c>
      <c r="G35" s="409">
        <v>2.4300000000000002</v>
      </c>
      <c r="H35" s="409">
        <v>35.450000000000003</v>
      </c>
      <c r="I35" s="410">
        <v>68.511301636788772</v>
      </c>
      <c r="J35" s="407">
        <v>54.685722411831627</v>
      </c>
      <c r="K35" s="407">
        <v>8.2799999999999994</v>
      </c>
      <c r="L35" s="407">
        <v>112.27200000000001</v>
      </c>
      <c r="M35" s="407">
        <v>66.873000000000005</v>
      </c>
      <c r="N35" s="407">
        <v>18.2348</v>
      </c>
      <c r="O35" s="411">
        <v>1</v>
      </c>
    </row>
    <row r="36" spans="1:16">
      <c r="A36" s="405">
        <v>1450975</v>
      </c>
      <c r="B36" s="405">
        <v>28</v>
      </c>
      <c r="C36" s="406" t="s">
        <v>27</v>
      </c>
      <c r="D36" s="407">
        <v>58.280986540000001</v>
      </c>
      <c r="E36" s="407">
        <v>10.93</v>
      </c>
      <c r="F36" s="408">
        <v>14.32</v>
      </c>
      <c r="G36" s="409">
        <v>2.4</v>
      </c>
      <c r="H36" s="409">
        <v>33.67</v>
      </c>
      <c r="I36" s="410">
        <v>69.163533375653103</v>
      </c>
      <c r="J36" s="407">
        <v>59.637108161536283</v>
      </c>
      <c r="K36" s="407">
        <v>8.16</v>
      </c>
      <c r="L36" s="407">
        <v>105.85299999999999</v>
      </c>
      <c r="M36" s="407">
        <v>65.925899999999999</v>
      </c>
      <c r="N36" s="407">
        <v>18.54</v>
      </c>
      <c r="O36" s="411">
        <v>4</v>
      </c>
    </row>
    <row r="37" spans="1:16">
      <c r="A37" s="405">
        <v>1450976</v>
      </c>
      <c r="B37" s="405">
        <v>29</v>
      </c>
      <c r="C37" s="406" t="s">
        <v>28</v>
      </c>
      <c r="D37" s="407">
        <v>59.567355719999988</v>
      </c>
      <c r="E37" s="407">
        <v>11.79</v>
      </c>
      <c r="F37" s="408">
        <v>7.04</v>
      </c>
      <c r="G37" s="409">
        <v>2.4300000000000002</v>
      </c>
      <c r="H37" s="409">
        <v>38.020000000000003</v>
      </c>
      <c r="I37" s="410">
        <v>67.689001758155882</v>
      </c>
      <c r="J37" s="407">
        <v>59.191919191919183</v>
      </c>
      <c r="K37" s="407">
        <v>8.61</v>
      </c>
      <c r="L37" s="407">
        <v>118.048</v>
      </c>
      <c r="M37" s="407">
        <v>70.708699999999993</v>
      </c>
      <c r="N37" s="407">
        <v>17.9468</v>
      </c>
      <c r="O37" s="411">
        <v>2</v>
      </c>
    </row>
    <row r="38" spans="1:16">
      <c r="A38" s="405">
        <v>1450977</v>
      </c>
      <c r="B38" s="405">
        <v>30</v>
      </c>
      <c r="C38" s="406" t="s">
        <v>29</v>
      </c>
      <c r="D38" s="407">
        <v>61.366785440000001</v>
      </c>
      <c r="E38" s="407">
        <v>11.31</v>
      </c>
      <c r="F38" s="408">
        <v>16.7</v>
      </c>
      <c r="G38" s="409">
        <v>2.54</v>
      </c>
      <c r="H38" s="409">
        <v>37.65</v>
      </c>
      <c r="I38" s="410">
        <v>67.755321226322991</v>
      </c>
      <c r="J38" s="407">
        <v>54.75898839974063</v>
      </c>
      <c r="K38" s="407">
        <v>8.5299999999999994</v>
      </c>
      <c r="L38" s="407">
        <v>127.542</v>
      </c>
      <c r="M38" s="407">
        <v>67.249099999999999</v>
      </c>
      <c r="N38" s="407">
        <v>18.212499999999999</v>
      </c>
      <c r="O38" s="411">
        <v>2</v>
      </c>
    </row>
    <row r="39" spans="1:16">
      <c r="A39" s="405">
        <v>1450978</v>
      </c>
      <c r="B39" s="405">
        <v>31</v>
      </c>
      <c r="C39" s="406" t="s">
        <v>30</v>
      </c>
      <c r="D39" s="407">
        <v>60.95782414</v>
      </c>
      <c r="E39" s="407">
        <v>11.07</v>
      </c>
      <c r="F39" s="408">
        <v>25.99</v>
      </c>
      <c r="G39" s="409">
        <v>2.21</v>
      </c>
      <c r="H39" s="409">
        <v>32.14</v>
      </c>
      <c r="I39" s="410">
        <v>68.384394330524572</v>
      </c>
      <c r="J39" s="407">
        <v>53.554131054131062</v>
      </c>
      <c r="K39" s="407">
        <v>8.6999999999999993</v>
      </c>
      <c r="L39" s="407">
        <v>136.79</v>
      </c>
      <c r="M39" s="407">
        <v>66.061499999999995</v>
      </c>
      <c r="N39" s="407">
        <v>17.403500000000001</v>
      </c>
      <c r="O39" s="411">
        <v>2</v>
      </c>
    </row>
    <row r="40" spans="1:16">
      <c r="A40" s="405">
        <v>1450979</v>
      </c>
      <c r="B40" s="405">
        <v>32</v>
      </c>
      <c r="C40" s="406" t="s">
        <v>31</v>
      </c>
      <c r="D40" s="407">
        <v>60.072980599999987</v>
      </c>
      <c r="E40" s="407">
        <v>10.74</v>
      </c>
      <c r="F40" s="408">
        <v>18.32</v>
      </c>
      <c r="G40" s="409">
        <v>2.2999999999999998</v>
      </c>
      <c r="H40" s="409">
        <v>34</v>
      </c>
      <c r="I40" s="410">
        <v>65.471725683113348</v>
      </c>
      <c r="J40" s="407">
        <v>61.121856866537733</v>
      </c>
      <c r="K40" s="407">
        <v>8.0399999999999991</v>
      </c>
      <c r="L40" s="407">
        <v>127.34</v>
      </c>
      <c r="M40" s="407">
        <v>73.8386</v>
      </c>
      <c r="N40" s="407">
        <v>18.440999999999999</v>
      </c>
      <c r="O40" s="411">
        <v>2</v>
      </c>
    </row>
    <row r="41" spans="1:16">
      <c r="A41" s="405">
        <v>1450980</v>
      </c>
      <c r="B41" s="405">
        <v>33</v>
      </c>
      <c r="C41" s="406" t="s">
        <v>32</v>
      </c>
      <c r="D41" s="407">
        <v>59.701197599999993</v>
      </c>
      <c r="E41" s="407">
        <v>9.8699999999999992</v>
      </c>
      <c r="F41" s="408">
        <v>11.32</v>
      </c>
      <c r="G41" s="409">
        <v>2.3199999999999998</v>
      </c>
      <c r="H41" s="409">
        <v>33.68</v>
      </c>
      <c r="I41" s="410">
        <v>69.140873306928754</v>
      </c>
      <c r="J41" s="407">
        <v>61.697312588401701</v>
      </c>
      <c r="K41" s="407">
        <v>7.28</v>
      </c>
      <c r="L41" s="407">
        <v>91.506399999999999</v>
      </c>
      <c r="M41" s="407">
        <v>67.191000000000003</v>
      </c>
      <c r="N41" s="407">
        <v>18.164200000000001</v>
      </c>
      <c r="O41" s="411">
        <v>5</v>
      </c>
    </row>
    <row r="42" spans="1:16">
      <c r="A42" s="405"/>
      <c r="B42" s="405"/>
      <c r="C42" s="405" t="s">
        <v>557</v>
      </c>
      <c r="D42" s="407">
        <f>AVERAGE(D9:D41)</f>
        <v>60.511459216969691</v>
      </c>
      <c r="E42" s="407">
        <f>AVERAGE(E9:E41)</f>
        <v>10.899696969696972</v>
      </c>
      <c r="F42" s="407">
        <f t="shared" ref="F42:O42" si="0">AVERAGE(F9:F41)</f>
        <v>15.532121212121217</v>
      </c>
      <c r="G42" s="407">
        <f t="shared" si="0"/>
        <v>2.415454545454546</v>
      </c>
      <c r="H42" s="407">
        <f t="shared" si="0"/>
        <v>36.12848484848486</v>
      </c>
      <c r="I42" s="407">
        <f t="shared" si="0"/>
        <v>67.890595601195045</v>
      </c>
      <c r="J42" s="407">
        <f t="shared" si="0"/>
        <v>57.296278135608183</v>
      </c>
      <c r="K42" s="407">
        <f t="shared" si="0"/>
        <v>8.3321212121212138</v>
      </c>
      <c r="L42" s="407">
        <f t="shared" si="0"/>
        <v>119.06607272727274</v>
      </c>
      <c r="M42" s="407">
        <f t="shared" si="0"/>
        <v>69.536739393939371</v>
      </c>
      <c r="N42" s="407">
        <f t="shared" si="0"/>
        <v>18.185736363636369</v>
      </c>
      <c r="O42" s="407">
        <f t="shared" si="0"/>
        <v>2.606060606060606</v>
      </c>
    </row>
    <row r="43" spans="1:16">
      <c r="A43" s="412"/>
      <c r="B43" s="412"/>
      <c r="C43" s="412" t="s">
        <v>869</v>
      </c>
      <c r="D43" s="413">
        <f>_xlfn.STDEV.S(D9:D41)</f>
        <v>1.0940129111702197</v>
      </c>
      <c r="E43" s="413">
        <f t="shared" ref="E43:O43" si="1">_xlfn.STDEV.S(E9:E41)</f>
        <v>0.4539994827122939</v>
      </c>
      <c r="F43" s="413">
        <f t="shared" si="1"/>
        <v>5.7602841496620938</v>
      </c>
      <c r="G43" s="413">
        <f t="shared" si="1"/>
        <v>0.14682240354189202</v>
      </c>
      <c r="H43" s="413">
        <f t="shared" si="1"/>
        <v>3.4225329812254195</v>
      </c>
      <c r="I43" s="413">
        <f t="shared" si="1"/>
        <v>1.1700291997169388</v>
      </c>
      <c r="J43" s="413">
        <f t="shared" si="1"/>
        <v>2.7234386762176781</v>
      </c>
      <c r="K43" s="413">
        <f t="shared" si="1"/>
        <v>0.3663567043858823</v>
      </c>
      <c r="L43" s="413">
        <f t="shared" si="1"/>
        <v>12.227128232419915</v>
      </c>
      <c r="M43" s="413">
        <f t="shared" si="1"/>
        <v>2.7257618494582609</v>
      </c>
      <c r="N43" s="413">
        <f t="shared" si="1"/>
        <v>0.31094391055520532</v>
      </c>
      <c r="O43" s="413">
        <f t="shared" si="1"/>
        <v>1.3214431963622655</v>
      </c>
    </row>
    <row r="46" spans="1:16" ht="15.75">
      <c r="A46" s="414" t="s">
        <v>870</v>
      </c>
      <c r="B46" s="384"/>
      <c r="P46" s="415"/>
    </row>
    <row r="47" spans="1:16" ht="41.25" customHeight="1" thickBot="1">
      <c r="A47" s="387" t="s">
        <v>855</v>
      </c>
      <c r="B47" s="387" t="s">
        <v>856</v>
      </c>
      <c r="C47" s="388" t="s">
        <v>574</v>
      </c>
      <c r="D47" s="389" t="s">
        <v>857</v>
      </c>
      <c r="E47" s="389" t="s">
        <v>858</v>
      </c>
      <c r="F47" s="389" t="s">
        <v>859</v>
      </c>
      <c r="G47" s="389" t="s">
        <v>860</v>
      </c>
      <c r="H47" s="389" t="s">
        <v>861</v>
      </c>
      <c r="I47" s="387" t="s">
        <v>862</v>
      </c>
      <c r="J47" s="390" t="s">
        <v>863</v>
      </c>
      <c r="K47" s="387" t="s">
        <v>864</v>
      </c>
      <c r="L47" s="389" t="s">
        <v>865</v>
      </c>
      <c r="M47" s="387" t="s">
        <v>866</v>
      </c>
      <c r="N47" s="389" t="s">
        <v>867</v>
      </c>
      <c r="O47" s="387" t="s">
        <v>868</v>
      </c>
      <c r="P47" s="416" t="s">
        <v>871</v>
      </c>
    </row>
    <row r="48" spans="1:16">
      <c r="A48" s="417">
        <v>1450948</v>
      </c>
      <c r="B48" s="417">
        <v>1</v>
      </c>
      <c r="C48" s="418" t="s">
        <v>0</v>
      </c>
      <c r="D48" s="419">
        <f>(D9-D$9)/D$43</f>
        <v>0</v>
      </c>
      <c r="E48" s="419">
        <f t="shared" ref="E48:O48" si="2">(E9-E$9)/E$43</f>
        <v>0</v>
      </c>
      <c r="F48" s="419">
        <f t="shared" si="2"/>
        <v>0</v>
      </c>
      <c r="G48" s="419">
        <f t="shared" si="2"/>
        <v>0</v>
      </c>
      <c r="H48" s="419">
        <f t="shared" si="2"/>
        <v>0</v>
      </c>
      <c r="I48" s="419">
        <f t="shared" si="2"/>
        <v>0</v>
      </c>
      <c r="J48" s="419">
        <f t="shared" si="2"/>
        <v>0</v>
      </c>
      <c r="K48" s="419">
        <f t="shared" si="2"/>
        <v>0</v>
      </c>
      <c r="L48" s="419">
        <f t="shared" si="2"/>
        <v>0</v>
      </c>
      <c r="M48" s="419">
        <f t="shared" si="2"/>
        <v>0</v>
      </c>
      <c r="N48" s="419">
        <f t="shared" si="2"/>
        <v>0</v>
      </c>
      <c r="O48" s="419">
        <f t="shared" si="2"/>
        <v>0</v>
      </c>
      <c r="P48" s="420">
        <f>0.15*D48+(-0.1*F48)+0.4*I48+0.15*J48+(-0.2*M48)</f>
        <v>0</v>
      </c>
    </row>
    <row r="49" spans="1:16">
      <c r="A49" s="421">
        <v>1450949</v>
      </c>
      <c r="B49" s="421">
        <v>2</v>
      </c>
      <c r="C49" s="422" t="s">
        <v>1</v>
      </c>
      <c r="D49" s="423">
        <f t="shared" ref="D49:O64" si="3">(D10-D$9)/D$43</f>
        <v>-1.4816771022072366</v>
      </c>
      <c r="E49" s="423">
        <f t="shared" si="3"/>
        <v>1.5638784338658338</v>
      </c>
      <c r="F49" s="423">
        <f t="shared" si="3"/>
        <v>1.2412582112671349</v>
      </c>
      <c r="G49" s="423">
        <f t="shared" si="3"/>
        <v>-0.34054748317571332</v>
      </c>
      <c r="H49" s="423">
        <f t="shared" si="3"/>
        <v>-0.42074101488553473</v>
      </c>
      <c r="I49" s="423">
        <f t="shared" si="3"/>
        <v>-2.3192846260407047</v>
      </c>
      <c r="J49" s="423">
        <f t="shared" si="3"/>
        <v>-1.4800922487186636</v>
      </c>
      <c r="K49" s="423">
        <f t="shared" si="3"/>
        <v>1.3920858930503384</v>
      </c>
      <c r="L49" s="423">
        <f t="shared" si="3"/>
        <v>0.89080606606546853</v>
      </c>
      <c r="M49" s="423">
        <f t="shared" si="3"/>
        <v>1.2898412239127772</v>
      </c>
      <c r="N49" s="423">
        <f t="shared" si="3"/>
        <v>-1.7208891437833695</v>
      </c>
      <c r="O49" s="423">
        <f t="shared" si="3"/>
        <v>-2.2702451442926561</v>
      </c>
      <c r="P49" s="424">
        <f t="shared" ref="P49:P80" si="4">0.15*D49+(-0.1*F49)+0.4*I49+0.15*J49+(-0.2*M49)</f>
        <v>-1.754073318964436</v>
      </c>
    </row>
    <row r="50" spans="1:16">
      <c r="A50" s="421">
        <v>1450950</v>
      </c>
      <c r="B50" s="421">
        <v>3</v>
      </c>
      <c r="C50" s="422" t="s">
        <v>2</v>
      </c>
      <c r="D50" s="423">
        <f t="shared" si="3"/>
        <v>0.36702093357426691</v>
      </c>
      <c r="E50" s="423">
        <f t="shared" si="3"/>
        <v>1.2334815816406572</v>
      </c>
      <c r="F50" s="423">
        <f t="shared" si="3"/>
        <v>1.1666091160440764</v>
      </c>
      <c r="G50" s="423">
        <f t="shared" si="3"/>
        <v>-0.88542345625684926</v>
      </c>
      <c r="H50" s="423">
        <f t="shared" si="3"/>
        <v>-2.2088903281490615</v>
      </c>
      <c r="I50" s="423">
        <f t="shared" si="3"/>
        <v>-2.5689343057701235</v>
      </c>
      <c r="J50" s="423">
        <f t="shared" si="3"/>
        <v>-8.6504943964041833E-2</v>
      </c>
      <c r="K50" s="423">
        <f t="shared" si="3"/>
        <v>0.30025382006967938</v>
      </c>
      <c r="L50" s="423">
        <f t="shared" si="3"/>
        <v>1.1972557841656619</v>
      </c>
      <c r="M50" s="423">
        <f t="shared" si="3"/>
        <v>0.99344702492559955</v>
      </c>
      <c r="N50" s="423">
        <f t="shared" si="3"/>
        <v>-1.0493854001429888</v>
      </c>
      <c r="O50" s="423">
        <f t="shared" si="3"/>
        <v>-2.2702451442926561</v>
      </c>
      <c r="P50" s="424">
        <f t="shared" si="4"/>
        <v>-1.3008466404560435</v>
      </c>
    </row>
    <row r="51" spans="1:16">
      <c r="A51" s="421">
        <v>1450951</v>
      </c>
      <c r="B51" s="421">
        <v>4</v>
      </c>
      <c r="C51" s="422" t="s">
        <v>7</v>
      </c>
      <c r="D51" s="423">
        <f t="shared" si="3"/>
        <v>0.34663088170903961</v>
      </c>
      <c r="E51" s="423">
        <f t="shared" si="3"/>
        <v>-0.48458204993025528</v>
      </c>
      <c r="F51" s="423">
        <f t="shared" si="3"/>
        <v>0.67704993341843711</v>
      </c>
      <c r="G51" s="423">
        <f t="shared" si="3"/>
        <v>0.40865697981085419</v>
      </c>
      <c r="H51" s="423">
        <f t="shared" si="3"/>
        <v>0.56975345765749663</v>
      </c>
      <c r="I51" s="423">
        <f t="shared" si="3"/>
        <v>-0.28778938362021911</v>
      </c>
      <c r="J51" s="423">
        <f t="shared" si="3"/>
        <v>-0.61435785288062794</v>
      </c>
      <c r="K51" s="423">
        <f t="shared" si="3"/>
        <v>-0.60050764013936364</v>
      </c>
      <c r="L51" s="423">
        <f t="shared" si="3"/>
        <v>-0.4427041163801298</v>
      </c>
      <c r="M51" s="423">
        <f t="shared" si="3"/>
        <v>-0.73197884121701184</v>
      </c>
      <c r="N51" s="423">
        <f t="shared" si="3"/>
        <v>-1.9842806984009356</v>
      </c>
      <c r="O51" s="423">
        <f t="shared" si="3"/>
        <v>-2.2702451442926561</v>
      </c>
      <c r="P51" s="424">
        <f t="shared" si="4"/>
        <v>-7.6584024222267261E-2</v>
      </c>
    </row>
    <row r="52" spans="1:16">
      <c r="A52" s="412">
        <v>1450952</v>
      </c>
      <c r="B52" s="412">
        <v>5</v>
      </c>
      <c r="C52" s="425" t="s">
        <v>3</v>
      </c>
      <c r="D52" s="423">
        <f t="shared" si="3"/>
        <v>-0.84958549438489117</v>
      </c>
      <c r="E52" s="423">
        <f t="shared" si="3"/>
        <v>-0.33039685222517651</v>
      </c>
      <c r="F52" s="423">
        <f t="shared" si="3"/>
        <v>0.23089138755039029</v>
      </c>
      <c r="G52" s="423">
        <f t="shared" si="3"/>
        <v>0.40865697981085419</v>
      </c>
      <c r="H52" s="423">
        <f t="shared" si="3"/>
        <v>-0.77720215249689073</v>
      </c>
      <c r="I52" s="423">
        <f t="shared" si="3"/>
        <v>-1.9965850014109092</v>
      </c>
      <c r="J52" s="423">
        <f t="shared" si="3"/>
        <v>-0.92097337910786614</v>
      </c>
      <c r="K52" s="423">
        <f t="shared" si="3"/>
        <v>0.19107061277161594</v>
      </c>
      <c r="L52" s="423">
        <f t="shared" si="3"/>
        <v>0.77000909952317154</v>
      </c>
      <c r="M52" s="423">
        <f t="shared" si="3"/>
        <v>0.10411768000069559</v>
      </c>
      <c r="N52" s="423">
        <f t="shared" si="3"/>
        <v>-1.5102402203712766</v>
      </c>
      <c r="O52" s="423">
        <f t="shared" si="3"/>
        <v>-2.2702451442926561</v>
      </c>
      <c r="P52" s="426">
        <f t="shared" si="4"/>
        <v>-1.1081305063434554</v>
      </c>
    </row>
    <row r="53" spans="1:16">
      <c r="A53" s="412">
        <v>1450953</v>
      </c>
      <c r="B53" s="412">
        <v>6</v>
      </c>
      <c r="C53" s="425" t="s">
        <v>4</v>
      </c>
      <c r="D53" s="423">
        <f t="shared" si="3"/>
        <v>0.95833243766615761</v>
      </c>
      <c r="E53" s="423">
        <f t="shared" si="3"/>
        <v>1.2334815816406572</v>
      </c>
      <c r="F53" s="423">
        <f t="shared" si="3"/>
        <v>1.1683451415143802</v>
      </c>
      <c r="G53" s="423">
        <f t="shared" si="3"/>
        <v>-3.9503508048382541</v>
      </c>
      <c r="H53" s="423">
        <f t="shared" si="3"/>
        <v>0.89991828183850575</v>
      </c>
      <c r="I53" s="423">
        <f t="shared" si="3"/>
        <v>-2.9729494824996037</v>
      </c>
      <c r="J53" s="423">
        <f t="shared" si="3"/>
        <v>-0.25722437337807219</v>
      </c>
      <c r="K53" s="423">
        <f t="shared" si="3"/>
        <v>1.0372404693316273</v>
      </c>
      <c r="L53" s="423">
        <f t="shared" si="3"/>
        <v>0.36402660668907488</v>
      </c>
      <c r="M53" s="423">
        <f t="shared" si="3"/>
        <v>2.0556821576740636</v>
      </c>
      <c r="N53" s="423">
        <f t="shared" si="3"/>
        <v>-2.5062397864892145</v>
      </c>
      <c r="O53" s="423">
        <f t="shared" si="3"/>
        <v>-1.5134967628617706</v>
      </c>
      <c r="P53" s="426">
        <f t="shared" si="4"/>
        <v>-1.6119845290428794</v>
      </c>
    </row>
    <row r="54" spans="1:16">
      <c r="A54" s="412">
        <v>1450954</v>
      </c>
      <c r="B54" s="412">
        <v>7</v>
      </c>
      <c r="C54" s="425" t="s">
        <v>5</v>
      </c>
      <c r="D54" s="423">
        <f t="shared" si="3"/>
        <v>0.21749388656252638</v>
      </c>
      <c r="E54" s="423">
        <f t="shared" si="3"/>
        <v>0.66079370445035301</v>
      </c>
      <c r="F54" s="423">
        <f t="shared" si="3"/>
        <v>0.80898786916151755</v>
      </c>
      <c r="G54" s="423">
        <f t="shared" si="3"/>
        <v>0.34054748317571032</v>
      </c>
      <c r="H54" s="423">
        <f t="shared" si="3"/>
        <v>0.84732565497781387</v>
      </c>
      <c r="I54" s="423">
        <f t="shared" si="3"/>
        <v>-0.62757582956018343</v>
      </c>
      <c r="J54" s="423">
        <f t="shared" si="3"/>
        <v>-1.9313390997139235</v>
      </c>
      <c r="K54" s="423">
        <f t="shared" si="3"/>
        <v>0.38214122554323188</v>
      </c>
      <c r="L54" s="423">
        <f t="shared" si="3"/>
        <v>1.2999781876708243</v>
      </c>
      <c r="M54" s="423">
        <f t="shared" si="3"/>
        <v>0.73403331270398864</v>
      </c>
      <c r="N54" s="423">
        <f t="shared" si="3"/>
        <v>-1.3323946407577116</v>
      </c>
      <c r="O54" s="423">
        <f t="shared" si="3"/>
        <v>-0.7567483814308853</v>
      </c>
      <c r="P54" s="426">
        <f t="shared" si="4"/>
        <v>-0.73581256325373245</v>
      </c>
    </row>
    <row r="55" spans="1:16">
      <c r="A55" s="412">
        <v>1450955</v>
      </c>
      <c r="B55" s="412">
        <v>8</v>
      </c>
      <c r="C55" s="425" t="s">
        <v>6</v>
      </c>
      <c r="D55" s="423">
        <f t="shared" si="3"/>
        <v>-0.11554362723635736</v>
      </c>
      <c r="E55" s="423">
        <f t="shared" si="3"/>
        <v>0.74889953171039803</v>
      </c>
      <c r="F55" s="423">
        <f t="shared" si="3"/>
        <v>1.6613763750806267</v>
      </c>
      <c r="G55" s="423">
        <f t="shared" si="3"/>
        <v>-0.74920446298656451</v>
      </c>
      <c r="H55" s="423">
        <f t="shared" si="3"/>
        <v>-0.55222258203726537</v>
      </c>
      <c r="I55" s="423">
        <f t="shared" si="3"/>
        <v>-2.3024589185487754</v>
      </c>
      <c r="J55" s="423">
        <f t="shared" si="3"/>
        <v>-0.88025476655077328</v>
      </c>
      <c r="K55" s="423">
        <f t="shared" si="3"/>
        <v>0.70969084743742716</v>
      </c>
      <c r="L55" s="423">
        <f t="shared" si="3"/>
        <v>-0.56799927734343258</v>
      </c>
      <c r="M55" s="423">
        <f t="shared" si="3"/>
        <v>0.22925700575206465</v>
      </c>
      <c r="N55" s="423">
        <f t="shared" si="3"/>
        <v>-0.93746810953625659</v>
      </c>
      <c r="O55" s="423">
        <f t="shared" si="3"/>
        <v>-0.7567483814308853</v>
      </c>
      <c r="P55" s="426">
        <f t="shared" si="4"/>
        <v>-1.2823423651460555</v>
      </c>
    </row>
    <row r="56" spans="1:16">
      <c r="A56" s="412">
        <v>1450956</v>
      </c>
      <c r="B56" s="412">
        <v>9</v>
      </c>
      <c r="C56" s="425" t="s">
        <v>8</v>
      </c>
      <c r="D56" s="423">
        <f t="shared" si="3"/>
        <v>0.46217450894537748</v>
      </c>
      <c r="E56" s="423">
        <f t="shared" si="3"/>
        <v>1.1674022111956235</v>
      </c>
      <c r="F56" s="423">
        <f t="shared" si="3"/>
        <v>2.2550970859244868</v>
      </c>
      <c r="G56" s="423">
        <f t="shared" si="3"/>
        <v>-1.9070659057839863</v>
      </c>
      <c r="H56" s="423">
        <f t="shared" si="3"/>
        <v>-1.9079436300017685</v>
      </c>
      <c r="I56" s="423">
        <f t="shared" si="3"/>
        <v>-2.8617313331879699</v>
      </c>
      <c r="J56" s="423">
        <f t="shared" si="3"/>
        <v>-1.1936369430641569</v>
      </c>
      <c r="K56" s="423">
        <f t="shared" si="3"/>
        <v>1.2010152802787224</v>
      </c>
      <c r="L56" s="423">
        <f t="shared" si="3"/>
        <v>0.17493887030059166</v>
      </c>
      <c r="M56" s="423">
        <f t="shared" si="3"/>
        <v>-0.46871299495732272</v>
      </c>
      <c r="N56" s="423">
        <f t="shared" si="3"/>
        <v>-0.68275979298300837</v>
      </c>
      <c r="O56" s="423">
        <f t="shared" si="3"/>
        <v>0</v>
      </c>
      <c r="P56" s="426">
        <f t="shared" si="4"/>
        <v>-1.3861790079939891</v>
      </c>
    </row>
    <row r="57" spans="1:16">
      <c r="A57" s="412">
        <v>1450957</v>
      </c>
      <c r="B57" s="412">
        <v>10</v>
      </c>
      <c r="C57" s="425" t="s">
        <v>9</v>
      </c>
      <c r="D57" s="423">
        <f t="shared" si="3"/>
        <v>0.63209160782236484</v>
      </c>
      <c r="E57" s="423">
        <f t="shared" si="3"/>
        <v>2.2907515087612205</v>
      </c>
      <c r="F57" s="423">
        <f t="shared" si="3"/>
        <v>2.2481529840432724</v>
      </c>
      <c r="G57" s="423">
        <f t="shared" si="3"/>
        <v>-1.2940804360677034</v>
      </c>
      <c r="H57" s="423">
        <f t="shared" si="3"/>
        <v>-2.261482955009753</v>
      </c>
      <c r="I57" s="423">
        <f t="shared" si="3"/>
        <v>-3.1417243855922639</v>
      </c>
      <c r="J57" s="423">
        <f t="shared" si="3"/>
        <v>-0.17134373834670305</v>
      </c>
      <c r="K57" s="423">
        <f t="shared" si="3"/>
        <v>2.1563683441367973</v>
      </c>
      <c r="L57" s="423">
        <f t="shared" si="3"/>
        <v>2.7580474629017413</v>
      </c>
      <c r="M57" s="423">
        <f t="shared" si="3"/>
        <v>0.47139114528856529</v>
      </c>
      <c r="N57" s="423">
        <f t="shared" si="3"/>
        <v>-3.5151034089987352</v>
      </c>
      <c r="O57" s="423">
        <f t="shared" si="3"/>
        <v>-2.2702451442926561</v>
      </c>
      <c r="P57" s="426">
        <f t="shared" si="4"/>
        <v>-1.5066711012775966</v>
      </c>
    </row>
    <row r="58" spans="1:16">
      <c r="A58" s="412">
        <v>1450958</v>
      </c>
      <c r="B58" s="412">
        <v>11</v>
      </c>
      <c r="C58" s="425" t="s">
        <v>10</v>
      </c>
      <c r="D58" s="423">
        <f t="shared" si="3"/>
        <v>-7.4763523505870275E-2</v>
      </c>
      <c r="E58" s="423">
        <f t="shared" si="3"/>
        <v>1.211455124825646</v>
      </c>
      <c r="F58" s="423">
        <f t="shared" si="3"/>
        <v>3.6508615640486504</v>
      </c>
      <c r="G58" s="423">
        <f t="shared" si="3"/>
        <v>-1.430299429337988</v>
      </c>
      <c r="H58" s="423">
        <f t="shared" si="3"/>
        <v>-2.0423470097568703</v>
      </c>
      <c r="I58" s="423">
        <f t="shared" si="3"/>
        <v>8.4118352235085334E-2</v>
      </c>
      <c r="J58" s="423">
        <f t="shared" si="3"/>
        <v>-2.9987865599103363</v>
      </c>
      <c r="K58" s="423">
        <f t="shared" si="3"/>
        <v>0.81887405473549546</v>
      </c>
      <c r="L58" s="423">
        <f t="shared" si="3"/>
        <v>-0.24044893814106436</v>
      </c>
      <c r="M58" s="423">
        <f t="shared" si="3"/>
        <v>-0.54340770830525287</v>
      </c>
      <c r="N58" s="423">
        <f t="shared" si="3"/>
        <v>-1.8057919159677818</v>
      </c>
      <c r="O58" s="423">
        <f t="shared" si="3"/>
        <v>-0.7567483814308853</v>
      </c>
      <c r="P58" s="426">
        <f t="shared" si="4"/>
        <v>-0.68378978636221133</v>
      </c>
    </row>
    <row r="59" spans="1:16">
      <c r="A59" s="412">
        <v>1450959</v>
      </c>
      <c r="B59" s="412">
        <v>12</v>
      </c>
      <c r="C59" s="425" t="s">
        <v>11</v>
      </c>
      <c r="D59" s="423">
        <f t="shared" si="3"/>
        <v>0.43498777312507225</v>
      </c>
      <c r="E59" s="423">
        <f t="shared" si="3"/>
        <v>0.77092598852540928</v>
      </c>
      <c r="F59" s="423">
        <f t="shared" si="3"/>
        <v>2.6995196063222306</v>
      </c>
      <c r="G59" s="423">
        <f t="shared" si="3"/>
        <v>-1.7708469125137014</v>
      </c>
      <c r="H59" s="423">
        <f t="shared" si="3"/>
        <v>-1.8787255039680502</v>
      </c>
      <c r="I59" s="423">
        <f t="shared" si="3"/>
        <v>-0.46609312897025823</v>
      </c>
      <c r="J59" s="423">
        <f t="shared" si="3"/>
        <v>-1.8447846057502613</v>
      </c>
      <c r="K59" s="423">
        <f t="shared" si="3"/>
        <v>0.32754962189419529</v>
      </c>
      <c r="L59" s="423">
        <f t="shared" si="3"/>
        <v>1.8470404146183013</v>
      </c>
      <c r="M59" s="423">
        <f t="shared" si="3"/>
        <v>-1.6680840994614612</v>
      </c>
      <c r="N59" s="423">
        <f t="shared" si="3"/>
        <v>-0.89823273754194322</v>
      </c>
      <c r="O59" s="423">
        <f t="shared" si="3"/>
        <v>0.7567483814308853</v>
      </c>
      <c r="P59" s="426">
        <f t="shared" si="4"/>
        <v>-0.33424191722181246</v>
      </c>
    </row>
    <row r="60" spans="1:16">
      <c r="A60" s="412">
        <v>1450960</v>
      </c>
      <c r="B60" s="412">
        <v>13</v>
      </c>
      <c r="C60" s="425" t="s">
        <v>12</v>
      </c>
      <c r="D60" s="423">
        <f t="shared" si="3"/>
        <v>0.83599212647472887</v>
      </c>
      <c r="E60" s="423">
        <f t="shared" si="3"/>
        <v>1.299560952085691</v>
      </c>
      <c r="F60" s="423">
        <f t="shared" si="3"/>
        <v>1.0155749001276559</v>
      </c>
      <c r="G60" s="423">
        <f t="shared" si="3"/>
        <v>-1.5665184226082729</v>
      </c>
      <c r="H60" s="423">
        <f t="shared" si="3"/>
        <v>-1.2388485438296326</v>
      </c>
      <c r="I60" s="423">
        <f t="shared" si="3"/>
        <v>-2.1492713934942631</v>
      </c>
      <c r="J60" s="423">
        <f t="shared" si="3"/>
        <v>-1.348090552538026</v>
      </c>
      <c r="K60" s="423">
        <f t="shared" si="3"/>
        <v>1.4193816948748543</v>
      </c>
      <c r="L60" s="423">
        <f t="shared" si="3"/>
        <v>2.4953529087149739</v>
      </c>
      <c r="M60" s="423">
        <f t="shared" si="3"/>
        <v>0.79229225415610438</v>
      </c>
      <c r="N60" s="423">
        <f t="shared" si="3"/>
        <v>-1.0011451886745688</v>
      </c>
      <c r="O60" s="423">
        <f t="shared" si="3"/>
        <v>-0.7567483814308853</v>
      </c>
      <c r="P60" s="426">
        <f t="shared" si="4"/>
        <v>-1.1965392621511861</v>
      </c>
    </row>
    <row r="61" spans="1:16">
      <c r="A61" s="412">
        <v>1450961</v>
      </c>
      <c r="B61" s="412">
        <v>14</v>
      </c>
      <c r="C61" s="425" t="s">
        <v>13</v>
      </c>
      <c r="D61" s="423">
        <f t="shared" si="3"/>
        <v>-1.2098097440040803</v>
      </c>
      <c r="E61" s="423">
        <f t="shared" si="3"/>
        <v>0.22026456815011639</v>
      </c>
      <c r="F61" s="423">
        <f t="shared" si="3"/>
        <v>0.77253133428513998</v>
      </c>
      <c r="G61" s="423">
        <f t="shared" si="3"/>
        <v>-1.9070659057839863</v>
      </c>
      <c r="H61" s="423">
        <f t="shared" si="3"/>
        <v>-1.6537459335084228</v>
      </c>
      <c r="I61" s="423">
        <f t="shared" si="3"/>
        <v>-3.2757384210151614</v>
      </c>
      <c r="J61" s="423">
        <f t="shared" si="3"/>
        <v>1.4382200625162218</v>
      </c>
      <c r="K61" s="423">
        <f t="shared" si="3"/>
        <v>-1.0645362711561406</v>
      </c>
      <c r="L61" s="423">
        <f t="shared" si="3"/>
        <v>0.8982485331984057</v>
      </c>
      <c r="M61" s="423">
        <f t="shared" si="3"/>
        <v>0.87535160141529678</v>
      </c>
      <c r="N61" s="423">
        <f t="shared" si="3"/>
        <v>-1.5806709291151628</v>
      </c>
      <c r="O61" s="423">
        <f t="shared" si="3"/>
        <v>0.7567483814308853</v>
      </c>
      <c r="P61" s="426">
        <f t="shared" si="4"/>
        <v>-1.5283572743408169</v>
      </c>
    </row>
    <row r="62" spans="1:16">
      <c r="A62" s="412">
        <v>1450962</v>
      </c>
      <c r="B62" s="412">
        <v>15</v>
      </c>
      <c r="C62" s="425" t="s">
        <v>14</v>
      </c>
      <c r="D62" s="423">
        <f t="shared" si="3"/>
        <v>0.74083855110363128</v>
      </c>
      <c r="E62" s="423">
        <f t="shared" si="3"/>
        <v>0.44052913630023666</v>
      </c>
      <c r="F62" s="423">
        <f t="shared" si="3"/>
        <v>1.5520067704514942</v>
      </c>
      <c r="G62" s="423">
        <f t="shared" si="3"/>
        <v>-1.5665184226082729</v>
      </c>
      <c r="H62" s="423">
        <f t="shared" si="3"/>
        <v>-1.8436637527275896</v>
      </c>
      <c r="I62" s="423">
        <f t="shared" si="3"/>
        <v>-2.2700318598352252</v>
      </c>
      <c r="J62" s="423">
        <f t="shared" si="3"/>
        <v>-0.30171008841472946</v>
      </c>
      <c r="K62" s="423">
        <f t="shared" si="3"/>
        <v>0.19107061277161594</v>
      </c>
      <c r="L62" s="423">
        <f t="shared" si="3"/>
        <v>2.0892886305277676</v>
      </c>
      <c r="M62" s="423">
        <f t="shared" si="3"/>
        <v>1.5054873560636199</v>
      </c>
      <c r="N62" s="423">
        <f t="shared" si="3"/>
        <v>-1.5424003613502271</v>
      </c>
      <c r="O62" s="423">
        <f t="shared" si="3"/>
        <v>-2.2702451442926561</v>
      </c>
      <c r="P62" s="426">
        <f t="shared" si="4"/>
        <v>-1.2984416227886282</v>
      </c>
    </row>
    <row r="63" spans="1:16">
      <c r="A63" s="412">
        <v>1450963</v>
      </c>
      <c r="B63" s="412">
        <v>16</v>
      </c>
      <c r="C63" s="425" t="s">
        <v>15</v>
      </c>
      <c r="D63" s="423">
        <f t="shared" si="3"/>
        <v>-1.3729301589259766</v>
      </c>
      <c r="E63" s="423">
        <f t="shared" si="3"/>
        <v>-0.66079370445034913</v>
      </c>
      <c r="F63" s="423">
        <f t="shared" si="3"/>
        <v>0.23262741302069395</v>
      </c>
      <c r="G63" s="423">
        <f t="shared" si="3"/>
        <v>-1.0897519461622778</v>
      </c>
      <c r="H63" s="423">
        <f t="shared" si="3"/>
        <v>-1.4930462403229761</v>
      </c>
      <c r="I63" s="423">
        <f t="shared" si="3"/>
        <v>-2.5869962208268231</v>
      </c>
      <c r="J63" s="423">
        <f t="shared" si="3"/>
        <v>0.70571520145796973</v>
      </c>
      <c r="K63" s="423">
        <f t="shared" si="3"/>
        <v>-1.0645362711561406</v>
      </c>
      <c r="L63" s="423">
        <f t="shared" si="3"/>
        <v>0.14418757753152994</v>
      </c>
      <c r="M63" s="423">
        <f t="shared" si="3"/>
        <v>0.32600060059414881</v>
      </c>
      <c r="N63" s="423">
        <f t="shared" si="3"/>
        <v>-0.32095820696986999</v>
      </c>
      <c r="O63" s="423">
        <f t="shared" si="3"/>
        <v>-0.7567483814308853</v>
      </c>
      <c r="P63" s="426">
        <f t="shared" si="4"/>
        <v>-1.2233435933718295</v>
      </c>
    </row>
    <row r="64" spans="1:16">
      <c r="A64" s="412">
        <v>1450964</v>
      </c>
      <c r="B64" s="412">
        <v>17</v>
      </c>
      <c r="C64" s="425" t="s">
        <v>16</v>
      </c>
      <c r="D64" s="423">
        <f t="shared" si="3"/>
        <v>-1.1078594846778851</v>
      </c>
      <c r="E64" s="423">
        <f t="shared" si="3"/>
        <v>0.99119055667552958</v>
      </c>
      <c r="F64" s="423">
        <f t="shared" si="3"/>
        <v>-0.21526715831765686</v>
      </c>
      <c r="G64" s="423">
        <f t="shared" si="3"/>
        <v>-2.3157228855948375</v>
      </c>
      <c r="H64" s="423">
        <f t="shared" si="3"/>
        <v>-2.1504540760816253</v>
      </c>
      <c r="I64" s="423">
        <f t="shared" si="3"/>
        <v>-1.6437838092051702</v>
      </c>
      <c r="J64" s="423">
        <f t="shared" si="3"/>
        <v>0.43015370779204803</v>
      </c>
      <c r="K64" s="423">
        <f t="shared" si="3"/>
        <v>0.27295801824516353</v>
      </c>
      <c r="L64" s="423">
        <f t="shared" si="3"/>
        <v>0.78015048330871262</v>
      </c>
      <c r="M64" s="423">
        <f t="shared" si="3"/>
        <v>-1.3913908145547507</v>
      </c>
      <c r="N64" s="423">
        <f t="shared" si="3"/>
        <v>0.26178354756861122</v>
      </c>
      <c r="O64" s="423">
        <f t="shared" si="3"/>
        <v>0</v>
      </c>
      <c r="P64" s="426">
        <f t="shared" si="4"/>
        <v>-0.45936451147222795</v>
      </c>
    </row>
    <row r="65" spans="1:16">
      <c r="A65" s="412">
        <v>1450965</v>
      </c>
      <c r="B65" s="412">
        <v>18</v>
      </c>
      <c r="C65" s="425" t="s">
        <v>17</v>
      </c>
      <c r="D65" s="423">
        <f t="shared" ref="D65:O80" si="5">(D26-D$9)/D$43</f>
        <v>0.16991709887697434</v>
      </c>
      <c r="E65" s="423">
        <f t="shared" si="5"/>
        <v>-0.24229102496512764</v>
      </c>
      <c r="F65" s="423">
        <f t="shared" si="5"/>
        <v>1.4790937006987397</v>
      </c>
      <c r="G65" s="423">
        <f t="shared" si="5"/>
        <v>-1.8389564091488424</v>
      </c>
      <c r="H65" s="423">
        <f t="shared" si="5"/>
        <v>-2.2497957045962642</v>
      </c>
      <c r="I65" s="423">
        <f t="shared" si="5"/>
        <v>-1.6778149472632518</v>
      </c>
      <c r="J65" s="423">
        <f t="shared" si="5"/>
        <v>-0.48139675032318047</v>
      </c>
      <c r="K65" s="423">
        <f t="shared" si="5"/>
        <v>-1.5558607039974384</v>
      </c>
      <c r="L65" s="423">
        <f t="shared" si="5"/>
        <v>1.0120937447264196</v>
      </c>
      <c r="M65" s="423">
        <f t="shared" si="5"/>
        <v>6.7027132262603276E-2</v>
      </c>
      <c r="N65" s="423">
        <f t="shared" si="5"/>
        <v>-0.34990233385092201</v>
      </c>
      <c r="O65" s="423">
        <f t="shared" si="5"/>
        <v>0.7567483814308853</v>
      </c>
      <c r="P65" s="426">
        <f t="shared" si="4"/>
        <v>-0.87916272314462629</v>
      </c>
    </row>
    <row r="66" spans="1:16">
      <c r="A66" s="412">
        <v>1450966</v>
      </c>
      <c r="B66" s="412">
        <v>19</v>
      </c>
      <c r="C66" s="425" t="s">
        <v>18</v>
      </c>
      <c r="D66" s="423">
        <f t="shared" si="5"/>
        <v>-1.3457434231056518</v>
      </c>
      <c r="E66" s="423">
        <f t="shared" si="5"/>
        <v>2.1145398542411269</v>
      </c>
      <c r="F66" s="423">
        <f t="shared" si="5"/>
        <v>1.0607115623555516</v>
      </c>
      <c r="G66" s="423">
        <f t="shared" si="5"/>
        <v>-1.6346279192434168</v>
      </c>
      <c r="H66" s="423">
        <f t="shared" si="5"/>
        <v>-1.8758036913646792</v>
      </c>
      <c r="I66" s="423">
        <f t="shared" si="5"/>
        <v>-0.79434820971823961</v>
      </c>
      <c r="J66" s="423">
        <f t="shared" si="5"/>
        <v>-0.10586679417586788</v>
      </c>
      <c r="K66" s="423">
        <f t="shared" si="5"/>
        <v>0.46402863101677944</v>
      </c>
      <c r="L66" s="423">
        <f t="shared" si="5"/>
        <v>0.48948533835859681</v>
      </c>
      <c r="M66" s="423">
        <f t="shared" si="5"/>
        <v>-1.8344596029157112</v>
      </c>
      <c r="N66" s="423">
        <f t="shared" si="5"/>
        <v>3.9235371994313387E-2</v>
      </c>
      <c r="O66" s="423">
        <f t="shared" si="5"/>
        <v>-1.5134967628617706</v>
      </c>
      <c r="P66" s="426">
        <f t="shared" si="4"/>
        <v>-0.27466005213193667</v>
      </c>
    </row>
    <row r="67" spans="1:16">
      <c r="A67" s="412">
        <v>1450967</v>
      </c>
      <c r="B67" s="412">
        <v>20</v>
      </c>
      <c r="C67" s="425" t="s">
        <v>19</v>
      </c>
      <c r="D67" s="423">
        <f t="shared" si="5"/>
        <v>-2.0458018704787961</v>
      </c>
      <c r="E67" s="423">
        <f t="shared" si="5"/>
        <v>0.94713764304550319</v>
      </c>
      <c r="F67" s="423">
        <f t="shared" si="5"/>
        <v>0.18749075079279817</v>
      </c>
      <c r="G67" s="423">
        <f t="shared" si="5"/>
        <v>0.74920446298656451</v>
      </c>
      <c r="H67" s="423">
        <f t="shared" si="5"/>
        <v>4.3827189050576185E-2</v>
      </c>
      <c r="I67" s="423">
        <f t="shared" si="5"/>
        <v>-2.1624719818784919</v>
      </c>
      <c r="J67" s="423">
        <f t="shared" si="5"/>
        <v>2.3165825372364144E-2</v>
      </c>
      <c r="K67" s="423">
        <f t="shared" si="5"/>
        <v>0.49132443284129534</v>
      </c>
      <c r="L67" s="423">
        <f t="shared" si="5"/>
        <v>2.5335466686169714</v>
      </c>
      <c r="M67" s="423">
        <f t="shared" si="5"/>
        <v>-0.63402457567724668</v>
      </c>
      <c r="N67" s="423">
        <f t="shared" si="5"/>
        <v>-1.8308768259313579</v>
      </c>
      <c r="O67" s="423">
        <f t="shared" si="5"/>
        <v>-0.7567483814308853</v>
      </c>
      <c r="P67" s="426">
        <f t="shared" si="4"/>
        <v>-1.0603283594611923</v>
      </c>
    </row>
    <row r="68" spans="1:16">
      <c r="A68" s="412">
        <v>1450968</v>
      </c>
      <c r="B68" s="412">
        <v>21</v>
      </c>
      <c r="C68" s="425" t="s">
        <v>20</v>
      </c>
      <c r="D68" s="423">
        <f t="shared" si="5"/>
        <v>-1.7399510925002371</v>
      </c>
      <c r="E68" s="423">
        <f t="shared" si="5"/>
        <v>0.41850267948522152</v>
      </c>
      <c r="F68" s="423">
        <f t="shared" si="5"/>
        <v>1.456525369584792</v>
      </c>
      <c r="G68" s="423">
        <f t="shared" si="5"/>
        <v>-0.81731395962170839</v>
      </c>
      <c r="H68" s="423">
        <f t="shared" si="5"/>
        <v>-1.4959680529263473</v>
      </c>
      <c r="I68" s="423">
        <f t="shared" si="5"/>
        <v>-1.3791474319187045</v>
      </c>
      <c r="J68" s="423">
        <f t="shared" si="5"/>
        <v>-0.35389591208902904</v>
      </c>
      <c r="K68" s="423">
        <f t="shared" si="5"/>
        <v>0.57321183831484779</v>
      </c>
      <c r="L68" s="423">
        <f t="shared" si="5"/>
        <v>0.52146341142429542</v>
      </c>
      <c r="M68" s="423">
        <f t="shared" si="5"/>
        <v>-0.21905802229885557</v>
      </c>
      <c r="N68" s="423">
        <f t="shared" si="5"/>
        <v>-0.54929520792038733</v>
      </c>
      <c r="O68" s="423">
        <f t="shared" si="5"/>
        <v>-1.5134967628617706</v>
      </c>
      <c r="P68" s="426">
        <f t="shared" si="4"/>
        <v>-0.96757695595457971</v>
      </c>
    </row>
    <row r="69" spans="1:16">
      <c r="A69" s="412">
        <v>1450969</v>
      </c>
      <c r="B69" s="412">
        <v>22</v>
      </c>
      <c r="C69" s="425" t="s">
        <v>21</v>
      </c>
      <c r="D69" s="423">
        <f t="shared" si="5"/>
        <v>1.3117600033302752</v>
      </c>
      <c r="E69" s="423">
        <f t="shared" si="5"/>
        <v>-0.50660850674527047</v>
      </c>
      <c r="F69" s="423">
        <f t="shared" si="5"/>
        <v>3.0970694390217743</v>
      </c>
      <c r="G69" s="423">
        <f t="shared" si="5"/>
        <v>-1.8389564091488424</v>
      </c>
      <c r="H69" s="423">
        <f t="shared" si="5"/>
        <v>-2.2527175171996374</v>
      </c>
      <c r="I69" s="423">
        <f t="shared" si="5"/>
        <v>-1.2506348233779478</v>
      </c>
      <c r="J69" s="423">
        <f t="shared" si="5"/>
        <v>-0.77964796298574601</v>
      </c>
      <c r="K69" s="423">
        <f t="shared" si="5"/>
        <v>-1.0372404693316248</v>
      </c>
      <c r="L69" s="423">
        <f t="shared" si="5"/>
        <v>1.832073694999315</v>
      </c>
      <c r="M69" s="423">
        <f t="shared" si="5"/>
        <v>-0.659632095282774</v>
      </c>
      <c r="N69" s="423">
        <f t="shared" si="5"/>
        <v>-1.0831535481708827</v>
      </c>
      <c r="O69" s="423">
        <f t="shared" si="5"/>
        <v>-0.7567483814308853</v>
      </c>
      <c r="P69" s="426">
        <f t="shared" si="4"/>
        <v>-0.59821764814512246</v>
      </c>
    </row>
    <row r="70" spans="1:16">
      <c r="A70" s="412">
        <v>1450970</v>
      </c>
      <c r="B70" s="412">
        <v>23</v>
      </c>
      <c r="C70" s="425" t="s">
        <v>22</v>
      </c>
      <c r="D70" s="423">
        <f t="shared" si="5"/>
        <v>-0.25827399029300047</v>
      </c>
      <c r="E70" s="423">
        <f t="shared" si="5"/>
        <v>2.709254188246442</v>
      </c>
      <c r="F70" s="423">
        <f t="shared" si="5"/>
        <v>0.72392262111663686</v>
      </c>
      <c r="G70" s="423">
        <f t="shared" si="5"/>
        <v>-0.74920446298656451</v>
      </c>
      <c r="H70" s="423">
        <f t="shared" si="5"/>
        <v>5.2592626860691841E-2</v>
      </c>
      <c r="I70" s="423">
        <f t="shared" si="5"/>
        <v>-2.0550007213545007</v>
      </c>
      <c r="J70" s="423">
        <f t="shared" si="5"/>
        <v>-1.6107388742740436</v>
      </c>
      <c r="K70" s="423">
        <f t="shared" si="5"/>
        <v>1.7469313167690543</v>
      </c>
      <c r="L70" s="423">
        <f t="shared" si="5"/>
        <v>0.70212725644253093</v>
      </c>
      <c r="M70" s="423">
        <f t="shared" si="5"/>
        <v>8.5517375645394522E-2</v>
      </c>
      <c r="N70" s="423">
        <f t="shared" si="5"/>
        <v>-2.0389529380651412</v>
      </c>
      <c r="O70" s="423">
        <f t="shared" si="5"/>
        <v>-2.2702451442926561</v>
      </c>
      <c r="P70" s="426">
        <f t="shared" si="4"/>
        <v>-1.1918479554675994</v>
      </c>
    </row>
    <row r="71" spans="1:16">
      <c r="A71" s="412">
        <v>1450971</v>
      </c>
      <c r="B71" s="412">
        <v>24</v>
      </c>
      <c r="C71" s="425" t="s">
        <v>23</v>
      </c>
      <c r="D71" s="423">
        <f t="shared" si="5"/>
        <v>0.94473906975599531</v>
      </c>
      <c r="E71" s="423">
        <f t="shared" si="5"/>
        <v>-0.24229102496512764</v>
      </c>
      <c r="F71" s="423">
        <f t="shared" si="5"/>
        <v>1.760329826887937</v>
      </c>
      <c r="G71" s="423">
        <f t="shared" si="5"/>
        <v>0.34054748317571032</v>
      </c>
      <c r="H71" s="423">
        <f t="shared" si="5"/>
        <v>8.4732565497781187E-2</v>
      </c>
      <c r="I71" s="423">
        <f t="shared" si="5"/>
        <v>-0.87070503420520917</v>
      </c>
      <c r="J71" s="423">
        <f t="shared" si="5"/>
        <v>-1.5783356645682061</v>
      </c>
      <c r="K71" s="423">
        <f t="shared" si="5"/>
        <v>-0.27295801824516353</v>
      </c>
      <c r="L71" s="423">
        <f t="shared" si="5"/>
        <v>1.8102370057191575</v>
      </c>
      <c r="M71" s="423">
        <f t="shared" si="5"/>
        <v>-0.12594643954981957</v>
      </c>
      <c r="N71" s="423">
        <f t="shared" si="5"/>
        <v>-1.9070963600514637</v>
      </c>
      <c r="O71" s="423">
        <f t="shared" si="5"/>
        <v>-0.7567483814308853</v>
      </c>
      <c r="P71" s="426">
        <f t="shared" si="4"/>
        <v>-0.59416519768274512</v>
      </c>
    </row>
    <row r="72" spans="1:16">
      <c r="A72" s="412">
        <v>1450972</v>
      </c>
      <c r="B72" s="412">
        <v>25</v>
      </c>
      <c r="C72" s="425" t="s">
        <v>24</v>
      </c>
      <c r="D72" s="423">
        <f t="shared" si="5"/>
        <v>-1.8758847716018217</v>
      </c>
      <c r="E72" s="423">
        <f t="shared" si="5"/>
        <v>-6.6079370445033744E-2</v>
      </c>
      <c r="F72" s="423">
        <f t="shared" si="5"/>
        <v>1.0398792567119077</v>
      </c>
      <c r="G72" s="423">
        <f t="shared" si="5"/>
        <v>-0.40865697981085419</v>
      </c>
      <c r="H72" s="423">
        <f t="shared" si="5"/>
        <v>-0.62818970972493093</v>
      </c>
      <c r="I72" s="423">
        <f t="shared" si="5"/>
        <v>-0.46023464126599151</v>
      </c>
      <c r="J72" s="423">
        <f t="shared" si="5"/>
        <v>-5.9130227909526718E-2</v>
      </c>
      <c r="K72" s="423">
        <f t="shared" si="5"/>
        <v>0.27295801824516353</v>
      </c>
      <c r="L72" s="423">
        <f t="shared" si="5"/>
        <v>1.6161603627910133</v>
      </c>
      <c r="M72" s="423">
        <f t="shared" si="5"/>
        <v>-0.79397985573469076</v>
      </c>
      <c r="N72" s="423">
        <f t="shared" si="5"/>
        <v>0.78374263565690161</v>
      </c>
      <c r="O72" s="423">
        <f t="shared" si="5"/>
        <v>-1.5134967628617706</v>
      </c>
      <c r="P72" s="426">
        <f t="shared" si="4"/>
        <v>-0.41953806095735152</v>
      </c>
    </row>
    <row r="73" spans="1:16">
      <c r="A73" s="412">
        <v>1450973</v>
      </c>
      <c r="B73" s="412">
        <v>26</v>
      </c>
      <c r="C73" s="425" t="s">
        <v>25</v>
      </c>
      <c r="D73" s="423">
        <f t="shared" si="5"/>
        <v>-1.1010628007228072</v>
      </c>
      <c r="E73" s="423">
        <f t="shared" si="5"/>
        <v>-0.72687307489538677</v>
      </c>
      <c r="F73" s="423">
        <f t="shared" si="5"/>
        <v>3.2064390436509065</v>
      </c>
      <c r="G73" s="423">
        <f t="shared" si="5"/>
        <v>-1.430299429337988</v>
      </c>
      <c r="H73" s="423">
        <f t="shared" si="5"/>
        <v>-2.2264212037692905</v>
      </c>
      <c r="I73" s="423">
        <f t="shared" si="5"/>
        <v>-1.8129806236664956</v>
      </c>
      <c r="J73" s="423">
        <f t="shared" si="5"/>
        <v>0.15990383500402336</v>
      </c>
      <c r="K73" s="423">
        <f t="shared" si="5"/>
        <v>-0.54591603649032705</v>
      </c>
      <c r="L73" s="423">
        <f t="shared" si="5"/>
        <v>-0.16684212034277884</v>
      </c>
      <c r="M73" s="423">
        <f t="shared" si="5"/>
        <v>-0.99953706540484455</v>
      </c>
      <c r="N73" s="423">
        <f t="shared" si="5"/>
        <v>-2.3203541716309091</v>
      </c>
      <c r="O73" s="423">
        <f t="shared" si="5"/>
        <v>-1.5134967628617706</v>
      </c>
      <c r="P73" s="426">
        <f t="shared" si="4"/>
        <v>-0.9871025856085377</v>
      </c>
    </row>
    <row r="74" spans="1:16">
      <c r="A74" s="412">
        <v>1450974</v>
      </c>
      <c r="B74" s="412">
        <v>27</v>
      </c>
      <c r="C74" s="425" t="s">
        <v>26</v>
      </c>
      <c r="D74" s="423">
        <f t="shared" si="5"/>
        <v>-8.8356891416032632E-2</v>
      </c>
      <c r="E74" s="423">
        <f t="shared" si="5"/>
        <v>0.37444976585519901</v>
      </c>
      <c r="F74" s="423">
        <f t="shared" si="5"/>
        <v>1.7290813684224706</v>
      </c>
      <c r="G74" s="423">
        <f t="shared" si="5"/>
        <v>-1.0216424495271339</v>
      </c>
      <c r="H74" s="423">
        <f t="shared" si="5"/>
        <v>-1.3937046118083347</v>
      </c>
      <c r="I74" s="423">
        <f t="shared" si="5"/>
        <v>-1.1270474188482345</v>
      </c>
      <c r="J74" s="423">
        <f t="shared" si="5"/>
        <v>-1.5327426482594575</v>
      </c>
      <c r="K74" s="423">
        <f t="shared" si="5"/>
        <v>8.18874054735476E-2</v>
      </c>
      <c r="L74" s="423">
        <f t="shared" si="5"/>
        <v>0.35413057896286138</v>
      </c>
      <c r="M74" s="423">
        <f t="shared" si="5"/>
        <v>-1.1237592163852377</v>
      </c>
      <c r="N74" s="423">
        <f t="shared" si="5"/>
        <v>-1.093444793284144</v>
      </c>
      <c r="O74" s="423">
        <f t="shared" si="5"/>
        <v>-2.2702451442926561</v>
      </c>
      <c r="P74" s="426">
        <f t="shared" si="4"/>
        <v>-0.64214019205581685</v>
      </c>
    </row>
    <row r="75" spans="1:16">
      <c r="A75" s="412">
        <v>1450975</v>
      </c>
      <c r="B75" s="412">
        <v>28</v>
      </c>
      <c r="C75" s="425" t="s">
        <v>27</v>
      </c>
      <c r="D75" s="423">
        <f t="shared" si="5"/>
        <v>-2.4128228040530693</v>
      </c>
      <c r="E75" s="423">
        <f t="shared" si="5"/>
        <v>0.72687307489538677</v>
      </c>
      <c r="F75" s="423">
        <f t="shared" si="5"/>
        <v>1.1596650141628619</v>
      </c>
      <c r="G75" s="423">
        <f t="shared" si="5"/>
        <v>-1.2259709394325626</v>
      </c>
      <c r="H75" s="423">
        <f t="shared" si="5"/>
        <v>-1.9137872552085109</v>
      </c>
      <c r="I75" s="423">
        <f t="shared" si="5"/>
        <v>-0.56959830644819998</v>
      </c>
      <c r="J75" s="423">
        <f t="shared" si="5"/>
        <v>0.28532132833837759</v>
      </c>
      <c r="K75" s="423">
        <f t="shared" si="5"/>
        <v>-0.24566221642064767</v>
      </c>
      <c r="L75" s="423">
        <f t="shared" si="5"/>
        <v>-0.17084960264513044</v>
      </c>
      <c r="M75" s="423">
        <f t="shared" si="5"/>
        <v>-1.4712217066201201</v>
      </c>
      <c r="N75" s="423">
        <f t="shared" si="5"/>
        <v>-0.11191729060673204</v>
      </c>
      <c r="O75" s="423">
        <f t="shared" si="5"/>
        <v>0</v>
      </c>
      <c r="P75" s="426">
        <f t="shared" si="4"/>
        <v>-0.36868670402874587</v>
      </c>
    </row>
    <row r="76" spans="1:16">
      <c r="A76" s="412">
        <v>1450976</v>
      </c>
      <c r="B76" s="412">
        <v>29</v>
      </c>
      <c r="C76" s="425" t="s">
        <v>28</v>
      </c>
      <c r="D76" s="423">
        <f t="shared" si="5"/>
        <v>-1.2369964798243984</v>
      </c>
      <c r="E76" s="423">
        <f t="shared" si="5"/>
        <v>2.621148360986393</v>
      </c>
      <c r="F76" s="423">
        <f t="shared" si="5"/>
        <v>-0.10416152821822106</v>
      </c>
      <c r="G76" s="423">
        <f t="shared" si="5"/>
        <v>-1.0216424495271339</v>
      </c>
      <c r="H76" s="423">
        <f t="shared" si="5"/>
        <v>-0.64279877274178887</v>
      </c>
      <c r="I76" s="423">
        <f t="shared" si="5"/>
        <v>-1.8298502880687857</v>
      </c>
      <c r="J76" s="423">
        <f t="shared" si="5"/>
        <v>0.12185556958834778</v>
      </c>
      <c r="K76" s="423">
        <f t="shared" si="5"/>
        <v>0.98264886568259069</v>
      </c>
      <c r="L76" s="423">
        <f t="shared" si="5"/>
        <v>0.82652277852163281</v>
      </c>
      <c r="M76" s="423">
        <f t="shared" si="5"/>
        <v>0.28344369122106161</v>
      </c>
      <c r="N76" s="423">
        <f t="shared" si="5"/>
        <v>-2.0196568534777732</v>
      </c>
      <c r="O76" s="423">
        <f t="shared" si="5"/>
        <v>-1.5134967628617706</v>
      </c>
      <c r="P76" s="426">
        <f t="shared" si="4"/>
        <v>-0.94548383718531215</v>
      </c>
    </row>
    <row r="77" spans="1:16">
      <c r="A77" s="412">
        <v>1450977</v>
      </c>
      <c r="B77" s="412">
        <v>30</v>
      </c>
      <c r="C77" s="425" t="s">
        <v>29</v>
      </c>
      <c r="D77" s="423">
        <f t="shared" si="5"/>
        <v>0.40780103730475403</v>
      </c>
      <c r="E77" s="423">
        <f t="shared" si="5"/>
        <v>1.5638784338658338</v>
      </c>
      <c r="F77" s="423">
        <f t="shared" si="5"/>
        <v>1.5728390760951385</v>
      </c>
      <c r="G77" s="423">
        <f t="shared" si="5"/>
        <v>-0.27243798654056944</v>
      </c>
      <c r="H77" s="423">
        <f t="shared" si="5"/>
        <v>-0.75090583906654584</v>
      </c>
      <c r="I77" s="423">
        <f t="shared" si="5"/>
        <v>-1.7731683965543235</v>
      </c>
      <c r="J77" s="423">
        <f t="shared" si="5"/>
        <v>-1.5058406333366336</v>
      </c>
      <c r="K77" s="423">
        <f t="shared" si="5"/>
        <v>0.76428245108645887</v>
      </c>
      <c r="L77" s="423">
        <f t="shared" si="5"/>
        <v>1.602992920940431</v>
      </c>
      <c r="M77" s="423">
        <f t="shared" si="5"/>
        <v>-0.98577944384027272</v>
      </c>
      <c r="N77" s="423">
        <f t="shared" si="5"/>
        <v>-1.1651619076671966</v>
      </c>
      <c r="O77" s="423">
        <f t="shared" si="5"/>
        <v>-1.5134967628617706</v>
      </c>
      <c r="P77" s="426">
        <f t="shared" si="4"/>
        <v>-0.83410131686797062</v>
      </c>
    </row>
    <row r="78" spans="1:16">
      <c r="A78" s="412">
        <v>1450978</v>
      </c>
      <c r="B78" s="412">
        <v>31</v>
      </c>
      <c r="C78" s="425" t="s">
        <v>30</v>
      </c>
      <c r="D78" s="423">
        <f t="shared" si="5"/>
        <v>3.398341977540266E-2</v>
      </c>
      <c r="E78" s="423">
        <f t="shared" si="5"/>
        <v>1.0352434703055522</v>
      </c>
      <c r="F78" s="423">
        <f t="shared" si="5"/>
        <v>3.1856067380072619</v>
      </c>
      <c r="G78" s="423">
        <f t="shared" si="5"/>
        <v>-2.520051375500266</v>
      </c>
      <c r="H78" s="423">
        <f t="shared" si="5"/>
        <v>-2.3608245835243924</v>
      </c>
      <c r="I78" s="423">
        <f t="shared" si="5"/>
        <v>-1.2355124950146268</v>
      </c>
      <c r="J78" s="423">
        <f t="shared" si="5"/>
        <v>-1.9482435984303359</v>
      </c>
      <c r="K78" s="423">
        <f t="shared" si="5"/>
        <v>1.2283110821032384</v>
      </c>
      <c r="L78" s="423">
        <f t="shared" si="5"/>
        <v>2.3593438664943638</v>
      </c>
      <c r="M78" s="423">
        <f t="shared" si="5"/>
        <v>-1.4214741470426218</v>
      </c>
      <c r="N78" s="423">
        <f t="shared" si="5"/>
        <v>-3.7669173128638738</v>
      </c>
      <c r="O78" s="423">
        <f t="shared" si="5"/>
        <v>-1.5134967628617706</v>
      </c>
      <c r="P78" s="426">
        <f t="shared" si="4"/>
        <v>-0.81560986919629253</v>
      </c>
    </row>
    <row r="79" spans="1:16">
      <c r="A79" s="412">
        <v>1450979</v>
      </c>
      <c r="B79" s="412">
        <v>32</v>
      </c>
      <c r="C79" s="425" t="s">
        <v>31</v>
      </c>
      <c r="D79" s="423">
        <f t="shared" si="5"/>
        <v>-0.77482197087902094</v>
      </c>
      <c r="E79" s="423">
        <f t="shared" si="5"/>
        <v>0.30837039541016531</v>
      </c>
      <c r="F79" s="423">
        <f t="shared" si="5"/>
        <v>1.8540752022843359</v>
      </c>
      <c r="G79" s="423">
        <f t="shared" si="5"/>
        <v>-1.9070659057839863</v>
      </c>
      <c r="H79" s="423">
        <f t="shared" si="5"/>
        <v>-1.8173674392972428</v>
      </c>
      <c r="I79" s="423">
        <f t="shared" si="5"/>
        <v>-3.7249107494478286</v>
      </c>
      <c r="J79" s="423">
        <f t="shared" si="5"/>
        <v>0.83049560304004821</v>
      </c>
      <c r="K79" s="423">
        <f t="shared" si="5"/>
        <v>-0.57321183831484779</v>
      </c>
      <c r="L79" s="423">
        <f t="shared" si="5"/>
        <v>1.5864722796123716</v>
      </c>
      <c r="M79" s="423">
        <f t="shared" si="5"/>
        <v>1.4317098174866658</v>
      </c>
      <c r="N79" s="423">
        <f t="shared" si="5"/>
        <v>-0.43030268629829244</v>
      </c>
      <c r="O79" s="423">
        <f t="shared" si="5"/>
        <v>-1.5134967628617706</v>
      </c>
      <c r="P79" s="426">
        <f t="shared" si="4"/>
        <v>-1.9533627386807444</v>
      </c>
    </row>
    <row r="80" spans="1:16">
      <c r="A80" s="412">
        <v>1450980</v>
      </c>
      <c r="B80" s="412">
        <v>33</v>
      </c>
      <c r="C80" s="425" t="s">
        <v>32</v>
      </c>
      <c r="D80" s="423">
        <f t="shared" si="5"/>
        <v>-1.1146561686329697</v>
      </c>
      <c r="E80" s="423">
        <f t="shared" si="5"/>
        <v>-1.6079313474958563</v>
      </c>
      <c r="F80" s="423">
        <f t="shared" si="5"/>
        <v>0.63885737307175627</v>
      </c>
      <c r="G80" s="423">
        <f t="shared" si="5"/>
        <v>-1.7708469125137014</v>
      </c>
      <c r="H80" s="423">
        <f t="shared" si="5"/>
        <v>-1.9108654426051397</v>
      </c>
      <c r="I80" s="423">
        <f t="shared" si="5"/>
        <v>-0.58896540320940138</v>
      </c>
      <c r="J80" s="423">
        <f t="shared" si="5"/>
        <v>1.0417930803392847</v>
      </c>
      <c r="K80" s="423">
        <f t="shared" si="5"/>
        <v>-2.6476927769780949</v>
      </c>
      <c r="L80" s="423">
        <f t="shared" si="5"/>
        <v>-1.3441913495616595</v>
      </c>
      <c r="M80" s="423">
        <f t="shared" si="5"/>
        <v>-1.0070945855176512</v>
      </c>
      <c r="N80" s="423">
        <f t="shared" si="5"/>
        <v>-1.3204953885954951</v>
      </c>
      <c r="O80" s="423">
        <f t="shared" si="5"/>
        <v>0.7567483814308853</v>
      </c>
      <c r="P80" s="426">
        <f t="shared" si="4"/>
        <v>-0.10898244473145866</v>
      </c>
    </row>
    <row r="81" spans="1:12" s="381" customFormat="1" ht="15.75">
      <c r="A81" s="385" t="s">
        <v>872</v>
      </c>
      <c r="G81" s="382"/>
      <c r="H81" s="382"/>
    </row>
    <row r="84" spans="1:12" s="381" customFormat="1" ht="15.75">
      <c r="A84" s="385" t="s">
        <v>873</v>
      </c>
      <c r="B84" s="427"/>
      <c r="C84" s="427"/>
      <c r="D84" s="427"/>
      <c r="E84" s="427"/>
      <c r="G84" s="382"/>
      <c r="H84" s="385" t="s">
        <v>874</v>
      </c>
      <c r="I84" s="427"/>
      <c r="J84" s="427"/>
      <c r="K84" s="427"/>
      <c r="L84" s="427"/>
    </row>
    <row r="85" spans="1:12" s="381" customFormat="1" ht="51.75" thickBot="1">
      <c r="A85" s="387" t="s">
        <v>855</v>
      </c>
      <c r="B85" s="387" t="s">
        <v>856</v>
      </c>
      <c r="C85" s="388" t="s">
        <v>574</v>
      </c>
      <c r="D85" s="387" t="s">
        <v>875</v>
      </c>
      <c r="E85" s="416" t="s">
        <v>876</v>
      </c>
      <c r="G85" s="428"/>
      <c r="H85" s="387" t="s">
        <v>855</v>
      </c>
      <c r="I85" s="387" t="s">
        <v>856</v>
      </c>
      <c r="J85" s="388" t="s">
        <v>574</v>
      </c>
      <c r="K85" s="416" t="s">
        <v>871</v>
      </c>
      <c r="L85" s="416" t="s">
        <v>877</v>
      </c>
    </row>
    <row r="86" spans="1:12" s="381" customFormat="1">
      <c r="A86" s="429">
        <v>1450958</v>
      </c>
      <c r="B86" s="429">
        <v>11</v>
      </c>
      <c r="C86" s="430" t="s">
        <v>10</v>
      </c>
      <c r="D86" s="431">
        <v>8.4118352235085334E-2</v>
      </c>
      <c r="E86" s="429">
        <v>1</v>
      </c>
      <c r="G86" s="382"/>
      <c r="H86" s="417">
        <v>1450948</v>
      </c>
      <c r="I86" s="417">
        <v>1</v>
      </c>
      <c r="J86" s="418" t="s">
        <v>0</v>
      </c>
      <c r="K86" s="420">
        <v>0</v>
      </c>
      <c r="L86" s="417">
        <v>1</v>
      </c>
    </row>
    <row r="87" spans="1:12" s="381" customFormat="1">
      <c r="A87" s="432">
        <v>1450948</v>
      </c>
      <c r="B87" s="432">
        <v>1</v>
      </c>
      <c r="C87" s="433" t="s">
        <v>0</v>
      </c>
      <c r="D87" s="434">
        <v>0</v>
      </c>
      <c r="E87" s="432">
        <v>2</v>
      </c>
      <c r="G87" s="382"/>
      <c r="H87" s="421">
        <v>1450951</v>
      </c>
      <c r="I87" s="421">
        <v>4</v>
      </c>
      <c r="J87" s="422" t="s">
        <v>7</v>
      </c>
      <c r="K87" s="424">
        <v>-7.6584024222267261E-2</v>
      </c>
      <c r="L87" s="421">
        <v>2</v>
      </c>
    </row>
    <row r="88" spans="1:12" s="381" customFormat="1">
      <c r="A88" s="421">
        <v>1450951</v>
      </c>
      <c r="B88" s="421">
        <v>4</v>
      </c>
      <c r="C88" s="422" t="s">
        <v>7</v>
      </c>
      <c r="D88" s="435">
        <v>-0.28778938362021911</v>
      </c>
      <c r="E88" s="436">
        <v>3</v>
      </c>
      <c r="G88" s="382"/>
      <c r="H88" s="412">
        <v>1450980</v>
      </c>
      <c r="I88" s="412">
        <v>33</v>
      </c>
      <c r="J88" s="425" t="s">
        <v>32</v>
      </c>
      <c r="K88" s="426">
        <v>-0.10898244473145866</v>
      </c>
      <c r="L88" s="429">
        <v>3</v>
      </c>
    </row>
    <row r="89" spans="1:12" s="381" customFormat="1">
      <c r="A89" s="412">
        <v>1450972</v>
      </c>
      <c r="B89" s="412">
        <v>25</v>
      </c>
      <c r="C89" s="425" t="s">
        <v>24</v>
      </c>
      <c r="D89" s="413">
        <v>-0.46023464126599151</v>
      </c>
      <c r="E89" s="421">
        <v>4</v>
      </c>
      <c r="G89" s="382"/>
      <c r="H89" s="412">
        <v>1450966</v>
      </c>
      <c r="I89" s="412">
        <v>19</v>
      </c>
      <c r="J89" s="425" t="s">
        <v>18</v>
      </c>
      <c r="K89" s="426">
        <v>-0.27466005213193667</v>
      </c>
      <c r="L89" s="421">
        <v>4</v>
      </c>
    </row>
    <row r="90" spans="1:12" s="381" customFormat="1">
      <c r="A90" s="412">
        <v>1450959</v>
      </c>
      <c r="B90" s="412">
        <v>12</v>
      </c>
      <c r="C90" s="425" t="s">
        <v>11</v>
      </c>
      <c r="D90" s="413">
        <v>-0.46609312897025823</v>
      </c>
      <c r="E90" s="436">
        <v>5</v>
      </c>
      <c r="G90" s="382"/>
      <c r="H90" s="412">
        <v>1450959</v>
      </c>
      <c r="I90" s="412">
        <v>12</v>
      </c>
      <c r="J90" s="425" t="s">
        <v>11</v>
      </c>
      <c r="K90" s="426">
        <v>-0.33424191722181246</v>
      </c>
      <c r="L90" s="429">
        <v>5</v>
      </c>
    </row>
    <row r="91" spans="1:12" s="381" customFormat="1">
      <c r="A91" s="412">
        <v>1450975</v>
      </c>
      <c r="B91" s="412">
        <v>28</v>
      </c>
      <c r="C91" s="425" t="s">
        <v>27</v>
      </c>
      <c r="D91" s="413">
        <v>-0.56959830644819998</v>
      </c>
      <c r="E91" s="421">
        <v>6</v>
      </c>
      <c r="G91" s="382"/>
      <c r="H91" s="412">
        <v>1450975</v>
      </c>
      <c r="I91" s="412">
        <v>28</v>
      </c>
      <c r="J91" s="425" t="s">
        <v>27</v>
      </c>
      <c r="K91" s="426">
        <v>-0.36868670402874587</v>
      </c>
      <c r="L91" s="421">
        <v>6</v>
      </c>
    </row>
    <row r="92" spans="1:12" s="381" customFormat="1">
      <c r="A92" s="412">
        <v>1450980</v>
      </c>
      <c r="B92" s="412">
        <v>33</v>
      </c>
      <c r="C92" s="425" t="s">
        <v>32</v>
      </c>
      <c r="D92" s="413">
        <v>-0.58896540320940138</v>
      </c>
      <c r="E92" s="436">
        <v>7</v>
      </c>
      <c r="G92" s="382"/>
      <c r="H92" s="412">
        <v>1450972</v>
      </c>
      <c r="I92" s="412">
        <v>25</v>
      </c>
      <c r="J92" s="425" t="s">
        <v>24</v>
      </c>
      <c r="K92" s="426">
        <v>-0.41953806095735152</v>
      </c>
      <c r="L92" s="429">
        <v>7</v>
      </c>
    </row>
    <row r="93" spans="1:12" s="381" customFormat="1">
      <c r="A93" s="412">
        <v>1450954</v>
      </c>
      <c r="B93" s="412">
        <v>7</v>
      </c>
      <c r="C93" s="425" t="s">
        <v>5</v>
      </c>
      <c r="D93" s="413">
        <v>-0.62757582956018343</v>
      </c>
      <c r="E93" s="421">
        <v>8</v>
      </c>
      <c r="G93" s="382"/>
      <c r="H93" s="412">
        <v>1450964</v>
      </c>
      <c r="I93" s="412">
        <v>17</v>
      </c>
      <c r="J93" s="425" t="s">
        <v>16</v>
      </c>
      <c r="K93" s="426">
        <v>-0.45936451147222795</v>
      </c>
      <c r="L93" s="421">
        <v>8</v>
      </c>
    </row>
    <row r="94" spans="1:12" s="381" customFormat="1">
      <c r="A94" s="412">
        <v>1450966</v>
      </c>
      <c r="B94" s="412">
        <v>19</v>
      </c>
      <c r="C94" s="425" t="s">
        <v>18</v>
      </c>
      <c r="D94" s="413">
        <v>-0.79434820971823961</v>
      </c>
      <c r="E94" s="436">
        <v>9</v>
      </c>
      <c r="G94" s="382"/>
      <c r="H94" s="412">
        <v>1450971</v>
      </c>
      <c r="I94" s="412">
        <v>24</v>
      </c>
      <c r="J94" s="425" t="s">
        <v>23</v>
      </c>
      <c r="K94" s="426">
        <v>-0.59416519768274512</v>
      </c>
      <c r="L94" s="429">
        <v>9</v>
      </c>
    </row>
    <row r="95" spans="1:12" s="381" customFormat="1">
      <c r="A95" s="412">
        <v>1450971</v>
      </c>
      <c r="B95" s="412">
        <v>24</v>
      </c>
      <c r="C95" s="425" t="s">
        <v>23</v>
      </c>
      <c r="D95" s="413">
        <v>-0.87070503420520917</v>
      </c>
      <c r="E95" s="421">
        <v>10</v>
      </c>
      <c r="G95" s="382"/>
      <c r="H95" s="412">
        <v>1450969</v>
      </c>
      <c r="I95" s="412">
        <v>22</v>
      </c>
      <c r="J95" s="425" t="s">
        <v>21</v>
      </c>
      <c r="K95" s="426">
        <v>-0.59821764814512246</v>
      </c>
      <c r="L95" s="421">
        <v>10</v>
      </c>
    </row>
    <row r="96" spans="1:12" s="381" customFormat="1">
      <c r="A96" s="412">
        <v>1450974</v>
      </c>
      <c r="B96" s="412">
        <v>27</v>
      </c>
      <c r="C96" s="425" t="s">
        <v>26</v>
      </c>
      <c r="D96" s="413">
        <v>-1.1270474188482345</v>
      </c>
      <c r="E96" s="436">
        <v>11</v>
      </c>
      <c r="G96" s="382"/>
      <c r="H96" s="412">
        <v>1450974</v>
      </c>
      <c r="I96" s="412">
        <v>27</v>
      </c>
      <c r="J96" s="425" t="s">
        <v>26</v>
      </c>
      <c r="K96" s="426">
        <v>-0.64214019205581685</v>
      </c>
      <c r="L96" s="429">
        <v>11</v>
      </c>
    </row>
    <row r="97" spans="1:12" s="381" customFormat="1">
      <c r="A97" s="412">
        <v>1450978</v>
      </c>
      <c r="B97" s="412">
        <v>31</v>
      </c>
      <c r="C97" s="425" t="s">
        <v>30</v>
      </c>
      <c r="D97" s="413">
        <v>-1.2355124950146268</v>
      </c>
      <c r="E97" s="421">
        <v>12</v>
      </c>
      <c r="G97" s="382"/>
      <c r="H97" s="412">
        <v>1450958</v>
      </c>
      <c r="I97" s="412">
        <v>11</v>
      </c>
      <c r="J97" s="425" t="s">
        <v>10</v>
      </c>
      <c r="K97" s="426">
        <v>-0.68378978636221133</v>
      </c>
      <c r="L97" s="421">
        <v>12</v>
      </c>
    </row>
    <row r="98" spans="1:12" s="381" customFormat="1">
      <c r="A98" s="412">
        <v>1450969</v>
      </c>
      <c r="B98" s="412">
        <v>22</v>
      </c>
      <c r="C98" s="425" t="s">
        <v>21</v>
      </c>
      <c r="D98" s="413">
        <v>-1.2506348233779478</v>
      </c>
      <c r="E98" s="436">
        <v>13</v>
      </c>
      <c r="G98" s="382"/>
      <c r="H98" s="412">
        <v>1450954</v>
      </c>
      <c r="I98" s="412">
        <v>7</v>
      </c>
      <c r="J98" s="425" t="s">
        <v>5</v>
      </c>
      <c r="K98" s="426">
        <v>-0.73581256325373245</v>
      </c>
      <c r="L98" s="429">
        <v>13</v>
      </c>
    </row>
    <row r="99" spans="1:12" s="381" customFormat="1">
      <c r="A99" s="412">
        <v>1450968</v>
      </c>
      <c r="B99" s="412">
        <v>21</v>
      </c>
      <c r="C99" s="425" t="s">
        <v>20</v>
      </c>
      <c r="D99" s="413">
        <v>-1.3791474319187045</v>
      </c>
      <c r="E99" s="421">
        <v>14</v>
      </c>
      <c r="G99" s="382"/>
      <c r="H99" s="412">
        <v>1450978</v>
      </c>
      <c r="I99" s="412">
        <v>31</v>
      </c>
      <c r="J99" s="425" t="s">
        <v>30</v>
      </c>
      <c r="K99" s="426">
        <v>-0.81560986919629253</v>
      </c>
      <c r="L99" s="421">
        <v>14</v>
      </c>
    </row>
    <row r="100" spans="1:12" s="381" customFormat="1">
      <c r="A100" s="412">
        <v>1450964</v>
      </c>
      <c r="B100" s="412">
        <v>17</v>
      </c>
      <c r="C100" s="425" t="s">
        <v>16</v>
      </c>
      <c r="D100" s="413">
        <v>-1.6437838092051702</v>
      </c>
      <c r="E100" s="436">
        <v>15</v>
      </c>
      <c r="G100" s="382"/>
      <c r="H100" s="412">
        <v>1450977</v>
      </c>
      <c r="I100" s="412">
        <v>30</v>
      </c>
      <c r="J100" s="425" t="s">
        <v>29</v>
      </c>
      <c r="K100" s="426">
        <v>-0.83410131686797062</v>
      </c>
      <c r="L100" s="429">
        <v>15</v>
      </c>
    </row>
    <row r="101" spans="1:12" s="381" customFormat="1">
      <c r="A101" s="412">
        <v>1450965</v>
      </c>
      <c r="B101" s="412">
        <v>18</v>
      </c>
      <c r="C101" s="425" t="s">
        <v>17</v>
      </c>
      <c r="D101" s="413">
        <v>-1.6778149472632518</v>
      </c>
      <c r="E101" s="421">
        <v>16</v>
      </c>
      <c r="G101" s="382"/>
      <c r="H101" s="412">
        <v>1450965</v>
      </c>
      <c r="I101" s="412">
        <v>18</v>
      </c>
      <c r="J101" s="425" t="s">
        <v>17</v>
      </c>
      <c r="K101" s="426">
        <v>-0.87916272314462629</v>
      </c>
      <c r="L101" s="421">
        <v>16</v>
      </c>
    </row>
    <row r="102" spans="1:12" s="381" customFormat="1">
      <c r="A102" s="412">
        <v>1450977</v>
      </c>
      <c r="B102" s="412">
        <v>30</v>
      </c>
      <c r="C102" s="425" t="s">
        <v>29</v>
      </c>
      <c r="D102" s="413">
        <v>-1.7731683965543235</v>
      </c>
      <c r="E102" s="436">
        <v>17</v>
      </c>
      <c r="G102" s="382"/>
      <c r="H102" s="412">
        <v>1450976</v>
      </c>
      <c r="I102" s="412">
        <v>29</v>
      </c>
      <c r="J102" s="425" t="s">
        <v>28</v>
      </c>
      <c r="K102" s="426">
        <v>-0.94548383718531215</v>
      </c>
      <c r="L102" s="429">
        <v>17</v>
      </c>
    </row>
    <row r="103" spans="1:12" s="381" customFormat="1">
      <c r="A103" s="412">
        <v>1450973</v>
      </c>
      <c r="B103" s="412">
        <v>26</v>
      </c>
      <c r="C103" s="425" t="s">
        <v>25</v>
      </c>
      <c r="D103" s="413">
        <v>-1.8129806236664956</v>
      </c>
      <c r="E103" s="421">
        <v>18</v>
      </c>
      <c r="G103" s="382"/>
      <c r="H103" s="412">
        <v>1450968</v>
      </c>
      <c r="I103" s="412">
        <v>21</v>
      </c>
      <c r="J103" s="425" t="s">
        <v>20</v>
      </c>
      <c r="K103" s="426">
        <v>-0.96757695595457971</v>
      </c>
      <c r="L103" s="421">
        <v>18</v>
      </c>
    </row>
    <row r="104" spans="1:12" s="381" customFormat="1">
      <c r="A104" s="412">
        <v>1450976</v>
      </c>
      <c r="B104" s="412">
        <v>29</v>
      </c>
      <c r="C104" s="425" t="s">
        <v>28</v>
      </c>
      <c r="D104" s="413">
        <v>-1.8298502880687857</v>
      </c>
      <c r="E104" s="436">
        <v>19</v>
      </c>
      <c r="G104" s="382"/>
      <c r="H104" s="412">
        <v>1450973</v>
      </c>
      <c r="I104" s="412">
        <v>26</v>
      </c>
      <c r="J104" s="425" t="s">
        <v>25</v>
      </c>
      <c r="K104" s="426">
        <v>-0.9871025856085377</v>
      </c>
      <c r="L104" s="429">
        <v>19</v>
      </c>
    </row>
    <row r="105" spans="1:12" s="381" customFormat="1">
      <c r="A105" s="421">
        <v>1450952</v>
      </c>
      <c r="B105" s="421">
        <v>5</v>
      </c>
      <c r="C105" s="422" t="s">
        <v>3</v>
      </c>
      <c r="D105" s="435">
        <v>-1.9965850014109092</v>
      </c>
      <c r="E105" s="421">
        <v>20</v>
      </c>
      <c r="G105" s="382"/>
      <c r="H105" s="412">
        <v>1450967</v>
      </c>
      <c r="I105" s="412">
        <v>20</v>
      </c>
      <c r="J105" s="425" t="s">
        <v>19</v>
      </c>
      <c r="K105" s="426">
        <v>-1.0603283594611923</v>
      </c>
      <c r="L105" s="421">
        <v>20</v>
      </c>
    </row>
    <row r="106" spans="1:12" s="381" customFormat="1">
      <c r="A106" s="412">
        <v>1450970</v>
      </c>
      <c r="B106" s="412">
        <v>23</v>
      </c>
      <c r="C106" s="425" t="s">
        <v>22</v>
      </c>
      <c r="D106" s="413">
        <v>-2.0550007213545007</v>
      </c>
      <c r="E106" s="436">
        <v>21</v>
      </c>
      <c r="G106" s="382"/>
      <c r="H106" s="412">
        <v>1450952</v>
      </c>
      <c r="I106" s="412">
        <v>5</v>
      </c>
      <c r="J106" s="425" t="s">
        <v>3</v>
      </c>
      <c r="K106" s="426">
        <v>-1.1081305063434554</v>
      </c>
      <c r="L106" s="429">
        <v>21</v>
      </c>
    </row>
    <row r="107" spans="1:12" s="381" customFormat="1">
      <c r="A107" s="412">
        <v>1450960</v>
      </c>
      <c r="B107" s="412">
        <v>13</v>
      </c>
      <c r="C107" s="425" t="s">
        <v>12</v>
      </c>
      <c r="D107" s="413">
        <v>-2.1492713934942631</v>
      </c>
      <c r="E107" s="421">
        <v>22</v>
      </c>
      <c r="G107" s="382"/>
      <c r="H107" s="412">
        <v>1450970</v>
      </c>
      <c r="I107" s="412">
        <v>23</v>
      </c>
      <c r="J107" s="425" t="s">
        <v>22</v>
      </c>
      <c r="K107" s="426">
        <v>-1.1918479554675994</v>
      </c>
      <c r="L107" s="421">
        <v>22</v>
      </c>
    </row>
    <row r="108" spans="1:12" s="381" customFormat="1">
      <c r="A108" s="412">
        <v>1450967</v>
      </c>
      <c r="B108" s="412">
        <v>20</v>
      </c>
      <c r="C108" s="425" t="s">
        <v>19</v>
      </c>
      <c r="D108" s="413">
        <v>-2.1624719818784919</v>
      </c>
      <c r="E108" s="436">
        <v>23</v>
      </c>
      <c r="G108" s="382"/>
      <c r="H108" s="412">
        <v>1450960</v>
      </c>
      <c r="I108" s="412">
        <v>13</v>
      </c>
      <c r="J108" s="425" t="s">
        <v>12</v>
      </c>
      <c r="K108" s="426">
        <v>-1.1965392621511861</v>
      </c>
      <c r="L108" s="429">
        <v>23</v>
      </c>
    </row>
    <row r="109" spans="1:12" s="381" customFormat="1">
      <c r="A109" s="412">
        <v>1450962</v>
      </c>
      <c r="B109" s="412">
        <v>15</v>
      </c>
      <c r="C109" s="425" t="s">
        <v>14</v>
      </c>
      <c r="D109" s="413">
        <v>-2.2700318598352252</v>
      </c>
      <c r="E109" s="421">
        <v>24</v>
      </c>
      <c r="G109" s="382"/>
      <c r="H109" s="412">
        <v>1450963</v>
      </c>
      <c r="I109" s="412">
        <v>16</v>
      </c>
      <c r="J109" s="425" t="s">
        <v>15</v>
      </c>
      <c r="K109" s="426">
        <v>-1.2233435933718295</v>
      </c>
      <c r="L109" s="421">
        <v>24</v>
      </c>
    </row>
    <row r="110" spans="1:12" s="381" customFormat="1">
      <c r="A110" s="412">
        <v>1450955</v>
      </c>
      <c r="B110" s="412">
        <v>8</v>
      </c>
      <c r="C110" s="425" t="s">
        <v>6</v>
      </c>
      <c r="D110" s="413">
        <v>-2.3024589185487754</v>
      </c>
      <c r="E110" s="436">
        <v>25</v>
      </c>
      <c r="G110" s="382"/>
      <c r="H110" s="412">
        <v>1450955</v>
      </c>
      <c r="I110" s="412">
        <v>8</v>
      </c>
      <c r="J110" s="425" t="s">
        <v>6</v>
      </c>
      <c r="K110" s="426">
        <v>-1.2823423651460555</v>
      </c>
      <c r="L110" s="429">
        <v>25</v>
      </c>
    </row>
    <row r="111" spans="1:12" s="381" customFormat="1">
      <c r="A111" s="421">
        <v>1450949</v>
      </c>
      <c r="B111" s="421">
        <v>2</v>
      </c>
      <c r="C111" s="422" t="s">
        <v>1</v>
      </c>
      <c r="D111" s="435">
        <v>-2.3192846260407047</v>
      </c>
      <c r="E111" s="421">
        <v>26</v>
      </c>
      <c r="G111" s="382"/>
      <c r="H111" s="412">
        <v>1450962</v>
      </c>
      <c r="I111" s="412">
        <v>15</v>
      </c>
      <c r="J111" s="425" t="s">
        <v>14</v>
      </c>
      <c r="K111" s="426">
        <v>-1.2984416227886282</v>
      </c>
      <c r="L111" s="421">
        <v>26</v>
      </c>
    </row>
    <row r="112" spans="1:12" s="381" customFormat="1">
      <c r="A112" s="421">
        <v>1450950</v>
      </c>
      <c r="B112" s="421">
        <v>3</v>
      </c>
      <c r="C112" s="422" t="s">
        <v>2</v>
      </c>
      <c r="D112" s="435">
        <v>-2.5689343057701235</v>
      </c>
      <c r="E112" s="436">
        <v>27</v>
      </c>
      <c r="G112" s="382"/>
      <c r="H112" s="421">
        <v>1450950</v>
      </c>
      <c r="I112" s="421">
        <v>3</v>
      </c>
      <c r="J112" s="422" t="s">
        <v>2</v>
      </c>
      <c r="K112" s="424">
        <v>-1.3008466404560435</v>
      </c>
      <c r="L112" s="429">
        <v>27</v>
      </c>
    </row>
    <row r="113" spans="1:12" s="381" customFormat="1">
      <c r="A113" s="412">
        <v>1450963</v>
      </c>
      <c r="B113" s="412">
        <v>16</v>
      </c>
      <c r="C113" s="425" t="s">
        <v>15</v>
      </c>
      <c r="D113" s="413">
        <v>-2.5869962208268231</v>
      </c>
      <c r="E113" s="421">
        <v>28</v>
      </c>
      <c r="G113" s="382"/>
      <c r="H113" s="412">
        <v>1450956</v>
      </c>
      <c r="I113" s="412">
        <v>9</v>
      </c>
      <c r="J113" s="425" t="s">
        <v>8</v>
      </c>
      <c r="K113" s="426">
        <v>-1.3861790079939891</v>
      </c>
      <c r="L113" s="421">
        <v>28</v>
      </c>
    </row>
    <row r="114" spans="1:12" s="381" customFormat="1">
      <c r="A114" s="412">
        <v>1450956</v>
      </c>
      <c r="B114" s="412">
        <v>9</v>
      </c>
      <c r="C114" s="425" t="s">
        <v>8</v>
      </c>
      <c r="D114" s="413">
        <v>-2.8617313331879699</v>
      </c>
      <c r="E114" s="436">
        <v>29</v>
      </c>
      <c r="G114" s="382"/>
      <c r="H114" s="412">
        <v>1450957</v>
      </c>
      <c r="I114" s="412">
        <v>10</v>
      </c>
      <c r="J114" s="425" t="s">
        <v>9</v>
      </c>
      <c r="K114" s="426">
        <v>-1.5066711012775966</v>
      </c>
      <c r="L114" s="429">
        <v>29</v>
      </c>
    </row>
    <row r="115" spans="1:12" s="381" customFormat="1">
      <c r="A115" s="412">
        <v>1450953</v>
      </c>
      <c r="B115" s="412">
        <v>6</v>
      </c>
      <c r="C115" s="425" t="s">
        <v>4</v>
      </c>
      <c r="D115" s="413">
        <v>-2.9729494824996037</v>
      </c>
      <c r="E115" s="421">
        <v>30</v>
      </c>
      <c r="G115" s="382"/>
      <c r="H115" s="412">
        <v>1450961</v>
      </c>
      <c r="I115" s="412">
        <v>14</v>
      </c>
      <c r="J115" s="425" t="s">
        <v>13</v>
      </c>
      <c r="K115" s="426">
        <v>-1.5283572743408169</v>
      </c>
      <c r="L115" s="421">
        <v>30</v>
      </c>
    </row>
    <row r="116" spans="1:12" s="381" customFormat="1">
      <c r="A116" s="412">
        <v>1450957</v>
      </c>
      <c r="B116" s="412">
        <v>10</v>
      </c>
      <c r="C116" s="425" t="s">
        <v>9</v>
      </c>
      <c r="D116" s="413">
        <v>-3.1417243855922639</v>
      </c>
      <c r="E116" s="436">
        <v>31</v>
      </c>
      <c r="G116" s="382"/>
      <c r="H116" s="412">
        <v>1450953</v>
      </c>
      <c r="I116" s="412">
        <v>6</v>
      </c>
      <c r="J116" s="425" t="s">
        <v>4</v>
      </c>
      <c r="K116" s="426">
        <v>-1.6119845290428794</v>
      </c>
      <c r="L116" s="429">
        <v>31</v>
      </c>
    </row>
    <row r="117" spans="1:12" s="381" customFormat="1">
      <c r="A117" s="412">
        <v>1450961</v>
      </c>
      <c r="B117" s="412">
        <v>14</v>
      </c>
      <c r="C117" s="425" t="s">
        <v>13</v>
      </c>
      <c r="D117" s="413">
        <v>-3.2757384210151614</v>
      </c>
      <c r="E117" s="421">
        <v>32</v>
      </c>
      <c r="G117" s="382"/>
      <c r="H117" s="421">
        <v>1450949</v>
      </c>
      <c r="I117" s="421">
        <v>2</v>
      </c>
      <c r="J117" s="422" t="s">
        <v>1</v>
      </c>
      <c r="K117" s="424">
        <v>-1.754073318964436</v>
      </c>
      <c r="L117" s="421">
        <v>32</v>
      </c>
    </row>
    <row r="118" spans="1:12" s="381" customFormat="1">
      <c r="A118" s="412">
        <v>1450979</v>
      </c>
      <c r="B118" s="412">
        <v>32</v>
      </c>
      <c r="C118" s="425" t="s">
        <v>31</v>
      </c>
      <c r="D118" s="413">
        <v>-3.7249107494478286</v>
      </c>
      <c r="E118" s="429">
        <v>33</v>
      </c>
      <c r="G118" s="382"/>
      <c r="H118" s="412">
        <v>1450979</v>
      </c>
      <c r="I118" s="412">
        <v>32</v>
      </c>
      <c r="J118" s="425" t="s">
        <v>31</v>
      </c>
      <c r="K118" s="426">
        <v>-1.9533627386807444</v>
      </c>
      <c r="L118" s="429">
        <v>33</v>
      </c>
    </row>
    <row r="122" spans="1:12" s="381" customFormat="1" ht="15.75">
      <c r="A122" s="385" t="s">
        <v>878</v>
      </c>
      <c r="G122" s="382"/>
      <c r="H122" s="382"/>
    </row>
    <row r="123" spans="1:12" s="381" customFormat="1">
      <c r="A123" s="437" t="s">
        <v>879</v>
      </c>
      <c r="B123" s="437" t="s">
        <v>880</v>
      </c>
      <c r="C123" s="437" t="s">
        <v>881</v>
      </c>
      <c r="G123" s="382"/>
      <c r="H123" s="382"/>
    </row>
    <row r="124" spans="1:12" s="381" customFormat="1">
      <c r="A124" s="438" t="s">
        <v>882</v>
      </c>
      <c r="B124" s="438" t="s">
        <v>883</v>
      </c>
      <c r="C124" s="438">
        <v>15</v>
      </c>
      <c r="G124" s="382"/>
      <c r="H124" s="382"/>
    </row>
    <row r="125" spans="1:12" s="381" customFormat="1">
      <c r="A125" s="438" t="s">
        <v>884</v>
      </c>
      <c r="B125" s="438" t="s">
        <v>885</v>
      </c>
      <c r="C125" s="438">
        <v>20</v>
      </c>
      <c r="G125" s="382"/>
      <c r="H125" s="382"/>
    </row>
    <row r="126" spans="1:12" s="381" customFormat="1">
      <c r="A126" s="438" t="s">
        <v>886</v>
      </c>
      <c r="B126" s="438" t="s">
        <v>887</v>
      </c>
      <c r="C126" s="438">
        <v>30</v>
      </c>
      <c r="G126" s="382"/>
      <c r="H126" s="382"/>
    </row>
    <row r="127" spans="1:12" s="381" customFormat="1">
      <c r="A127" s="438" t="s">
        <v>888</v>
      </c>
      <c r="B127" s="438" t="s">
        <v>889</v>
      </c>
      <c r="C127" s="438">
        <v>20</v>
      </c>
      <c r="G127" s="382"/>
      <c r="H127" s="382"/>
    </row>
    <row r="128" spans="1:12" s="381" customFormat="1">
      <c r="A128" s="438" t="s">
        <v>890</v>
      </c>
      <c r="B128" s="438" t="s">
        <v>891</v>
      </c>
      <c r="C128" s="438">
        <v>15</v>
      </c>
      <c r="G128" s="382"/>
      <c r="H128" s="382"/>
    </row>
    <row r="129" spans="1:15" ht="15.75">
      <c r="A129" s="385"/>
      <c r="H129" s="385" t="s">
        <v>892</v>
      </c>
      <c r="N129" s="382"/>
      <c r="O129" s="382"/>
    </row>
    <row r="130" spans="1:15" ht="51.75" thickBot="1">
      <c r="A130" s="387" t="s">
        <v>855</v>
      </c>
      <c r="B130" s="387" t="s">
        <v>856</v>
      </c>
      <c r="C130" s="388" t="s">
        <v>574</v>
      </c>
      <c r="D130" s="439" t="s">
        <v>862</v>
      </c>
      <c r="E130" s="440" t="s">
        <v>893</v>
      </c>
      <c r="H130" s="387" t="s">
        <v>855</v>
      </c>
      <c r="I130" s="387" t="s">
        <v>856</v>
      </c>
      <c r="J130" s="388" t="s">
        <v>574</v>
      </c>
      <c r="K130" s="387" t="s">
        <v>875</v>
      </c>
      <c r="L130" s="416" t="s">
        <v>876</v>
      </c>
      <c r="M130" s="416" t="s">
        <v>871</v>
      </c>
      <c r="N130" s="416" t="s">
        <v>877</v>
      </c>
      <c r="O130" s="440" t="s">
        <v>893</v>
      </c>
    </row>
    <row r="131" spans="1:15">
      <c r="A131" s="417">
        <v>1450948</v>
      </c>
      <c r="B131" s="417">
        <v>1</v>
      </c>
      <c r="C131" s="418" t="s">
        <v>0</v>
      </c>
      <c r="D131" s="441">
        <v>69.829980026306814</v>
      </c>
      <c r="E131" s="417" t="str">
        <f>IF(D131&gt;71.55,"A",IF(D131&gt;70.43,"B",IF(D131&gt;69.1,"C",IF(D131&gt;67.94,"D",IF(D131&lt;67.93,"F")))))</f>
        <v>C</v>
      </c>
      <c r="H131" s="417">
        <v>1450948</v>
      </c>
      <c r="I131" s="417">
        <v>1</v>
      </c>
      <c r="J131" s="418" t="s">
        <v>0</v>
      </c>
      <c r="K131" s="419">
        <v>0</v>
      </c>
      <c r="L131" s="417">
        <v>2</v>
      </c>
      <c r="M131" s="420">
        <v>0</v>
      </c>
      <c r="N131" s="417">
        <v>1</v>
      </c>
      <c r="O131" s="417" t="s">
        <v>886</v>
      </c>
    </row>
    <row r="132" spans="1:15">
      <c r="A132" s="421">
        <v>1450949</v>
      </c>
      <c r="B132" s="421">
        <v>2</v>
      </c>
      <c r="C132" s="422" t="s">
        <v>1</v>
      </c>
      <c r="D132" s="442">
        <v>67.116349291384608</v>
      </c>
      <c r="E132" s="421" t="str">
        <f t="shared" ref="E132:E163" si="6">IF(D132&gt;71.55,"A",IF(D132&gt;70.43,"B",IF(D132&gt;69.1,"C",IF(D132&gt;67.94,"D",IF(D132&lt;67.93,"F")))))</f>
        <v>F</v>
      </c>
      <c r="H132" s="421">
        <v>1450949</v>
      </c>
      <c r="I132" s="421">
        <v>2</v>
      </c>
      <c r="J132" s="422" t="s">
        <v>1</v>
      </c>
      <c r="K132" s="435">
        <v>-2.3192846260407047</v>
      </c>
      <c r="L132" s="421">
        <v>26</v>
      </c>
      <c r="M132" s="424">
        <v>-1.754073318964436</v>
      </c>
      <c r="N132" s="421">
        <v>32</v>
      </c>
      <c r="O132" s="421" t="s">
        <v>890</v>
      </c>
    </row>
    <row r="133" spans="1:15">
      <c r="A133" s="421">
        <v>1450950</v>
      </c>
      <c r="B133" s="421">
        <v>3</v>
      </c>
      <c r="C133" s="422" t="s">
        <v>2</v>
      </c>
      <c r="D133" s="442">
        <v>66.824251876401206</v>
      </c>
      <c r="E133" s="421" t="str">
        <f t="shared" si="6"/>
        <v>F</v>
      </c>
      <c r="H133" s="421">
        <v>1450950</v>
      </c>
      <c r="I133" s="421">
        <v>3</v>
      </c>
      <c r="J133" s="422" t="s">
        <v>2</v>
      </c>
      <c r="K133" s="435">
        <v>-2.5689343057701235</v>
      </c>
      <c r="L133" s="436">
        <v>27</v>
      </c>
      <c r="M133" s="424">
        <v>-1.3008466404560435</v>
      </c>
      <c r="N133" s="429">
        <v>27</v>
      </c>
      <c r="O133" s="421" t="s">
        <v>890</v>
      </c>
    </row>
    <row r="134" spans="1:15">
      <c r="A134" s="421">
        <v>1450951</v>
      </c>
      <c r="B134" s="421">
        <v>4</v>
      </c>
      <c r="C134" s="422" t="s">
        <v>7</v>
      </c>
      <c r="D134" s="442">
        <v>69.493258044102618</v>
      </c>
      <c r="E134" s="421" t="str">
        <f t="shared" si="6"/>
        <v>C</v>
      </c>
      <c r="H134" s="421">
        <v>1450951</v>
      </c>
      <c r="I134" s="421">
        <v>4</v>
      </c>
      <c r="J134" s="422" t="s">
        <v>7</v>
      </c>
      <c r="K134" s="435">
        <v>-0.28778938362021911</v>
      </c>
      <c r="L134" s="421">
        <v>3</v>
      </c>
      <c r="M134" s="424">
        <v>-7.6584024222267261E-2</v>
      </c>
      <c r="N134" s="421">
        <v>2</v>
      </c>
      <c r="O134" s="421" t="s">
        <v>886</v>
      </c>
    </row>
    <row r="135" spans="1:15">
      <c r="A135" s="412">
        <v>1450952</v>
      </c>
      <c r="B135" s="412">
        <v>5</v>
      </c>
      <c r="C135" s="425" t="s">
        <v>3</v>
      </c>
      <c r="D135" s="443">
        <v>67.493917274939164</v>
      </c>
      <c r="E135" s="412" t="str">
        <f t="shared" si="6"/>
        <v>F</v>
      </c>
      <c r="H135" s="412">
        <v>1450952</v>
      </c>
      <c r="I135" s="412">
        <v>5</v>
      </c>
      <c r="J135" s="425" t="s">
        <v>3</v>
      </c>
      <c r="K135" s="435">
        <v>-1.9965850014109092</v>
      </c>
      <c r="L135" s="436">
        <v>20</v>
      </c>
      <c r="M135" s="426">
        <v>-1.1081305063434554</v>
      </c>
      <c r="N135" s="429">
        <v>21</v>
      </c>
      <c r="O135" s="412" t="s">
        <v>890</v>
      </c>
    </row>
    <row r="136" spans="1:15">
      <c r="A136" s="412">
        <v>1450953</v>
      </c>
      <c r="B136" s="412">
        <v>6</v>
      </c>
      <c r="C136" s="425" t="s">
        <v>4</v>
      </c>
      <c r="D136" s="443">
        <v>66.351542322498915</v>
      </c>
      <c r="E136" s="412" t="str">
        <f t="shared" si="6"/>
        <v>F</v>
      </c>
      <c r="H136" s="412">
        <v>1450953</v>
      </c>
      <c r="I136" s="412">
        <v>6</v>
      </c>
      <c r="J136" s="425" t="s">
        <v>4</v>
      </c>
      <c r="K136" s="413">
        <v>-2.9729494824996037</v>
      </c>
      <c r="L136" s="421">
        <v>30</v>
      </c>
      <c r="M136" s="426">
        <v>-1.6119845290428794</v>
      </c>
      <c r="N136" s="412">
        <v>31</v>
      </c>
      <c r="O136" s="412" t="s">
        <v>890</v>
      </c>
    </row>
    <row r="137" spans="1:15">
      <c r="A137" s="412">
        <v>1450954</v>
      </c>
      <c r="B137" s="412">
        <v>7</v>
      </c>
      <c r="C137" s="425" t="s">
        <v>5</v>
      </c>
      <c r="D137" s="443">
        <v>69.095697980684818</v>
      </c>
      <c r="E137" s="412" t="str">
        <f t="shared" si="6"/>
        <v>D</v>
      </c>
      <c r="H137" s="412">
        <v>1450954</v>
      </c>
      <c r="I137" s="412">
        <v>7</v>
      </c>
      <c r="J137" s="425" t="s">
        <v>5</v>
      </c>
      <c r="K137" s="413">
        <v>-0.62757582956018343</v>
      </c>
      <c r="L137" s="436">
        <v>8</v>
      </c>
      <c r="M137" s="426">
        <v>-0.73581256325373245</v>
      </c>
      <c r="N137" s="429">
        <v>13</v>
      </c>
      <c r="O137" s="412" t="s">
        <v>888</v>
      </c>
    </row>
    <row r="138" spans="1:15">
      <c r="A138" s="412">
        <v>1450955</v>
      </c>
      <c r="B138" s="412">
        <v>8</v>
      </c>
      <c r="C138" s="425" t="s">
        <v>6</v>
      </c>
      <c r="D138" s="443">
        <v>67.136035860456062</v>
      </c>
      <c r="E138" s="412" t="str">
        <f t="shared" si="6"/>
        <v>F</v>
      </c>
      <c r="H138" s="412">
        <v>1450955</v>
      </c>
      <c r="I138" s="412">
        <v>8</v>
      </c>
      <c r="J138" s="425" t="s">
        <v>6</v>
      </c>
      <c r="K138" s="413">
        <v>-2.3024589185487754</v>
      </c>
      <c r="L138" s="421">
        <v>25</v>
      </c>
      <c r="M138" s="426">
        <v>-1.2823423651460555</v>
      </c>
      <c r="N138" s="412">
        <v>25</v>
      </c>
      <c r="O138" s="412" t="s">
        <v>890</v>
      </c>
    </row>
    <row r="139" spans="1:15">
      <c r="A139" s="412">
        <v>1450956</v>
      </c>
      <c r="B139" s="412">
        <v>9</v>
      </c>
      <c r="C139" s="425" t="s">
        <v>8</v>
      </c>
      <c r="D139" s="443">
        <v>66.481670804732005</v>
      </c>
      <c r="E139" s="412" t="str">
        <f t="shared" si="6"/>
        <v>F</v>
      </c>
      <c r="H139" s="412">
        <v>1450956</v>
      </c>
      <c r="I139" s="412">
        <v>9</v>
      </c>
      <c r="J139" s="425" t="s">
        <v>8</v>
      </c>
      <c r="K139" s="413">
        <v>-2.8617313331879699</v>
      </c>
      <c r="L139" s="436">
        <v>29</v>
      </c>
      <c r="M139" s="426">
        <v>-1.3861790079939891</v>
      </c>
      <c r="N139" s="436">
        <v>28</v>
      </c>
      <c r="O139" s="412" t="s">
        <v>890</v>
      </c>
    </row>
    <row r="140" spans="1:15">
      <c r="A140" s="412">
        <v>1450957</v>
      </c>
      <c r="B140" s="412">
        <v>10</v>
      </c>
      <c r="C140" s="425" t="s">
        <v>9</v>
      </c>
      <c r="D140" s="443">
        <v>66.154070757701106</v>
      </c>
      <c r="E140" s="412" t="str">
        <f t="shared" si="6"/>
        <v>F</v>
      </c>
      <c r="H140" s="412">
        <v>1450957</v>
      </c>
      <c r="I140" s="412">
        <v>10</v>
      </c>
      <c r="J140" s="425" t="s">
        <v>9</v>
      </c>
      <c r="K140" s="413">
        <v>-3.1417243855922639</v>
      </c>
      <c r="L140" s="421">
        <v>31</v>
      </c>
      <c r="M140" s="426">
        <v>-1.5066711012775966</v>
      </c>
      <c r="N140" s="412">
        <v>29</v>
      </c>
      <c r="O140" s="412" t="s">
        <v>890</v>
      </c>
    </row>
    <row r="141" spans="1:15">
      <c r="A141" s="412">
        <v>1450958</v>
      </c>
      <c r="B141" s="412">
        <v>11</v>
      </c>
      <c r="C141" s="425" t="s">
        <v>10</v>
      </c>
      <c r="D141" s="443">
        <v>69.928400954653938</v>
      </c>
      <c r="E141" s="412" t="str">
        <f t="shared" si="6"/>
        <v>C</v>
      </c>
      <c r="H141" s="412">
        <v>1450958</v>
      </c>
      <c r="I141" s="412">
        <v>11</v>
      </c>
      <c r="J141" s="425" t="s">
        <v>10</v>
      </c>
      <c r="K141" s="413">
        <v>8.4118352235085334E-2</v>
      </c>
      <c r="L141" s="429">
        <v>1</v>
      </c>
      <c r="M141" s="426">
        <v>-0.68378978636221133</v>
      </c>
      <c r="N141" s="436">
        <v>12</v>
      </c>
      <c r="O141" s="412" t="s">
        <v>886</v>
      </c>
    </row>
    <row r="142" spans="1:15">
      <c r="A142" s="412">
        <v>1450959</v>
      </c>
      <c r="B142" s="412">
        <v>12</v>
      </c>
      <c r="C142" s="425" t="s">
        <v>11</v>
      </c>
      <c r="D142" s="443">
        <v>69.284637455624178</v>
      </c>
      <c r="E142" s="412" t="str">
        <f t="shared" si="6"/>
        <v>C</v>
      </c>
      <c r="H142" s="412">
        <v>1450959</v>
      </c>
      <c r="I142" s="412">
        <v>12</v>
      </c>
      <c r="J142" s="425" t="s">
        <v>11</v>
      </c>
      <c r="K142" s="413">
        <v>-0.46609312897025823</v>
      </c>
      <c r="L142" s="421">
        <v>5</v>
      </c>
      <c r="M142" s="426">
        <v>-0.33424191722181246</v>
      </c>
      <c r="N142" s="412">
        <v>5</v>
      </c>
      <c r="O142" s="412" t="s">
        <v>886</v>
      </c>
    </row>
    <row r="143" spans="1:15">
      <c r="A143" s="412">
        <v>1450960</v>
      </c>
      <c r="B143" s="412">
        <v>13</v>
      </c>
      <c r="C143" s="425" t="s">
        <v>12</v>
      </c>
      <c r="D143" s="443">
        <v>67.315269737802211</v>
      </c>
      <c r="E143" s="412" t="str">
        <f t="shared" si="6"/>
        <v>F</v>
      </c>
      <c r="H143" s="412">
        <v>1450960</v>
      </c>
      <c r="I143" s="412">
        <v>13</v>
      </c>
      <c r="J143" s="425" t="s">
        <v>12</v>
      </c>
      <c r="K143" s="413">
        <v>-2.1492713934942631</v>
      </c>
      <c r="L143" s="436">
        <v>22</v>
      </c>
      <c r="M143" s="426">
        <v>-1.1965392621511861</v>
      </c>
      <c r="N143" s="429">
        <v>23</v>
      </c>
      <c r="O143" s="412" t="s">
        <v>890</v>
      </c>
    </row>
    <row r="144" spans="1:15">
      <c r="A144" s="412">
        <v>1450961</v>
      </c>
      <c r="B144" s="412">
        <v>14</v>
      </c>
      <c r="C144" s="425" t="s">
        <v>13</v>
      </c>
      <c r="D144" s="443">
        <v>65.997270423084416</v>
      </c>
      <c r="E144" s="412" t="str">
        <f t="shared" si="6"/>
        <v>F</v>
      </c>
      <c r="H144" s="412">
        <v>1450961</v>
      </c>
      <c r="I144" s="412">
        <v>14</v>
      </c>
      <c r="J144" s="425" t="s">
        <v>13</v>
      </c>
      <c r="K144" s="413">
        <v>-3.2757384210151614</v>
      </c>
      <c r="L144" s="421">
        <v>32</v>
      </c>
      <c r="M144" s="426">
        <v>-1.5283572743408169</v>
      </c>
      <c r="N144" s="421">
        <v>30</v>
      </c>
      <c r="O144" s="412" t="s">
        <v>890</v>
      </c>
    </row>
    <row r="145" spans="1:15">
      <c r="A145" s="412">
        <v>1450962</v>
      </c>
      <c r="B145" s="412">
        <v>15</v>
      </c>
      <c r="C145" s="425" t="s">
        <v>14</v>
      </c>
      <c r="D145" s="443">
        <v>67.173976466011851</v>
      </c>
      <c r="E145" s="412" t="str">
        <f t="shared" si="6"/>
        <v>F</v>
      </c>
      <c r="H145" s="412">
        <v>1450962</v>
      </c>
      <c r="I145" s="412">
        <v>15</v>
      </c>
      <c r="J145" s="425" t="s">
        <v>14</v>
      </c>
      <c r="K145" s="413">
        <v>-2.2700318598352252</v>
      </c>
      <c r="L145" s="436">
        <v>24</v>
      </c>
      <c r="M145" s="426">
        <v>-1.2984416227886282</v>
      </c>
      <c r="N145" s="436">
        <v>26</v>
      </c>
      <c r="O145" s="412" t="s">
        <v>890</v>
      </c>
    </row>
    <row r="146" spans="1:15">
      <c r="A146" s="412">
        <v>1450963</v>
      </c>
      <c r="B146" s="412">
        <v>16</v>
      </c>
      <c r="C146" s="425" t="s">
        <v>15</v>
      </c>
      <c r="D146" s="443">
        <v>66.803118908382061</v>
      </c>
      <c r="E146" s="412" t="str">
        <f t="shared" si="6"/>
        <v>F</v>
      </c>
      <c r="H146" s="412">
        <v>1450963</v>
      </c>
      <c r="I146" s="412">
        <v>16</v>
      </c>
      <c r="J146" s="425" t="s">
        <v>15</v>
      </c>
      <c r="K146" s="413">
        <v>-2.5869962208268231</v>
      </c>
      <c r="L146" s="421">
        <v>28</v>
      </c>
      <c r="M146" s="426">
        <v>-1.2233435933718295</v>
      </c>
      <c r="N146" s="421">
        <v>24</v>
      </c>
      <c r="O146" s="412" t="s">
        <v>890</v>
      </c>
    </row>
    <row r="147" spans="1:15">
      <c r="A147" s="412">
        <v>1450964</v>
      </c>
      <c r="B147" s="412">
        <v>17</v>
      </c>
      <c r="C147" s="425" t="s">
        <v>16</v>
      </c>
      <c r="D147" s="443">
        <v>67.906704971514827</v>
      </c>
      <c r="E147" s="412" t="str">
        <f t="shared" si="6"/>
        <v>F</v>
      </c>
      <c r="H147" s="412">
        <v>1450964</v>
      </c>
      <c r="I147" s="412">
        <v>17</v>
      </c>
      <c r="J147" s="425" t="s">
        <v>16</v>
      </c>
      <c r="K147" s="413">
        <v>-1.6437838092051702</v>
      </c>
      <c r="L147" s="436">
        <v>15</v>
      </c>
      <c r="M147" s="426">
        <v>-0.45936451147222795</v>
      </c>
      <c r="N147" s="436">
        <v>8</v>
      </c>
      <c r="O147" s="412" t="s">
        <v>890</v>
      </c>
    </row>
    <row r="148" spans="1:15">
      <c r="A148" s="412">
        <v>1450965</v>
      </c>
      <c r="B148" s="412">
        <v>18</v>
      </c>
      <c r="C148" s="425" t="s">
        <v>17</v>
      </c>
      <c r="D148" s="443">
        <v>67.866887546287273</v>
      </c>
      <c r="E148" s="412" t="str">
        <f t="shared" si="6"/>
        <v>F</v>
      </c>
      <c r="H148" s="412">
        <v>1450965</v>
      </c>
      <c r="I148" s="412">
        <v>18</v>
      </c>
      <c r="J148" s="425" t="s">
        <v>17</v>
      </c>
      <c r="K148" s="413">
        <v>-1.6778149472632518</v>
      </c>
      <c r="L148" s="421">
        <v>16</v>
      </c>
      <c r="M148" s="426">
        <v>-0.87916272314462629</v>
      </c>
      <c r="N148" s="421">
        <v>16</v>
      </c>
      <c r="O148" s="412" t="s">
        <v>890</v>
      </c>
    </row>
    <row r="149" spans="1:15">
      <c r="A149" s="412">
        <v>1450966</v>
      </c>
      <c r="B149" s="412">
        <v>19</v>
      </c>
      <c r="C149" s="425" t="s">
        <v>18</v>
      </c>
      <c r="D149" s="443">
        <v>68.900569426193599</v>
      </c>
      <c r="E149" s="412" t="str">
        <f t="shared" si="6"/>
        <v>D</v>
      </c>
      <c r="H149" s="412">
        <v>1450966</v>
      </c>
      <c r="I149" s="412">
        <v>19</v>
      </c>
      <c r="J149" s="425" t="s">
        <v>18</v>
      </c>
      <c r="K149" s="413">
        <v>-0.79434820971823961</v>
      </c>
      <c r="L149" s="436">
        <v>9</v>
      </c>
      <c r="M149" s="426">
        <v>-0.27466005213193667</v>
      </c>
      <c r="N149" s="436">
        <v>4</v>
      </c>
      <c r="O149" s="412" t="s">
        <v>888</v>
      </c>
    </row>
    <row r="150" spans="1:15">
      <c r="A150" s="412">
        <v>1450967</v>
      </c>
      <c r="B150" s="412">
        <v>20</v>
      </c>
      <c r="C150" s="425" t="s">
        <v>19</v>
      </c>
      <c r="D150" s="443">
        <v>67.299824663939219</v>
      </c>
      <c r="E150" s="412" t="str">
        <f t="shared" si="6"/>
        <v>F</v>
      </c>
      <c r="H150" s="412">
        <v>1450967</v>
      </c>
      <c r="I150" s="412">
        <v>20</v>
      </c>
      <c r="J150" s="425" t="s">
        <v>19</v>
      </c>
      <c r="K150" s="413">
        <v>-2.1624719818784919</v>
      </c>
      <c r="L150" s="421">
        <v>23</v>
      </c>
      <c r="M150" s="426">
        <v>-1.0603283594611923</v>
      </c>
      <c r="N150" s="421">
        <v>20</v>
      </c>
      <c r="O150" s="412" t="s">
        <v>890</v>
      </c>
    </row>
    <row r="151" spans="1:15">
      <c r="A151" s="412">
        <v>1450968</v>
      </c>
      <c r="B151" s="412">
        <v>21</v>
      </c>
      <c r="C151" s="425" t="s">
        <v>20</v>
      </c>
      <c r="D151" s="443">
        <v>68.2163372602473</v>
      </c>
      <c r="E151" s="412" t="str">
        <f t="shared" si="6"/>
        <v>D</v>
      </c>
      <c r="H151" s="412">
        <v>1450968</v>
      </c>
      <c r="I151" s="412">
        <v>21</v>
      </c>
      <c r="J151" s="425" t="s">
        <v>20</v>
      </c>
      <c r="K151" s="413">
        <v>-1.3791474319187045</v>
      </c>
      <c r="L151" s="436">
        <v>14</v>
      </c>
      <c r="M151" s="426">
        <v>-0.96757695595457971</v>
      </c>
      <c r="N151" s="436">
        <v>18</v>
      </c>
      <c r="O151" s="412" t="s">
        <v>888</v>
      </c>
    </row>
    <row r="152" spans="1:15">
      <c r="A152" s="412">
        <v>1450969</v>
      </c>
      <c r="B152" s="412">
        <v>22</v>
      </c>
      <c r="C152" s="425" t="s">
        <v>21</v>
      </c>
      <c r="D152" s="443">
        <v>68.366700764771778</v>
      </c>
      <c r="E152" s="412" t="str">
        <f t="shared" si="6"/>
        <v>D</v>
      </c>
      <c r="H152" s="412">
        <v>1450969</v>
      </c>
      <c r="I152" s="412">
        <v>22</v>
      </c>
      <c r="J152" s="425" t="s">
        <v>21</v>
      </c>
      <c r="K152" s="413">
        <v>-1.2506348233779478</v>
      </c>
      <c r="L152" s="421">
        <v>13</v>
      </c>
      <c r="M152" s="426">
        <v>-0.59821764814512246</v>
      </c>
      <c r="N152" s="421">
        <v>10</v>
      </c>
      <c r="O152" s="412" t="s">
        <v>888</v>
      </c>
    </row>
    <row r="153" spans="1:15">
      <c r="A153" s="412">
        <v>1450970</v>
      </c>
      <c r="B153" s="412">
        <v>23</v>
      </c>
      <c r="C153" s="425" t="s">
        <v>22</v>
      </c>
      <c r="D153" s="443">
        <v>67.425569176882675</v>
      </c>
      <c r="E153" s="412" t="str">
        <f t="shared" si="6"/>
        <v>F</v>
      </c>
      <c r="H153" s="412">
        <v>1450970</v>
      </c>
      <c r="I153" s="412">
        <v>23</v>
      </c>
      <c r="J153" s="425" t="s">
        <v>22</v>
      </c>
      <c r="K153" s="413">
        <v>-2.0550007213545007</v>
      </c>
      <c r="L153" s="436">
        <v>21</v>
      </c>
      <c r="M153" s="426">
        <v>-1.1918479554675994</v>
      </c>
      <c r="N153" s="436">
        <v>22</v>
      </c>
      <c r="O153" s="412" t="s">
        <v>890</v>
      </c>
    </row>
    <row r="154" spans="1:15">
      <c r="A154" s="412">
        <v>1450971</v>
      </c>
      <c r="B154" s="412">
        <v>24</v>
      </c>
      <c r="C154" s="425" t="s">
        <v>23</v>
      </c>
      <c r="D154" s="443">
        <v>68.811229711946183</v>
      </c>
      <c r="E154" s="412" t="str">
        <f t="shared" si="6"/>
        <v>D</v>
      </c>
      <c r="H154" s="412">
        <v>1450971</v>
      </c>
      <c r="I154" s="412">
        <v>24</v>
      </c>
      <c r="J154" s="425" t="s">
        <v>23</v>
      </c>
      <c r="K154" s="413">
        <v>-0.87070503420520917</v>
      </c>
      <c r="L154" s="421">
        <v>10</v>
      </c>
      <c r="M154" s="426">
        <v>-0.59416519768274512</v>
      </c>
      <c r="N154" s="412">
        <v>9</v>
      </c>
      <c r="O154" s="412" t="s">
        <v>888</v>
      </c>
    </row>
    <row r="155" spans="1:15">
      <c r="A155" s="412">
        <v>1450972</v>
      </c>
      <c r="B155" s="412">
        <v>25</v>
      </c>
      <c r="C155" s="425" t="s">
        <v>24</v>
      </c>
      <c r="D155" s="443">
        <v>69.291492057304353</v>
      </c>
      <c r="E155" s="412" t="str">
        <f t="shared" si="6"/>
        <v>C</v>
      </c>
      <c r="H155" s="412">
        <v>1450972</v>
      </c>
      <c r="I155" s="412">
        <v>25</v>
      </c>
      <c r="J155" s="425" t="s">
        <v>24</v>
      </c>
      <c r="K155" s="413">
        <v>-0.46023464126599151</v>
      </c>
      <c r="L155" s="436">
        <v>4</v>
      </c>
      <c r="M155" s="426">
        <v>-0.41953806095735152</v>
      </c>
      <c r="N155" s="429">
        <v>7</v>
      </c>
      <c r="O155" s="412" t="s">
        <v>886</v>
      </c>
    </row>
    <row r="156" spans="1:15">
      <c r="A156" s="412">
        <v>1450973</v>
      </c>
      <c r="B156" s="412">
        <v>26</v>
      </c>
      <c r="C156" s="425" t="s">
        <v>25</v>
      </c>
      <c r="D156" s="443">
        <v>67.708739758095987</v>
      </c>
      <c r="E156" s="412" t="str">
        <f t="shared" si="6"/>
        <v>F</v>
      </c>
      <c r="H156" s="412">
        <v>1450973</v>
      </c>
      <c r="I156" s="412">
        <v>26</v>
      </c>
      <c r="J156" s="425" t="s">
        <v>25</v>
      </c>
      <c r="K156" s="413">
        <v>-1.8129806236664956</v>
      </c>
      <c r="L156" s="421">
        <v>18</v>
      </c>
      <c r="M156" s="426">
        <v>-0.9871025856085377</v>
      </c>
      <c r="N156" s="412">
        <v>19</v>
      </c>
      <c r="O156" s="412" t="s">
        <v>890</v>
      </c>
    </row>
    <row r="157" spans="1:15">
      <c r="A157" s="412">
        <v>1450974</v>
      </c>
      <c r="B157" s="412">
        <v>27</v>
      </c>
      <c r="C157" s="425" t="s">
        <v>26</v>
      </c>
      <c r="D157" s="443">
        <v>68.511301636788772</v>
      </c>
      <c r="E157" s="412" t="str">
        <f t="shared" si="6"/>
        <v>D</v>
      </c>
      <c r="H157" s="412">
        <v>1450974</v>
      </c>
      <c r="I157" s="412">
        <v>27</v>
      </c>
      <c r="J157" s="425" t="s">
        <v>26</v>
      </c>
      <c r="K157" s="413">
        <v>-1.1270474188482345</v>
      </c>
      <c r="L157" s="436">
        <v>11</v>
      </c>
      <c r="M157" s="426">
        <v>-0.64214019205581685</v>
      </c>
      <c r="N157" s="429">
        <v>11</v>
      </c>
      <c r="O157" s="412" t="s">
        <v>888</v>
      </c>
    </row>
    <row r="158" spans="1:15">
      <c r="A158" s="412">
        <v>1450975</v>
      </c>
      <c r="B158" s="412">
        <v>28</v>
      </c>
      <c r="C158" s="425" t="s">
        <v>27</v>
      </c>
      <c r="D158" s="443">
        <v>69.163533375653103</v>
      </c>
      <c r="E158" s="412" t="str">
        <f t="shared" si="6"/>
        <v>C</v>
      </c>
      <c r="H158" s="412">
        <v>1450975</v>
      </c>
      <c r="I158" s="412">
        <v>28</v>
      </c>
      <c r="J158" s="425" t="s">
        <v>27</v>
      </c>
      <c r="K158" s="413">
        <v>-0.56959830644819998</v>
      </c>
      <c r="L158" s="421">
        <v>6</v>
      </c>
      <c r="M158" s="426">
        <v>-0.36868670402874587</v>
      </c>
      <c r="N158" s="421">
        <v>6</v>
      </c>
      <c r="O158" s="412" t="s">
        <v>886</v>
      </c>
    </row>
    <row r="159" spans="1:15">
      <c r="A159" s="412">
        <v>1450976</v>
      </c>
      <c r="B159" s="412">
        <v>29</v>
      </c>
      <c r="C159" s="425" t="s">
        <v>28</v>
      </c>
      <c r="D159" s="443">
        <v>67.689001758155882</v>
      </c>
      <c r="E159" s="412" t="str">
        <f t="shared" si="6"/>
        <v>F</v>
      </c>
      <c r="H159" s="412">
        <v>1450976</v>
      </c>
      <c r="I159" s="412">
        <v>29</v>
      </c>
      <c r="J159" s="425" t="s">
        <v>28</v>
      </c>
      <c r="K159" s="413">
        <v>-1.8298502880687857</v>
      </c>
      <c r="L159" s="436">
        <v>19</v>
      </c>
      <c r="M159" s="426">
        <v>-0.94548383718531215</v>
      </c>
      <c r="N159" s="429">
        <v>17</v>
      </c>
      <c r="O159" s="412" t="s">
        <v>890</v>
      </c>
    </row>
    <row r="160" spans="1:15">
      <c r="A160" s="412">
        <v>1450977</v>
      </c>
      <c r="B160" s="412">
        <v>30</v>
      </c>
      <c r="C160" s="425" t="s">
        <v>29</v>
      </c>
      <c r="D160" s="443">
        <v>67.755321226322991</v>
      </c>
      <c r="E160" s="412" t="str">
        <f t="shared" si="6"/>
        <v>F</v>
      </c>
      <c r="H160" s="412">
        <v>1450977</v>
      </c>
      <c r="I160" s="412">
        <v>30</v>
      </c>
      <c r="J160" s="425" t="s">
        <v>29</v>
      </c>
      <c r="K160" s="413">
        <v>-1.7731683965543235</v>
      </c>
      <c r="L160" s="421">
        <v>17</v>
      </c>
      <c r="M160" s="426">
        <v>-0.83410131686797062</v>
      </c>
      <c r="N160" s="412">
        <v>15</v>
      </c>
      <c r="O160" s="412" t="s">
        <v>890</v>
      </c>
    </row>
    <row r="161" spans="1:15">
      <c r="A161" s="412">
        <v>1450978</v>
      </c>
      <c r="B161" s="412">
        <v>31</v>
      </c>
      <c r="C161" s="425" t="s">
        <v>30</v>
      </c>
      <c r="D161" s="443">
        <v>68.384394330524572</v>
      </c>
      <c r="E161" s="412" t="str">
        <f t="shared" si="6"/>
        <v>D</v>
      </c>
      <c r="H161" s="412">
        <v>1450978</v>
      </c>
      <c r="I161" s="412">
        <v>31</v>
      </c>
      <c r="J161" s="425" t="s">
        <v>30</v>
      </c>
      <c r="K161" s="413">
        <v>-1.2355124950146268</v>
      </c>
      <c r="L161" s="436">
        <v>12</v>
      </c>
      <c r="M161" s="426">
        <v>-0.81560986919629253</v>
      </c>
      <c r="N161" s="436">
        <v>14</v>
      </c>
      <c r="O161" s="412" t="s">
        <v>888</v>
      </c>
    </row>
    <row r="162" spans="1:15">
      <c r="A162" s="412">
        <v>1450979</v>
      </c>
      <c r="B162" s="412">
        <v>32</v>
      </c>
      <c r="C162" s="425" t="s">
        <v>31</v>
      </c>
      <c r="D162" s="443">
        <v>65.471725683113348</v>
      </c>
      <c r="E162" s="412" t="str">
        <f t="shared" si="6"/>
        <v>F</v>
      </c>
      <c r="H162" s="412">
        <v>1450979</v>
      </c>
      <c r="I162" s="412">
        <v>32</v>
      </c>
      <c r="J162" s="425" t="s">
        <v>31</v>
      </c>
      <c r="K162" s="413">
        <v>-3.7249107494478286</v>
      </c>
      <c r="L162" s="412">
        <v>33</v>
      </c>
      <c r="M162" s="426">
        <v>-1.9533627386807444</v>
      </c>
      <c r="N162" s="412">
        <v>33</v>
      </c>
      <c r="O162" s="412" t="s">
        <v>890</v>
      </c>
    </row>
    <row r="163" spans="1:15">
      <c r="A163" s="412">
        <v>1450980</v>
      </c>
      <c r="B163" s="412">
        <v>33</v>
      </c>
      <c r="C163" s="425" t="s">
        <v>32</v>
      </c>
      <c r="D163" s="413">
        <v>69.140873306928754</v>
      </c>
      <c r="E163" s="412" t="str">
        <f t="shared" si="6"/>
        <v>C</v>
      </c>
      <c r="H163" s="412">
        <v>1450980</v>
      </c>
      <c r="I163" s="412">
        <v>33</v>
      </c>
      <c r="J163" s="425" t="s">
        <v>32</v>
      </c>
      <c r="K163" s="413">
        <v>-0.58896540320940138</v>
      </c>
      <c r="L163" s="436">
        <v>7</v>
      </c>
      <c r="M163" s="426">
        <v>-0.10898244473145866</v>
      </c>
      <c r="N163" s="429">
        <v>3</v>
      </c>
      <c r="O163" s="412" t="s">
        <v>886</v>
      </c>
    </row>
    <row r="166" spans="1:15">
      <c r="G166" s="381"/>
      <c r="H166" s="381"/>
    </row>
    <row r="167" spans="1:15">
      <c r="G167" s="381"/>
      <c r="H167" s="381"/>
    </row>
    <row r="168" spans="1:15">
      <c r="G168" s="381"/>
      <c r="H168" s="381"/>
    </row>
    <row r="169" spans="1:15">
      <c r="G169" s="381"/>
      <c r="H169" s="381"/>
    </row>
    <row r="170" spans="1:15">
      <c r="G170" s="381"/>
      <c r="H170" s="381"/>
    </row>
    <row r="171" spans="1:15">
      <c r="G171" s="381"/>
      <c r="H171" s="381"/>
    </row>
    <row r="172" spans="1:15">
      <c r="G172" s="381"/>
      <c r="H172" s="381"/>
    </row>
    <row r="173" spans="1:15">
      <c r="G173" s="381"/>
      <c r="H173" s="381"/>
    </row>
    <row r="174" spans="1:15">
      <c r="G174" s="381"/>
      <c r="H174" s="381"/>
    </row>
    <row r="175" spans="1:15">
      <c r="G175" s="381"/>
      <c r="H175" s="381"/>
    </row>
    <row r="176" spans="1:15">
      <c r="G176" s="381"/>
      <c r="H176" s="381"/>
    </row>
    <row r="177" s="381" customFormat="1"/>
    <row r="178" s="381" customFormat="1"/>
    <row r="179" s="381" customFormat="1"/>
    <row r="180" s="381" customFormat="1"/>
    <row r="181" s="381" customFormat="1"/>
    <row r="182" s="381" customFormat="1"/>
    <row r="183" s="381" customFormat="1"/>
    <row r="184" s="381" customFormat="1"/>
    <row r="185" s="381" customFormat="1"/>
    <row r="186" s="381" customFormat="1"/>
    <row r="187" s="381" customFormat="1"/>
    <row r="188" s="381" customFormat="1"/>
    <row r="189" s="381" customFormat="1"/>
    <row r="190" s="381" customFormat="1"/>
    <row r="191" s="381" customFormat="1"/>
    <row r="192" s="381" customFormat="1"/>
    <row r="193" s="381" customFormat="1"/>
    <row r="194" s="381" customFormat="1"/>
    <row r="195" s="381" customFormat="1"/>
    <row r="196" s="381" customFormat="1"/>
    <row r="197" s="381" customFormat="1"/>
    <row r="198" s="381" customFormat="1"/>
    <row r="199" s="381" customFormat="1"/>
    <row r="200" s="381" customFormat="1"/>
  </sheetData>
  <mergeCells count="3">
    <mergeCell ref="A1:O1"/>
    <mergeCell ref="A2:O2"/>
    <mergeCell ref="A3:O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20" width="12.7109375" style="16" customWidth="1"/>
    <col min="21" max="21" width="4.140625" style="3" customWidth="1"/>
    <col min="22" max="22" width="9.140625" style="3"/>
    <col min="23" max="23" width="4.7109375" style="30" customWidth="1"/>
    <col min="24" max="24" width="5.85546875" style="3" customWidth="1"/>
    <col min="25" max="16384" width="9.140625" style="3"/>
  </cols>
  <sheetData>
    <row r="1" spans="1:23" ht="15" customHeight="1">
      <c r="C1" s="16" t="s">
        <v>38</v>
      </c>
      <c r="D1" s="16" t="s">
        <v>41</v>
      </c>
      <c r="E1" s="16" t="s">
        <v>44</v>
      </c>
      <c r="F1" s="16" t="s">
        <v>47</v>
      </c>
      <c r="G1" s="16" t="s">
        <v>48</v>
      </c>
      <c r="H1" s="16" t="s">
        <v>51</v>
      </c>
      <c r="I1" s="16" t="s">
        <v>51</v>
      </c>
      <c r="J1" s="16" t="s">
        <v>57</v>
      </c>
      <c r="K1" s="16" t="s">
        <v>58</v>
      </c>
      <c r="L1" s="24" t="s">
        <v>61</v>
      </c>
      <c r="M1" s="16" t="s">
        <v>64</v>
      </c>
      <c r="N1" s="16" t="s">
        <v>68</v>
      </c>
      <c r="O1" s="16" t="s">
        <v>71</v>
      </c>
      <c r="P1" s="16" t="s">
        <v>74</v>
      </c>
      <c r="Q1" s="16" t="s">
        <v>76</v>
      </c>
      <c r="R1" s="16" t="s">
        <v>79</v>
      </c>
      <c r="S1" s="16" t="s">
        <v>84</v>
      </c>
      <c r="T1" s="16" t="s">
        <v>85</v>
      </c>
      <c r="V1" s="3" t="s">
        <v>86</v>
      </c>
    </row>
    <row r="2" spans="1:23" ht="15" customHeight="1">
      <c r="C2" s="16" t="s">
        <v>39</v>
      </c>
      <c r="D2" s="16" t="s">
        <v>42</v>
      </c>
      <c r="E2" s="16" t="s">
        <v>45</v>
      </c>
      <c r="F2" s="16" t="s">
        <v>45</v>
      </c>
      <c r="G2" s="16" t="s">
        <v>49</v>
      </c>
      <c r="H2" s="16" t="s">
        <v>49</v>
      </c>
      <c r="I2" s="16" t="s">
        <v>49</v>
      </c>
      <c r="J2" s="16" t="s">
        <v>53</v>
      </c>
      <c r="K2" s="16" t="s">
        <v>59</v>
      </c>
      <c r="L2" s="16" t="s">
        <v>62</v>
      </c>
      <c r="M2" s="16" t="s">
        <v>62</v>
      </c>
      <c r="N2" s="16" t="s">
        <v>69</v>
      </c>
      <c r="O2" s="16" t="s">
        <v>72</v>
      </c>
      <c r="P2" s="16" t="s">
        <v>72</v>
      </c>
      <c r="Q2" s="16" t="s">
        <v>77</v>
      </c>
      <c r="R2" s="16" t="s">
        <v>80</v>
      </c>
      <c r="S2" s="16" t="s">
        <v>82</v>
      </c>
      <c r="T2" s="16" t="s">
        <v>82</v>
      </c>
      <c r="V2" s="3" t="s">
        <v>87</v>
      </c>
    </row>
    <row r="3" spans="1:23" s="2" customFormat="1" ht="12" customHeight="1">
      <c r="C3" s="1" t="s">
        <v>40</v>
      </c>
      <c r="D3" s="1" t="s">
        <v>43</v>
      </c>
      <c r="E3" s="1" t="s">
        <v>46</v>
      </c>
      <c r="F3" s="1" t="s">
        <v>46</v>
      </c>
      <c r="G3" s="1" t="s">
        <v>50</v>
      </c>
      <c r="H3" s="1" t="s">
        <v>50</v>
      </c>
      <c r="I3" s="1" t="s">
        <v>55</v>
      </c>
      <c r="J3" s="1" t="s">
        <v>55</v>
      </c>
      <c r="K3" s="1" t="s">
        <v>60</v>
      </c>
      <c r="L3" s="1" t="s">
        <v>63</v>
      </c>
      <c r="M3" s="1" t="s">
        <v>63</v>
      </c>
      <c r="N3" s="1" t="s">
        <v>70</v>
      </c>
      <c r="O3" s="1" t="s">
        <v>73</v>
      </c>
      <c r="P3" s="1" t="s">
        <v>75</v>
      </c>
      <c r="Q3" s="1" t="s">
        <v>78</v>
      </c>
      <c r="R3" s="1" t="s">
        <v>81</v>
      </c>
      <c r="S3" s="1" t="s">
        <v>83</v>
      </c>
      <c r="T3" s="1" t="s">
        <v>83</v>
      </c>
      <c r="W3" s="31" t="s">
        <v>95</v>
      </c>
    </row>
    <row r="4" spans="1:23" s="23" customFormat="1" ht="15" customHeight="1">
      <c r="A4" s="18">
        <v>1</v>
      </c>
      <c r="B4" s="19" t="s">
        <v>0</v>
      </c>
      <c r="C4" s="32">
        <v>118</v>
      </c>
      <c r="D4" s="32">
        <v>90</v>
      </c>
      <c r="E4" s="32">
        <v>98</v>
      </c>
      <c r="F4" s="32">
        <v>101</v>
      </c>
      <c r="G4" s="26">
        <v>154</v>
      </c>
      <c r="H4" s="26">
        <v>134.09</v>
      </c>
      <c r="I4" s="32">
        <v>136</v>
      </c>
      <c r="J4" s="26">
        <v>140.5</v>
      </c>
      <c r="K4" s="26">
        <v>132.5</v>
      </c>
      <c r="L4" s="26">
        <v>89.5</v>
      </c>
      <c r="M4" s="26">
        <v>101.5</v>
      </c>
      <c r="N4" s="26">
        <v>138.5</v>
      </c>
      <c r="O4" s="32">
        <v>112</v>
      </c>
      <c r="P4" s="32">
        <v>114</v>
      </c>
      <c r="Q4" s="32">
        <v>119</v>
      </c>
      <c r="R4" s="32">
        <v>118</v>
      </c>
      <c r="S4" s="26">
        <v>131.5</v>
      </c>
      <c r="T4" s="26">
        <v>129</v>
      </c>
      <c r="V4" s="20">
        <v>119.83833333333334</v>
      </c>
      <c r="W4" s="33">
        <f>RANK(V4,V$4:V$36,1)</f>
        <v>6</v>
      </c>
    </row>
    <row r="5" spans="1:23" ht="15" customHeight="1">
      <c r="A5" s="4">
        <v>2</v>
      </c>
      <c r="B5" s="5" t="s">
        <v>1</v>
      </c>
      <c r="C5" s="16">
        <v>118</v>
      </c>
      <c r="D5" s="16">
        <v>97</v>
      </c>
      <c r="E5" s="16">
        <v>102</v>
      </c>
      <c r="F5" s="16">
        <v>103</v>
      </c>
      <c r="G5" s="28">
        <v>154</v>
      </c>
      <c r="H5" s="28">
        <v>134.91999999999999</v>
      </c>
      <c r="I5" s="16">
        <v>136</v>
      </c>
      <c r="J5" s="28">
        <v>141</v>
      </c>
      <c r="K5" s="28">
        <v>134</v>
      </c>
      <c r="L5" s="28">
        <v>92</v>
      </c>
      <c r="M5" s="28">
        <v>102</v>
      </c>
      <c r="N5" s="28">
        <v>138.5</v>
      </c>
      <c r="O5" s="16">
        <v>115</v>
      </c>
      <c r="P5" s="16">
        <v>115</v>
      </c>
      <c r="Q5" s="16">
        <v>123</v>
      </c>
      <c r="R5" s="16">
        <v>116</v>
      </c>
      <c r="S5" s="28">
        <v>132</v>
      </c>
      <c r="T5" s="28">
        <v>129.5</v>
      </c>
      <c r="V5" s="6">
        <v>121.27333333333334</v>
      </c>
      <c r="W5" s="30">
        <f t="shared" ref="W5:W36" si="0">RANK(V5,V$4:V$36,1)</f>
        <v>19</v>
      </c>
    </row>
    <row r="6" spans="1:23" s="23" customFormat="1" ht="15" customHeight="1">
      <c r="A6" s="18">
        <v>3</v>
      </c>
      <c r="B6" s="19" t="s">
        <v>2</v>
      </c>
      <c r="C6" s="32">
        <v>118</v>
      </c>
      <c r="D6" s="32">
        <v>93</v>
      </c>
      <c r="E6" s="32">
        <v>99</v>
      </c>
      <c r="F6" s="32">
        <v>98</v>
      </c>
      <c r="G6" s="26">
        <v>152.5</v>
      </c>
      <c r="H6" s="26">
        <v>132.97999999999999</v>
      </c>
      <c r="I6" s="32">
        <v>135</v>
      </c>
      <c r="J6" s="26">
        <v>139</v>
      </c>
      <c r="K6" s="26">
        <v>131.5</v>
      </c>
      <c r="L6" s="26">
        <v>87</v>
      </c>
      <c r="M6" s="26">
        <v>100.5</v>
      </c>
      <c r="N6" s="26">
        <v>136</v>
      </c>
      <c r="O6" s="32">
        <v>109</v>
      </c>
      <c r="P6" s="32">
        <v>112</v>
      </c>
      <c r="Q6" s="32">
        <v>120</v>
      </c>
      <c r="R6" s="32">
        <v>112</v>
      </c>
      <c r="S6" s="26">
        <v>131</v>
      </c>
      <c r="T6" s="26">
        <v>127</v>
      </c>
      <c r="V6" s="20">
        <v>118.52666666666667</v>
      </c>
      <c r="W6" s="33">
        <f t="shared" si="0"/>
        <v>3</v>
      </c>
    </row>
    <row r="7" spans="1:23" ht="15" customHeight="1">
      <c r="A7" s="4">
        <v>4</v>
      </c>
      <c r="B7" s="5" t="s">
        <v>7</v>
      </c>
      <c r="C7" s="16">
        <v>118</v>
      </c>
      <c r="D7" s="16">
        <v>89</v>
      </c>
      <c r="E7" s="16">
        <v>96</v>
      </c>
      <c r="F7" s="16">
        <v>98</v>
      </c>
      <c r="G7" s="28">
        <v>149</v>
      </c>
      <c r="H7" s="28">
        <v>133.03</v>
      </c>
      <c r="I7" s="16">
        <v>135</v>
      </c>
      <c r="J7" s="28">
        <v>137.5</v>
      </c>
      <c r="K7" s="28">
        <v>130</v>
      </c>
      <c r="L7" s="28">
        <v>88</v>
      </c>
      <c r="M7" s="28">
        <v>100</v>
      </c>
      <c r="N7" s="28">
        <v>134.5</v>
      </c>
      <c r="O7" s="16">
        <v>108</v>
      </c>
      <c r="P7" s="16">
        <v>112</v>
      </c>
      <c r="Q7" s="16">
        <v>119</v>
      </c>
      <c r="R7" s="16">
        <v>114</v>
      </c>
      <c r="S7" s="28">
        <v>130</v>
      </c>
      <c r="T7" s="28">
        <v>126</v>
      </c>
      <c r="V7" s="6">
        <v>117.61277777777777</v>
      </c>
      <c r="W7" s="30">
        <f t="shared" si="0"/>
        <v>2</v>
      </c>
    </row>
    <row r="8" spans="1:23" s="23" customFormat="1" ht="15" customHeight="1">
      <c r="A8" s="18">
        <v>5</v>
      </c>
      <c r="B8" s="19" t="s">
        <v>3</v>
      </c>
      <c r="C8" s="32">
        <v>118</v>
      </c>
      <c r="D8" s="32">
        <v>95</v>
      </c>
      <c r="E8" s="32">
        <v>99</v>
      </c>
      <c r="F8" s="32">
        <v>102</v>
      </c>
      <c r="G8" s="26">
        <v>146.5</v>
      </c>
      <c r="H8" s="26">
        <v>131.34</v>
      </c>
      <c r="I8" s="32">
        <v>138</v>
      </c>
      <c r="J8" s="26">
        <v>139.5</v>
      </c>
      <c r="K8" s="26">
        <v>129.5</v>
      </c>
      <c r="L8" s="26">
        <v>92</v>
      </c>
      <c r="M8" s="26">
        <v>101</v>
      </c>
      <c r="N8" s="26">
        <v>134</v>
      </c>
      <c r="O8" s="32">
        <v>112</v>
      </c>
      <c r="P8" s="32">
        <v>114</v>
      </c>
      <c r="Q8" s="32">
        <v>118</v>
      </c>
      <c r="R8" s="32">
        <v>111</v>
      </c>
      <c r="S8" s="26">
        <v>131</v>
      </c>
      <c r="T8" s="26">
        <v>127</v>
      </c>
      <c r="V8" s="20">
        <v>118.82444444444445</v>
      </c>
      <c r="W8" s="33">
        <f t="shared" si="0"/>
        <v>4</v>
      </c>
    </row>
    <row r="9" spans="1:23" ht="15" customHeight="1">
      <c r="A9" s="4">
        <v>6</v>
      </c>
      <c r="B9" s="5" t="s">
        <v>4</v>
      </c>
      <c r="C9" s="16">
        <v>120</v>
      </c>
      <c r="D9" s="16">
        <v>93</v>
      </c>
      <c r="E9" s="16">
        <v>98</v>
      </c>
      <c r="F9" s="16">
        <v>102</v>
      </c>
      <c r="G9" s="28">
        <v>150</v>
      </c>
      <c r="H9" s="28">
        <v>135.30000000000001</v>
      </c>
      <c r="I9" s="16">
        <v>138</v>
      </c>
      <c r="J9" s="28">
        <v>142</v>
      </c>
      <c r="K9" s="28">
        <v>133</v>
      </c>
      <c r="L9" s="28">
        <v>90</v>
      </c>
      <c r="M9" s="28">
        <v>101.5</v>
      </c>
      <c r="N9" s="28">
        <v>139</v>
      </c>
      <c r="O9" s="16">
        <v>114</v>
      </c>
      <c r="P9" s="16">
        <v>115</v>
      </c>
      <c r="Q9" s="16">
        <v>122</v>
      </c>
      <c r="R9" s="16">
        <v>116</v>
      </c>
      <c r="S9" s="28">
        <v>131.5</v>
      </c>
      <c r="T9" s="28">
        <v>127</v>
      </c>
      <c r="V9" s="6">
        <v>120.40555555555557</v>
      </c>
      <c r="W9" s="30">
        <f t="shared" si="0"/>
        <v>12</v>
      </c>
    </row>
    <row r="10" spans="1:23" s="23" customFormat="1" ht="15" customHeight="1">
      <c r="A10" s="18">
        <v>7</v>
      </c>
      <c r="B10" s="19" t="s">
        <v>5</v>
      </c>
      <c r="C10" s="32">
        <v>118</v>
      </c>
      <c r="D10" s="32">
        <v>96</v>
      </c>
      <c r="E10" s="32">
        <v>102</v>
      </c>
      <c r="F10" s="32">
        <v>104</v>
      </c>
      <c r="G10" s="26">
        <v>150.5</v>
      </c>
      <c r="H10" s="26">
        <v>134.47999999999999</v>
      </c>
      <c r="I10" s="32">
        <v>136</v>
      </c>
      <c r="J10" s="26">
        <v>141.5</v>
      </c>
      <c r="K10" s="26">
        <v>133.5</v>
      </c>
      <c r="L10" s="26">
        <v>91.5</v>
      </c>
      <c r="M10" s="26">
        <v>102</v>
      </c>
      <c r="N10" s="26">
        <v>138.5</v>
      </c>
      <c r="O10" s="32">
        <v>114</v>
      </c>
      <c r="P10" s="32">
        <v>116</v>
      </c>
      <c r="Q10" s="32">
        <v>123</v>
      </c>
      <c r="R10" s="32">
        <v>116</v>
      </c>
      <c r="S10" s="26">
        <v>133</v>
      </c>
      <c r="T10" s="26">
        <v>128</v>
      </c>
      <c r="V10" s="20">
        <v>120.99888888888889</v>
      </c>
      <c r="W10" s="33">
        <f t="shared" si="0"/>
        <v>18</v>
      </c>
    </row>
    <row r="11" spans="1:23" ht="15" customHeight="1">
      <c r="A11" s="4">
        <v>8</v>
      </c>
      <c r="B11" s="5" t="s">
        <v>6</v>
      </c>
      <c r="C11" s="16">
        <v>119</v>
      </c>
      <c r="D11" s="16">
        <v>103</v>
      </c>
      <c r="E11" s="16">
        <v>103</v>
      </c>
      <c r="F11" s="16">
        <v>105</v>
      </c>
      <c r="G11" s="28">
        <v>151.5</v>
      </c>
      <c r="H11" s="28">
        <v>133.19999999999999</v>
      </c>
      <c r="I11" s="16">
        <v>138</v>
      </c>
      <c r="J11" s="28">
        <v>142</v>
      </c>
      <c r="K11" s="28">
        <v>132.5</v>
      </c>
      <c r="L11" s="28">
        <v>94</v>
      </c>
      <c r="M11" s="28">
        <v>106</v>
      </c>
      <c r="N11" s="28">
        <v>138.5</v>
      </c>
      <c r="O11" s="16">
        <v>116</v>
      </c>
      <c r="P11" s="16">
        <v>117</v>
      </c>
      <c r="Q11" s="16">
        <v>123</v>
      </c>
      <c r="R11" s="16">
        <v>117</v>
      </c>
      <c r="S11" s="28">
        <v>132.5</v>
      </c>
      <c r="T11" s="28">
        <v>129</v>
      </c>
      <c r="V11" s="6">
        <v>122.23333333333332</v>
      </c>
      <c r="W11" s="30">
        <f t="shared" si="0"/>
        <v>25</v>
      </c>
    </row>
    <row r="12" spans="1:23" s="23" customFormat="1" ht="15" customHeight="1">
      <c r="A12" s="18">
        <v>9</v>
      </c>
      <c r="B12" s="19" t="s">
        <v>8</v>
      </c>
      <c r="C12" s="32">
        <v>119</v>
      </c>
      <c r="D12" s="32">
        <v>103</v>
      </c>
      <c r="E12" s="32">
        <v>103</v>
      </c>
      <c r="F12" s="32">
        <v>107</v>
      </c>
      <c r="G12" s="26">
        <v>155.5</v>
      </c>
      <c r="H12" s="26">
        <v>136.12</v>
      </c>
      <c r="I12" s="32">
        <v>136</v>
      </c>
      <c r="J12" s="26">
        <v>141.5</v>
      </c>
      <c r="K12" s="26">
        <v>134</v>
      </c>
      <c r="L12" s="26">
        <v>93</v>
      </c>
      <c r="M12" s="26">
        <v>105.5</v>
      </c>
      <c r="N12" s="26">
        <v>138.5</v>
      </c>
      <c r="O12" s="32">
        <v>116</v>
      </c>
      <c r="P12" s="32">
        <v>118</v>
      </c>
      <c r="Q12" s="32">
        <v>125</v>
      </c>
      <c r="R12" s="32">
        <v>115</v>
      </c>
      <c r="S12" s="26">
        <v>133</v>
      </c>
      <c r="T12" s="26">
        <v>130</v>
      </c>
      <c r="V12" s="20">
        <v>122.72888888888889</v>
      </c>
      <c r="W12" s="33">
        <f t="shared" si="0"/>
        <v>30</v>
      </c>
    </row>
    <row r="13" spans="1:23" ht="15" customHeight="1">
      <c r="A13" s="4">
        <v>10</v>
      </c>
      <c r="B13" s="5" t="s">
        <v>9</v>
      </c>
      <c r="C13" s="16">
        <v>118</v>
      </c>
      <c r="D13" s="16">
        <v>98</v>
      </c>
      <c r="E13" s="16">
        <v>101</v>
      </c>
      <c r="F13" s="16">
        <v>103</v>
      </c>
      <c r="G13" s="28">
        <v>153</v>
      </c>
      <c r="H13" s="28">
        <v>131.94999999999999</v>
      </c>
      <c r="I13" s="16">
        <v>135</v>
      </c>
      <c r="J13" s="28">
        <v>139.5</v>
      </c>
      <c r="K13" s="28">
        <v>131</v>
      </c>
      <c r="L13" s="28">
        <v>92</v>
      </c>
      <c r="M13" s="28">
        <v>103</v>
      </c>
      <c r="N13" s="28">
        <v>135.5</v>
      </c>
      <c r="O13" s="16">
        <v>112</v>
      </c>
      <c r="P13" s="16">
        <v>115</v>
      </c>
      <c r="Q13" s="16">
        <v>120</v>
      </c>
      <c r="R13" s="16">
        <v>114</v>
      </c>
      <c r="S13" s="28">
        <v>131.5</v>
      </c>
      <c r="T13" s="28">
        <v>128.5</v>
      </c>
      <c r="V13" s="6">
        <v>120.10833333333332</v>
      </c>
      <c r="W13" s="30">
        <f t="shared" si="0"/>
        <v>9</v>
      </c>
    </row>
    <row r="14" spans="1:23" s="23" customFormat="1" ht="15" customHeight="1">
      <c r="A14" s="18">
        <v>11</v>
      </c>
      <c r="B14" s="19" t="s">
        <v>10</v>
      </c>
      <c r="C14" s="32">
        <v>120</v>
      </c>
      <c r="D14" s="32">
        <v>97</v>
      </c>
      <c r="E14" s="32">
        <v>103</v>
      </c>
      <c r="F14" s="32">
        <v>103</v>
      </c>
      <c r="G14" s="26">
        <v>154</v>
      </c>
      <c r="H14" s="26">
        <v>136.27000000000001</v>
      </c>
      <c r="I14" s="32">
        <v>139</v>
      </c>
      <c r="J14" s="26">
        <v>142</v>
      </c>
      <c r="K14" s="26">
        <v>134</v>
      </c>
      <c r="L14" s="26">
        <v>92</v>
      </c>
      <c r="M14" s="26">
        <v>105</v>
      </c>
      <c r="N14" s="26">
        <v>140</v>
      </c>
      <c r="O14" s="32">
        <v>115</v>
      </c>
      <c r="P14" s="32">
        <v>118</v>
      </c>
      <c r="Q14" s="32">
        <v>122</v>
      </c>
      <c r="R14" s="32">
        <v>118</v>
      </c>
      <c r="S14" s="26">
        <v>133</v>
      </c>
      <c r="T14" s="26">
        <v>129.5</v>
      </c>
      <c r="V14" s="20">
        <v>122.265</v>
      </c>
      <c r="W14" s="33">
        <f t="shared" si="0"/>
        <v>27</v>
      </c>
    </row>
    <row r="15" spans="1:23" ht="15" customHeight="1">
      <c r="A15" s="4">
        <v>12</v>
      </c>
      <c r="B15" s="5" t="s">
        <v>11</v>
      </c>
      <c r="C15" s="16">
        <v>118</v>
      </c>
      <c r="D15" s="16">
        <v>104</v>
      </c>
      <c r="E15" s="16">
        <v>103</v>
      </c>
      <c r="F15" s="16">
        <v>107</v>
      </c>
      <c r="G15" s="28">
        <v>153</v>
      </c>
      <c r="H15" s="28">
        <v>134.36000000000001</v>
      </c>
      <c r="I15" s="16">
        <v>136</v>
      </c>
      <c r="J15" s="28">
        <v>141.5</v>
      </c>
      <c r="K15" s="28">
        <v>133</v>
      </c>
      <c r="L15" s="28">
        <v>96.5</v>
      </c>
      <c r="M15" s="28">
        <v>106</v>
      </c>
      <c r="N15" s="28">
        <v>138.5</v>
      </c>
      <c r="O15" s="16">
        <v>115</v>
      </c>
      <c r="P15" s="16">
        <v>118</v>
      </c>
      <c r="Q15" s="16">
        <v>121</v>
      </c>
      <c r="R15" s="16">
        <v>115</v>
      </c>
      <c r="S15" s="28">
        <v>133</v>
      </c>
      <c r="T15" s="28">
        <v>127.5</v>
      </c>
      <c r="V15" s="6">
        <v>122.24222222222222</v>
      </c>
      <c r="W15" s="30">
        <f t="shared" si="0"/>
        <v>26</v>
      </c>
    </row>
    <row r="16" spans="1:23" s="23" customFormat="1" ht="15" customHeight="1">
      <c r="A16" s="18">
        <v>13</v>
      </c>
      <c r="B16" s="19" t="s">
        <v>12</v>
      </c>
      <c r="C16" s="32">
        <v>118</v>
      </c>
      <c r="D16" s="32">
        <v>98</v>
      </c>
      <c r="E16" s="32">
        <v>99</v>
      </c>
      <c r="F16" s="32">
        <v>104</v>
      </c>
      <c r="G16" s="26">
        <v>150</v>
      </c>
      <c r="H16" s="26">
        <v>130.63999999999999</v>
      </c>
      <c r="I16" s="32">
        <v>135</v>
      </c>
      <c r="J16" s="26">
        <v>138</v>
      </c>
      <c r="K16" s="26">
        <v>128.5</v>
      </c>
      <c r="L16" s="26">
        <v>92</v>
      </c>
      <c r="M16" s="26">
        <v>103</v>
      </c>
      <c r="N16" s="26">
        <v>132.5</v>
      </c>
      <c r="O16" s="32">
        <v>112</v>
      </c>
      <c r="P16" s="32">
        <v>115</v>
      </c>
      <c r="Q16" s="32">
        <v>120</v>
      </c>
      <c r="R16" s="32">
        <v>112</v>
      </c>
      <c r="S16" s="26">
        <v>131</v>
      </c>
      <c r="T16" s="26">
        <v>127</v>
      </c>
      <c r="V16" s="20">
        <v>119.20222222222222</v>
      </c>
      <c r="W16" s="33">
        <f t="shared" si="0"/>
        <v>5</v>
      </c>
    </row>
    <row r="17" spans="1:23" ht="15" customHeight="1">
      <c r="A17" s="4">
        <v>14</v>
      </c>
      <c r="B17" s="5" t="s">
        <v>13</v>
      </c>
      <c r="C17" s="16">
        <v>118</v>
      </c>
      <c r="D17" s="16">
        <v>104</v>
      </c>
      <c r="E17" s="16">
        <v>102</v>
      </c>
      <c r="F17" s="16">
        <v>106</v>
      </c>
      <c r="G17" s="28">
        <v>148.5</v>
      </c>
      <c r="H17" s="28">
        <v>131.63</v>
      </c>
      <c r="I17" s="16">
        <v>135</v>
      </c>
      <c r="J17" s="28">
        <v>141</v>
      </c>
      <c r="K17" s="28">
        <v>132.5</v>
      </c>
      <c r="L17" s="28">
        <v>93</v>
      </c>
      <c r="M17" s="28">
        <v>105.5</v>
      </c>
      <c r="N17" s="28">
        <v>138.5</v>
      </c>
      <c r="O17" s="16">
        <v>115</v>
      </c>
      <c r="P17" s="16">
        <v>118</v>
      </c>
      <c r="Q17" s="16">
        <v>121</v>
      </c>
      <c r="R17" s="16">
        <v>114</v>
      </c>
      <c r="S17" s="28">
        <v>133</v>
      </c>
      <c r="T17" s="28">
        <v>129</v>
      </c>
      <c r="V17" s="6">
        <v>121.4238888888889</v>
      </c>
      <c r="W17" s="30">
        <f t="shared" si="0"/>
        <v>20</v>
      </c>
    </row>
    <row r="18" spans="1:23" s="23" customFormat="1" ht="15" customHeight="1">
      <c r="A18" s="18">
        <v>15</v>
      </c>
      <c r="B18" s="19" t="s">
        <v>14</v>
      </c>
      <c r="C18" s="32">
        <v>118</v>
      </c>
      <c r="D18" s="32">
        <v>95</v>
      </c>
      <c r="E18" s="32">
        <v>102</v>
      </c>
      <c r="F18" s="32">
        <v>104</v>
      </c>
      <c r="G18" s="26">
        <v>150</v>
      </c>
      <c r="H18" s="26">
        <v>131.97</v>
      </c>
      <c r="I18" s="32">
        <v>135</v>
      </c>
      <c r="J18" s="26">
        <v>140.5</v>
      </c>
      <c r="K18" s="26">
        <v>131.5</v>
      </c>
      <c r="L18" s="26">
        <v>90.5</v>
      </c>
      <c r="M18" s="26">
        <v>102</v>
      </c>
      <c r="N18" s="26">
        <v>137</v>
      </c>
      <c r="O18" s="32">
        <v>114</v>
      </c>
      <c r="P18" s="32">
        <v>116</v>
      </c>
      <c r="Q18" s="32">
        <v>119</v>
      </c>
      <c r="R18" s="32">
        <v>114</v>
      </c>
      <c r="S18" s="26">
        <v>131</v>
      </c>
      <c r="T18" s="26">
        <v>127</v>
      </c>
      <c r="V18" s="20">
        <v>119.91500000000002</v>
      </c>
      <c r="W18" s="33">
        <f t="shared" si="0"/>
        <v>7</v>
      </c>
    </row>
    <row r="19" spans="1:23" ht="15" customHeight="1">
      <c r="A19" s="4">
        <v>16</v>
      </c>
      <c r="B19" s="5" t="s">
        <v>15</v>
      </c>
      <c r="C19" s="16">
        <v>121</v>
      </c>
      <c r="D19" s="16">
        <v>105</v>
      </c>
      <c r="E19" s="16">
        <v>104</v>
      </c>
      <c r="F19" s="16">
        <v>107</v>
      </c>
      <c r="G19" s="28">
        <v>148</v>
      </c>
      <c r="H19" s="28">
        <v>133.57</v>
      </c>
      <c r="I19" s="16">
        <v>135</v>
      </c>
      <c r="J19" s="28">
        <v>142</v>
      </c>
      <c r="K19" s="28">
        <v>133</v>
      </c>
      <c r="L19" s="28">
        <v>95</v>
      </c>
      <c r="M19" s="28">
        <v>106.5</v>
      </c>
      <c r="N19" s="28">
        <v>139.5</v>
      </c>
      <c r="O19" s="16">
        <v>120</v>
      </c>
      <c r="P19" s="16">
        <v>118</v>
      </c>
      <c r="Q19" s="16">
        <v>125</v>
      </c>
      <c r="R19" s="16">
        <v>115</v>
      </c>
      <c r="S19" s="28">
        <v>133.5</v>
      </c>
      <c r="T19" s="28">
        <v>128.5</v>
      </c>
      <c r="V19" s="6">
        <v>122.75388888888887</v>
      </c>
      <c r="W19" s="30">
        <f t="shared" si="0"/>
        <v>31</v>
      </c>
    </row>
    <row r="20" spans="1:23" s="23" customFormat="1" ht="15" customHeight="1">
      <c r="A20" s="18">
        <v>17</v>
      </c>
      <c r="B20" s="19" t="s">
        <v>16</v>
      </c>
      <c r="C20" s="32">
        <v>118</v>
      </c>
      <c r="D20" s="32">
        <v>99</v>
      </c>
      <c r="E20" s="32">
        <v>101</v>
      </c>
      <c r="F20" s="32">
        <v>105</v>
      </c>
      <c r="G20" s="26">
        <v>146.5</v>
      </c>
      <c r="H20" s="26">
        <v>132.74</v>
      </c>
      <c r="I20" s="32">
        <v>136</v>
      </c>
      <c r="J20" s="26">
        <v>140</v>
      </c>
      <c r="K20" s="26">
        <v>130.5</v>
      </c>
      <c r="L20" s="26">
        <v>95.5</v>
      </c>
      <c r="M20" s="26">
        <v>104</v>
      </c>
      <c r="N20" s="26">
        <v>138</v>
      </c>
      <c r="O20" s="32">
        <v>115</v>
      </c>
      <c r="P20" s="32">
        <v>118</v>
      </c>
      <c r="Q20" s="32">
        <v>120</v>
      </c>
      <c r="R20" s="32">
        <v>115</v>
      </c>
      <c r="S20" s="26">
        <v>132</v>
      </c>
      <c r="T20" s="26">
        <v>129</v>
      </c>
      <c r="V20" s="20">
        <v>120.84666666666665</v>
      </c>
      <c r="W20" s="33">
        <f t="shared" si="0"/>
        <v>15</v>
      </c>
    </row>
    <row r="21" spans="1:23" ht="15" customHeight="1">
      <c r="A21" s="4">
        <v>18</v>
      </c>
      <c r="B21" s="5" t="s">
        <v>17</v>
      </c>
      <c r="C21" s="16">
        <v>118</v>
      </c>
      <c r="D21" s="16">
        <v>97</v>
      </c>
      <c r="E21" s="16">
        <v>101</v>
      </c>
      <c r="F21" s="16">
        <v>105</v>
      </c>
      <c r="G21" s="28">
        <v>149.5</v>
      </c>
      <c r="H21" s="28">
        <v>131.01</v>
      </c>
      <c r="I21" s="16">
        <v>134</v>
      </c>
      <c r="J21" s="28">
        <v>140</v>
      </c>
      <c r="K21" s="28">
        <v>131</v>
      </c>
      <c r="L21" s="28">
        <v>93.5</v>
      </c>
      <c r="M21" s="28">
        <v>105.5</v>
      </c>
      <c r="N21" s="28">
        <v>138</v>
      </c>
      <c r="O21" s="16">
        <v>115</v>
      </c>
      <c r="P21" s="16">
        <v>117</v>
      </c>
      <c r="Q21" s="16">
        <v>121</v>
      </c>
      <c r="R21" s="16">
        <v>115</v>
      </c>
      <c r="S21" s="28">
        <v>132</v>
      </c>
      <c r="T21" s="28">
        <v>129</v>
      </c>
      <c r="V21" s="6">
        <v>120.69500000000001</v>
      </c>
      <c r="W21" s="30">
        <f t="shared" si="0"/>
        <v>14</v>
      </c>
    </row>
    <row r="22" spans="1:23" s="23" customFormat="1" ht="15" customHeight="1">
      <c r="A22" s="18">
        <v>19</v>
      </c>
      <c r="B22" s="19" t="s">
        <v>18</v>
      </c>
      <c r="C22" s="32">
        <v>123</v>
      </c>
      <c r="D22" s="32">
        <v>108</v>
      </c>
      <c r="E22" s="32">
        <v>108</v>
      </c>
      <c r="F22" s="32">
        <v>113</v>
      </c>
      <c r="G22" s="26">
        <v>151.5</v>
      </c>
      <c r="H22" s="26">
        <v>136.44999999999999</v>
      </c>
      <c r="I22" s="32">
        <v>136</v>
      </c>
      <c r="J22" s="26">
        <v>144.5</v>
      </c>
      <c r="K22" s="26">
        <v>135</v>
      </c>
      <c r="L22" s="26">
        <v>98</v>
      </c>
      <c r="M22" s="26">
        <v>108</v>
      </c>
      <c r="N22" s="26">
        <v>140</v>
      </c>
      <c r="O22" s="32">
        <v>120</v>
      </c>
      <c r="P22" s="32">
        <v>122</v>
      </c>
      <c r="Q22" s="32">
        <v>127</v>
      </c>
      <c r="R22" s="32">
        <v>120</v>
      </c>
      <c r="S22" s="26">
        <v>135.5</v>
      </c>
      <c r="T22" s="26">
        <v>133</v>
      </c>
      <c r="V22" s="20">
        <v>125.49722222222221</v>
      </c>
      <c r="W22" s="33">
        <f t="shared" si="0"/>
        <v>33</v>
      </c>
    </row>
    <row r="23" spans="1:23" ht="15" customHeight="1">
      <c r="A23" s="4">
        <v>20</v>
      </c>
      <c r="B23" s="5" t="s">
        <v>19</v>
      </c>
      <c r="C23" s="16">
        <v>118</v>
      </c>
      <c r="D23" s="16">
        <v>82</v>
      </c>
      <c r="E23" s="16">
        <v>93</v>
      </c>
      <c r="F23" s="16">
        <v>97</v>
      </c>
      <c r="G23" s="28">
        <v>145</v>
      </c>
      <c r="H23" s="28">
        <v>132.72</v>
      </c>
      <c r="I23" s="16">
        <v>134</v>
      </c>
      <c r="J23" s="28">
        <v>137.5</v>
      </c>
      <c r="K23" s="28">
        <v>131</v>
      </c>
      <c r="L23" s="28">
        <v>83</v>
      </c>
      <c r="M23" s="28">
        <v>100</v>
      </c>
      <c r="N23" s="28">
        <v>133</v>
      </c>
      <c r="O23" s="16">
        <v>109</v>
      </c>
      <c r="P23" s="16">
        <v>110</v>
      </c>
      <c r="Q23" s="16">
        <v>118</v>
      </c>
      <c r="R23" s="16">
        <v>114</v>
      </c>
      <c r="S23" s="28">
        <v>130.5</v>
      </c>
      <c r="T23" s="28">
        <v>124</v>
      </c>
      <c r="V23" s="6">
        <v>116.20666666666668</v>
      </c>
      <c r="W23" s="30">
        <f t="shared" si="0"/>
        <v>1</v>
      </c>
    </row>
    <row r="24" spans="1:23" s="23" customFormat="1" ht="15" customHeight="1">
      <c r="A24" s="18">
        <v>21</v>
      </c>
      <c r="B24" s="19" t="s">
        <v>20</v>
      </c>
      <c r="C24" s="32">
        <v>120</v>
      </c>
      <c r="D24" s="32">
        <v>101</v>
      </c>
      <c r="E24" s="32">
        <v>103</v>
      </c>
      <c r="F24" s="32">
        <v>104</v>
      </c>
      <c r="G24" s="26">
        <v>155.5</v>
      </c>
      <c r="H24" s="26">
        <v>135.97999999999999</v>
      </c>
      <c r="I24" s="32">
        <v>141</v>
      </c>
      <c r="J24" s="26">
        <v>142.5</v>
      </c>
      <c r="K24" s="26">
        <v>133</v>
      </c>
      <c r="L24" s="26">
        <v>92</v>
      </c>
      <c r="M24" s="26">
        <v>104</v>
      </c>
      <c r="N24" s="26">
        <v>138.5</v>
      </c>
      <c r="O24" s="32">
        <v>114</v>
      </c>
      <c r="P24" s="32">
        <v>117</v>
      </c>
      <c r="Q24" s="32">
        <v>126</v>
      </c>
      <c r="R24" s="32">
        <v>115</v>
      </c>
      <c r="S24" s="26">
        <v>133</v>
      </c>
      <c r="T24" s="26">
        <v>129</v>
      </c>
      <c r="V24" s="20">
        <v>122.47111111111111</v>
      </c>
      <c r="W24" s="33">
        <f t="shared" si="0"/>
        <v>29</v>
      </c>
    </row>
    <row r="25" spans="1:23" ht="15" customHeight="1">
      <c r="A25" s="4">
        <v>22</v>
      </c>
      <c r="B25" s="5" t="s">
        <v>21</v>
      </c>
      <c r="C25" s="16">
        <v>118</v>
      </c>
      <c r="D25" s="16">
        <v>101</v>
      </c>
      <c r="E25" s="16">
        <v>102</v>
      </c>
      <c r="F25" s="16">
        <v>105</v>
      </c>
      <c r="G25" s="28">
        <v>145</v>
      </c>
      <c r="H25" s="28">
        <v>132.16</v>
      </c>
      <c r="I25" s="16">
        <v>135</v>
      </c>
      <c r="J25" s="28">
        <v>140</v>
      </c>
      <c r="K25" s="28">
        <v>130.5</v>
      </c>
      <c r="L25" s="28">
        <v>94.5</v>
      </c>
      <c r="M25" s="28">
        <v>104.5</v>
      </c>
      <c r="N25" s="28">
        <v>138.5</v>
      </c>
      <c r="O25" s="16">
        <v>116</v>
      </c>
      <c r="P25" s="16">
        <v>118</v>
      </c>
      <c r="Q25" s="16">
        <v>121</v>
      </c>
      <c r="R25" s="16">
        <v>114</v>
      </c>
      <c r="S25" s="28">
        <v>132</v>
      </c>
      <c r="T25" s="28">
        <v>129</v>
      </c>
      <c r="V25" s="6">
        <v>120.89777777777778</v>
      </c>
      <c r="W25" s="30">
        <f t="shared" si="0"/>
        <v>16</v>
      </c>
    </row>
    <row r="26" spans="1:23" s="23" customFormat="1" ht="15" customHeight="1">
      <c r="A26" s="18">
        <v>23</v>
      </c>
      <c r="B26" s="19" t="s">
        <v>22</v>
      </c>
      <c r="C26" s="32">
        <v>118</v>
      </c>
      <c r="D26" s="32">
        <v>96</v>
      </c>
      <c r="E26" s="32">
        <v>110</v>
      </c>
      <c r="F26" s="32">
        <v>105</v>
      </c>
      <c r="G26" s="26">
        <v>149.5</v>
      </c>
      <c r="H26" s="26">
        <v>130.77000000000001</v>
      </c>
      <c r="I26" s="32">
        <v>136</v>
      </c>
      <c r="J26" s="26">
        <v>139.5</v>
      </c>
      <c r="K26" s="26">
        <v>128.5</v>
      </c>
      <c r="L26" s="26">
        <v>94</v>
      </c>
      <c r="M26" s="26">
        <v>103</v>
      </c>
      <c r="N26" s="26">
        <v>134</v>
      </c>
      <c r="O26" s="32">
        <v>115</v>
      </c>
      <c r="P26" s="32">
        <v>115</v>
      </c>
      <c r="Q26" s="32">
        <v>120</v>
      </c>
      <c r="R26" s="32">
        <v>113</v>
      </c>
      <c r="S26" s="26">
        <v>132</v>
      </c>
      <c r="T26" s="26">
        <v>127.5</v>
      </c>
      <c r="V26" s="20">
        <v>120.37611111111111</v>
      </c>
      <c r="W26" s="33">
        <f t="shared" si="0"/>
        <v>11</v>
      </c>
    </row>
    <row r="27" spans="1:23" ht="15" customHeight="1">
      <c r="A27" s="4">
        <v>24</v>
      </c>
      <c r="B27" s="5" t="s">
        <v>23</v>
      </c>
      <c r="C27" s="16">
        <v>118</v>
      </c>
      <c r="D27" s="16">
        <v>96</v>
      </c>
      <c r="E27" s="16">
        <v>109</v>
      </c>
      <c r="F27" s="16">
        <v>100</v>
      </c>
      <c r="G27" s="28">
        <v>149</v>
      </c>
      <c r="H27" s="28">
        <v>133.52000000000001</v>
      </c>
      <c r="I27" s="16">
        <v>136</v>
      </c>
      <c r="J27" s="28">
        <v>141</v>
      </c>
      <c r="K27" s="28">
        <v>132.5</v>
      </c>
      <c r="L27" s="28">
        <v>91</v>
      </c>
      <c r="M27" s="28">
        <v>101.5</v>
      </c>
      <c r="N27" s="28">
        <v>138</v>
      </c>
      <c r="O27" s="16">
        <v>112</v>
      </c>
      <c r="P27" s="16">
        <v>114</v>
      </c>
      <c r="Q27" s="16">
        <v>120</v>
      </c>
      <c r="R27" s="16">
        <v>113</v>
      </c>
      <c r="S27" s="28">
        <v>132</v>
      </c>
      <c r="T27" s="28">
        <v>128</v>
      </c>
      <c r="V27" s="6">
        <v>120.25111111111111</v>
      </c>
      <c r="W27" s="30">
        <f t="shared" si="0"/>
        <v>10</v>
      </c>
    </row>
    <row r="28" spans="1:23" s="23" customFormat="1" ht="15" customHeight="1">
      <c r="A28" s="18">
        <v>25</v>
      </c>
      <c r="B28" s="19" t="s">
        <v>24</v>
      </c>
      <c r="C28" s="32">
        <v>121</v>
      </c>
      <c r="D28" s="32">
        <v>95</v>
      </c>
      <c r="E28" s="32">
        <v>105</v>
      </c>
      <c r="F28" s="32">
        <v>104</v>
      </c>
      <c r="G28" s="26">
        <v>154</v>
      </c>
      <c r="H28" s="26">
        <v>136.55000000000001</v>
      </c>
      <c r="I28" s="32">
        <v>141</v>
      </c>
      <c r="J28" s="26">
        <v>142</v>
      </c>
      <c r="K28" s="26">
        <v>134</v>
      </c>
      <c r="L28" s="26">
        <v>92.5</v>
      </c>
      <c r="M28" s="26">
        <v>106.5</v>
      </c>
      <c r="N28" s="26">
        <v>142</v>
      </c>
      <c r="O28" s="32">
        <v>116</v>
      </c>
      <c r="P28" s="32">
        <v>118</v>
      </c>
      <c r="Q28" s="32">
        <v>123</v>
      </c>
      <c r="R28" s="32">
        <v>122</v>
      </c>
      <c r="S28" s="26">
        <v>133</v>
      </c>
      <c r="T28" s="26">
        <v>129.5</v>
      </c>
      <c r="V28" s="20">
        <v>123.05833333333334</v>
      </c>
      <c r="W28" s="33">
        <f t="shared" si="0"/>
        <v>32</v>
      </c>
    </row>
    <row r="29" spans="1:23" ht="15" customHeight="1">
      <c r="A29" s="4">
        <v>26</v>
      </c>
      <c r="B29" s="5" t="s">
        <v>25</v>
      </c>
      <c r="C29" s="16">
        <v>121</v>
      </c>
      <c r="D29" s="16">
        <v>96</v>
      </c>
      <c r="E29" s="16">
        <v>103</v>
      </c>
      <c r="F29" s="16">
        <v>103</v>
      </c>
      <c r="G29" s="28">
        <v>153</v>
      </c>
      <c r="H29" s="28">
        <v>135.74</v>
      </c>
      <c r="I29" s="16">
        <v>138</v>
      </c>
      <c r="J29" s="28">
        <v>142</v>
      </c>
      <c r="K29" s="28">
        <v>134</v>
      </c>
      <c r="L29" s="28">
        <v>91</v>
      </c>
      <c r="M29" s="28">
        <v>106</v>
      </c>
      <c r="N29" s="28">
        <v>140</v>
      </c>
      <c r="O29" s="16">
        <v>115</v>
      </c>
      <c r="P29" s="16">
        <v>117</v>
      </c>
      <c r="Q29" s="16">
        <v>125</v>
      </c>
      <c r="R29" s="16">
        <v>118</v>
      </c>
      <c r="S29" s="28">
        <v>132.5</v>
      </c>
      <c r="T29" s="28">
        <v>131</v>
      </c>
      <c r="V29" s="6">
        <v>122.29111111111109</v>
      </c>
      <c r="W29" s="30">
        <f t="shared" si="0"/>
        <v>28</v>
      </c>
    </row>
    <row r="30" spans="1:23" s="23" customFormat="1" ht="15" customHeight="1">
      <c r="A30" s="18">
        <v>27</v>
      </c>
      <c r="B30" s="19" t="s">
        <v>26</v>
      </c>
      <c r="C30" s="32">
        <v>118</v>
      </c>
      <c r="D30" s="32">
        <v>96</v>
      </c>
      <c r="E30" s="32">
        <v>101</v>
      </c>
      <c r="F30" s="32">
        <v>100</v>
      </c>
      <c r="G30" s="26">
        <v>151</v>
      </c>
      <c r="H30" s="26">
        <v>133.82</v>
      </c>
      <c r="I30" s="32">
        <v>137</v>
      </c>
      <c r="J30" s="26">
        <v>140</v>
      </c>
      <c r="K30" s="26">
        <v>133</v>
      </c>
      <c r="L30" s="26">
        <v>91.5</v>
      </c>
      <c r="M30" s="26">
        <v>101.5</v>
      </c>
      <c r="N30" s="26">
        <v>137</v>
      </c>
      <c r="O30" s="32">
        <v>110</v>
      </c>
      <c r="P30" s="32">
        <v>115</v>
      </c>
      <c r="Q30" s="32">
        <v>122</v>
      </c>
      <c r="R30" s="32">
        <v>115</v>
      </c>
      <c r="S30" s="26">
        <v>132</v>
      </c>
      <c r="T30" s="26">
        <v>128</v>
      </c>
      <c r="V30" s="20">
        <v>120.10111111111109</v>
      </c>
      <c r="W30" s="33">
        <f t="shared" si="0"/>
        <v>8</v>
      </c>
    </row>
    <row r="31" spans="1:23" ht="15" customHeight="1">
      <c r="A31" s="4">
        <v>28</v>
      </c>
      <c r="B31" s="5" t="s">
        <v>27</v>
      </c>
      <c r="C31" s="16">
        <v>118</v>
      </c>
      <c r="D31" s="16">
        <v>100</v>
      </c>
      <c r="E31" s="16">
        <v>104</v>
      </c>
      <c r="F31" s="16">
        <v>102</v>
      </c>
      <c r="G31" s="28">
        <v>149</v>
      </c>
      <c r="H31" s="28">
        <v>133.44</v>
      </c>
      <c r="I31" s="16">
        <v>136</v>
      </c>
      <c r="J31" s="28">
        <v>140</v>
      </c>
      <c r="K31" s="28">
        <v>132.5</v>
      </c>
      <c r="L31" s="28">
        <v>92.5</v>
      </c>
      <c r="M31" s="28">
        <v>104</v>
      </c>
      <c r="N31" s="28">
        <v>138.5</v>
      </c>
      <c r="O31" s="16">
        <v>112</v>
      </c>
      <c r="P31" s="16">
        <v>116</v>
      </c>
      <c r="Q31" s="16">
        <v>122</v>
      </c>
      <c r="R31" s="16">
        <v>116</v>
      </c>
      <c r="S31" s="28">
        <v>133</v>
      </c>
      <c r="T31" s="28">
        <v>128.5</v>
      </c>
      <c r="V31" s="6">
        <v>120.9688888888889</v>
      </c>
      <c r="W31" s="30">
        <f t="shared" si="0"/>
        <v>17</v>
      </c>
    </row>
    <row r="32" spans="1:23" s="23" customFormat="1" ht="15" customHeight="1">
      <c r="A32" s="18">
        <v>29</v>
      </c>
      <c r="B32" s="19" t="s">
        <v>28</v>
      </c>
      <c r="C32" s="32">
        <v>118</v>
      </c>
      <c r="D32" s="32">
        <v>96</v>
      </c>
      <c r="E32" s="32">
        <v>105</v>
      </c>
      <c r="F32" s="32">
        <v>105</v>
      </c>
      <c r="G32" s="26">
        <v>150.5</v>
      </c>
      <c r="H32" s="26">
        <v>134.22999999999999</v>
      </c>
      <c r="I32" s="32">
        <v>136</v>
      </c>
      <c r="J32" s="26">
        <v>141</v>
      </c>
      <c r="K32" s="26">
        <v>133.5</v>
      </c>
      <c r="L32" s="26">
        <v>92</v>
      </c>
      <c r="M32" s="26">
        <v>104</v>
      </c>
      <c r="N32" s="26">
        <v>138</v>
      </c>
      <c r="O32" s="32">
        <v>114</v>
      </c>
      <c r="P32" s="32">
        <v>117</v>
      </c>
      <c r="Q32" s="32">
        <v>123</v>
      </c>
      <c r="R32" s="32">
        <v>118</v>
      </c>
      <c r="S32" s="26">
        <v>132</v>
      </c>
      <c r="T32" s="26">
        <v>128.5</v>
      </c>
      <c r="V32" s="20">
        <v>121.42944444444444</v>
      </c>
      <c r="W32" s="33">
        <f t="shared" si="0"/>
        <v>21</v>
      </c>
    </row>
    <row r="33" spans="1:23" ht="15" customHeight="1">
      <c r="A33" s="4">
        <v>30</v>
      </c>
      <c r="B33" s="5" t="s">
        <v>29</v>
      </c>
      <c r="C33" s="16">
        <v>118</v>
      </c>
      <c r="D33" s="16">
        <v>95</v>
      </c>
      <c r="E33" s="16">
        <v>102</v>
      </c>
      <c r="F33" s="16">
        <v>103</v>
      </c>
      <c r="G33" s="28">
        <v>148.5</v>
      </c>
      <c r="H33" s="28">
        <v>133.38999999999999</v>
      </c>
      <c r="I33" s="16">
        <v>135</v>
      </c>
      <c r="J33" s="28">
        <v>141.5</v>
      </c>
      <c r="K33" s="28">
        <v>132</v>
      </c>
      <c r="L33" s="28">
        <v>90.5</v>
      </c>
      <c r="M33" s="28">
        <v>102</v>
      </c>
      <c r="N33" s="28">
        <v>138.5</v>
      </c>
      <c r="O33" s="16">
        <v>115</v>
      </c>
      <c r="P33" s="16">
        <v>115</v>
      </c>
      <c r="Q33" s="16">
        <v>123</v>
      </c>
      <c r="R33" s="16">
        <v>118</v>
      </c>
      <c r="S33" s="28">
        <v>133</v>
      </c>
      <c r="T33" s="28">
        <v>129</v>
      </c>
      <c r="V33" s="6">
        <v>120.68833333333333</v>
      </c>
      <c r="W33" s="30">
        <f t="shared" si="0"/>
        <v>13</v>
      </c>
    </row>
    <row r="34" spans="1:23" s="23" customFormat="1" ht="15" customHeight="1">
      <c r="A34" s="18">
        <v>31</v>
      </c>
      <c r="B34" s="19" t="s">
        <v>30</v>
      </c>
      <c r="C34" s="32">
        <v>118</v>
      </c>
      <c r="D34" s="32">
        <v>102</v>
      </c>
      <c r="E34" s="32">
        <v>102</v>
      </c>
      <c r="F34" s="32">
        <v>102</v>
      </c>
      <c r="G34" s="26">
        <v>154</v>
      </c>
      <c r="H34" s="26">
        <v>135.03</v>
      </c>
      <c r="I34" s="32">
        <v>139</v>
      </c>
      <c r="J34" s="26">
        <v>142</v>
      </c>
      <c r="K34" s="26">
        <v>134</v>
      </c>
      <c r="L34" s="26">
        <v>91.5</v>
      </c>
      <c r="M34" s="26">
        <v>103</v>
      </c>
      <c r="N34" s="26">
        <v>139.5</v>
      </c>
      <c r="O34" s="32">
        <v>112</v>
      </c>
      <c r="P34" s="32">
        <v>116</v>
      </c>
      <c r="Q34" s="32">
        <v>123</v>
      </c>
      <c r="R34" s="32">
        <v>118</v>
      </c>
      <c r="S34" s="26">
        <v>132.5</v>
      </c>
      <c r="T34" s="26">
        <v>129.5</v>
      </c>
      <c r="V34" s="20">
        <v>121.83499999999998</v>
      </c>
      <c r="W34" s="33">
        <f t="shared" si="0"/>
        <v>24</v>
      </c>
    </row>
    <row r="35" spans="1:23" ht="15" customHeight="1">
      <c r="A35" s="4">
        <v>32</v>
      </c>
      <c r="B35" s="5" t="s">
        <v>31</v>
      </c>
      <c r="C35" s="16">
        <v>118</v>
      </c>
      <c r="D35" s="16">
        <v>98</v>
      </c>
      <c r="E35" s="16">
        <v>104</v>
      </c>
      <c r="F35" s="16">
        <v>105</v>
      </c>
      <c r="G35" s="28">
        <v>148</v>
      </c>
      <c r="H35" s="28">
        <v>133.22</v>
      </c>
      <c r="I35" s="16">
        <v>136</v>
      </c>
      <c r="J35" s="28">
        <v>142</v>
      </c>
      <c r="K35" s="28">
        <v>132.5</v>
      </c>
      <c r="L35" s="28">
        <v>93</v>
      </c>
      <c r="M35" s="28">
        <v>105.5</v>
      </c>
      <c r="N35" s="28">
        <v>138.5</v>
      </c>
      <c r="O35" s="16">
        <v>115</v>
      </c>
      <c r="P35" s="16">
        <v>117</v>
      </c>
      <c r="Q35" s="16">
        <v>122</v>
      </c>
      <c r="R35" s="16">
        <v>116</v>
      </c>
      <c r="S35" s="28">
        <v>133</v>
      </c>
      <c r="T35" s="28">
        <v>130</v>
      </c>
      <c r="V35" s="6">
        <v>121.48444444444446</v>
      </c>
      <c r="W35" s="30">
        <f t="shared" si="0"/>
        <v>22</v>
      </c>
    </row>
    <row r="36" spans="1:23" s="23" customFormat="1" ht="15" customHeight="1">
      <c r="A36" s="18">
        <v>33</v>
      </c>
      <c r="B36" s="19" t="s">
        <v>32</v>
      </c>
      <c r="C36" s="32">
        <v>118</v>
      </c>
      <c r="D36" s="32">
        <v>101</v>
      </c>
      <c r="E36" s="32">
        <v>104</v>
      </c>
      <c r="F36" s="32">
        <v>105</v>
      </c>
      <c r="G36" s="26">
        <v>146</v>
      </c>
      <c r="H36" s="26">
        <v>131.9</v>
      </c>
      <c r="I36" s="32">
        <v>137</v>
      </c>
      <c r="J36" s="26">
        <v>141</v>
      </c>
      <c r="K36" s="26">
        <v>132</v>
      </c>
      <c r="L36" s="26">
        <v>95.5</v>
      </c>
      <c r="M36" s="26">
        <v>106</v>
      </c>
      <c r="N36" s="26">
        <v>138</v>
      </c>
      <c r="O36" s="32">
        <v>117</v>
      </c>
      <c r="P36" s="32">
        <v>118</v>
      </c>
      <c r="Q36" s="32">
        <v>120</v>
      </c>
      <c r="R36" s="32">
        <v>115</v>
      </c>
      <c r="S36" s="26">
        <v>133</v>
      </c>
      <c r="T36" s="26">
        <v>129.5</v>
      </c>
      <c r="V36" s="20">
        <v>121.55000000000001</v>
      </c>
      <c r="W36" s="33">
        <f t="shared" si="0"/>
        <v>23</v>
      </c>
    </row>
    <row r="38" spans="1:23" ht="15" customHeight="1">
      <c r="A38" s="3" t="s">
        <v>33</v>
      </c>
      <c r="C38" s="28">
        <f>AVERAGE(C4:C36)</f>
        <v>118.66666666666667</v>
      </c>
      <c r="D38" s="28">
        <f t="shared" ref="D38:V38" si="1">AVERAGE(D4:D36)</f>
        <v>97.545454545454547</v>
      </c>
      <c r="E38" s="28">
        <f t="shared" si="1"/>
        <v>102.15151515151516</v>
      </c>
      <c r="F38" s="28">
        <f t="shared" si="1"/>
        <v>103.54545454545455</v>
      </c>
      <c r="G38" s="28">
        <f t="shared" si="1"/>
        <v>150.46969696969697</v>
      </c>
      <c r="H38" s="28">
        <f t="shared" si="1"/>
        <v>133.59151515151513</v>
      </c>
      <c r="I38" s="28">
        <f t="shared" si="1"/>
        <v>136.39393939393941</v>
      </c>
      <c r="J38" s="28">
        <f t="shared" si="1"/>
        <v>140.77272727272728</v>
      </c>
      <c r="K38" s="28">
        <f t="shared" si="1"/>
        <v>132.22727272727272</v>
      </c>
      <c r="L38" s="28">
        <f t="shared" si="1"/>
        <v>92.106060606060609</v>
      </c>
      <c r="M38" s="28">
        <f t="shared" si="1"/>
        <v>103.63636363636364</v>
      </c>
      <c r="N38" s="28">
        <f t="shared" si="1"/>
        <v>137.74242424242425</v>
      </c>
      <c r="O38" s="28">
        <f t="shared" si="1"/>
        <v>113.96969696969697</v>
      </c>
      <c r="P38" s="28">
        <f t="shared" si="1"/>
        <v>116.09090909090909</v>
      </c>
      <c r="Q38" s="28">
        <f t="shared" si="1"/>
        <v>121.6969696969697</v>
      </c>
      <c r="R38" s="28">
        <f t="shared" si="1"/>
        <v>115.51515151515152</v>
      </c>
      <c r="S38" s="28">
        <f t="shared" si="1"/>
        <v>132.25757575757575</v>
      </c>
      <c r="T38" s="28">
        <f t="shared" si="1"/>
        <v>128.53030303030303</v>
      </c>
      <c r="V38" s="6">
        <f t="shared" si="1"/>
        <v>120.93942760942763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18" width="12.7109375" style="16" customWidth="1"/>
    <col min="19" max="19" width="3.7109375" style="3" customWidth="1"/>
    <col min="20" max="20" width="9.140625" style="3"/>
    <col min="21" max="21" width="4.7109375" style="30" customWidth="1"/>
    <col min="22" max="22" width="6.42578125" style="3" customWidth="1"/>
    <col min="23" max="16384" width="9.140625" style="3"/>
  </cols>
  <sheetData>
    <row r="1" spans="1:21" ht="15" customHeight="1">
      <c r="C1" s="16" t="s">
        <v>38</v>
      </c>
      <c r="D1" s="16" t="s">
        <v>41</v>
      </c>
      <c r="E1" s="16" t="s">
        <v>44</v>
      </c>
      <c r="F1" s="16" t="s">
        <v>47</v>
      </c>
      <c r="G1" s="16" t="s">
        <v>48</v>
      </c>
      <c r="H1" s="16" t="s">
        <v>51</v>
      </c>
      <c r="I1" s="24" t="s">
        <v>52</v>
      </c>
      <c r="J1" s="16" t="s">
        <v>57</v>
      </c>
      <c r="K1" s="16" t="s">
        <v>58</v>
      </c>
      <c r="L1" s="16" t="s">
        <v>65</v>
      </c>
      <c r="M1" s="16" t="s">
        <v>68</v>
      </c>
      <c r="N1" s="16" t="s">
        <v>71</v>
      </c>
      <c r="O1" s="16" t="s">
        <v>74</v>
      </c>
      <c r="P1" s="16" t="s">
        <v>76</v>
      </c>
      <c r="Q1" s="16" t="s">
        <v>84</v>
      </c>
      <c r="R1" s="16" t="s">
        <v>85</v>
      </c>
      <c r="T1" s="3" t="s">
        <v>86</v>
      </c>
    </row>
    <row r="2" spans="1:21" ht="15" customHeight="1">
      <c r="C2" s="16" t="s">
        <v>39</v>
      </c>
      <c r="D2" s="16" t="s">
        <v>42</v>
      </c>
      <c r="E2" s="16" t="s">
        <v>45</v>
      </c>
      <c r="F2" s="16" t="s">
        <v>45</v>
      </c>
      <c r="G2" s="16" t="s">
        <v>49</v>
      </c>
      <c r="H2" s="16" t="s">
        <v>49</v>
      </c>
      <c r="I2" s="16" t="s">
        <v>53</v>
      </c>
      <c r="J2" s="16" t="s">
        <v>53</v>
      </c>
      <c r="K2" s="16" t="s">
        <v>59</v>
      </c>
      <c r="L2" s="16" t="s">
        <v>66</v>
      </c>
      <c r="M2" s="16" t="s">
        <v>69</v>
      </c>
      <c r="N2" s="16" t="s">
        <v>72</v>
      </c>
      <c r="O2" s="16" t="s">
        <v>72</v>
      </c>
      <c r="P2" s="16" t="s">
        <v>77</v>
      </c>
      <c r="Q2" s="16" t="s">
        <v>82</v>
      </c>
      <c r="R2" s="16" t="s">
        <v>82</v>
      </c>
      <c r="T2" s="3" t="s">
        <v>87</v>
      </c>
    </row>
    <row r="3" spans="1:21" s="2" customFormat="1" ht="12" customHeight="1">
      <c r="C3" s="1" t="s">
        <v>40</v>
      </c>
      <c r="D3" s="1" t="s">
        <v>43</v>
      </c>
      <c r="E3" s="1" t="s">
        <v>46</v>
      </c>
      <c r="F3" s="1" t="s">
        <v>46</v>
      </c>
      <c r="G3" s="1" t="s">
        <v>50</v>
      </c>
      <c r="H3" s="1" t="s">
        <v>50</v>
      </c>
      <c r="I3" s="1" t="s">
        <v>54</v>
      </c>
      <c r="J3" s="1" t="s">
        <v>55</v>
      </c>
      <c r="K3" s="1" t="s">
        <v>60</v>
      </c>
      <c r="L3" s="1" t="s">
        <v>67</v>
      </c>
      <c r="M3" s="1" t="s">
        <v>70</v>
      </c>
      <c r="N3" s="1" t="s">
        <v>73</v>
      </c>
      <c r="O3" s="1" t="s">
        <v>75</v>
      </c>
      <c r="P3" s="1" t="s">
        <v>78</v>
      </c>
      <c r="Q3" s="1" t="s">
        <v>83</v>
      </c>
      <c r="R3" s="1" t="s">
        <v>83</v>
      </c>
      <c r="U3" s="31" t="s">
        <v>95</v>
      </c>
    </row>
    <row r="4" spans="1:21" s="23" customFormat="1" ht="15" customHeight="1">
      <c r="A4" s="18">
        <v>1</v>
      </c>
      <c r="B4" s="19" t="s">
        <v>0</v>
      </c>
      <c r="C4" s="32">
        <v>35</v>
      </c>
      <c r="D4" s="32">
        <v>45</v>
      </c>
      <c r="E4" s="32">
        <v>36</v>
      </c>
      <c r="F4" s="32">
        <v>37</v>
      </c>
      <c r="G4" s="32">
        <v>27</v>
      </c>
      <c r="H4" s="26">
        <v>33.17</v>
      </c>
      <c r="I4" s="32">
        <v>35</v>
      </c>
      <c r="J4" s="26">
        <v>33.464566929133859</v>
      </c>
      <c r="K4" s="26">
        <v>38.0186927351658</v>
      </c>
      <c r="L4" s="32">
        <v>40</v>
      </c>
      <c r="M4" s="26">
        <v>35.629940499999996</v>
      </c>
      <c r="N4" s="26">
        <v>40.551181100000001</v>
      </c>
      <c r="O4" s="32">
        <v>38</v>
      </c>
      <c r="P4" s="26">
        <v>34</v>
      </c>
      <c r="Q4" s="26">
        <v>33</v>
      </c>
      <c r="R4" s="26">
        <v>33.5</v>
      </c>
      <c r="T4" s="20">
        <v>35.895898829018734</v>
      </c>
      <c r="U4" s="33">
        <f>RANK(T4,T$4:T$36)</f>
        <v>5</v>
      </c>
    </row>
    <row r="5" spans="1:21" ht="15" customHeight="1">
      <c r="A5" s="4">
        <v>2</v>
      </c>
      <c r="B5" s="5" t="s">
        <v>1</v>
      </c>
      <c r="C5" s="16">
        <v>29</v>
      </c>
      <c r="D5" s="16">
        <v>39</v>
      </c>
      <c r="E5" s="16">
        <v>33</v>
      </c>
      <c r="F5" s="16">
        <v>32</v>
      </c>
      <c r="G5" s="16">
        <v>22</v>
      </c>
      <c r="H5" s="28">
        <v>28.41</v>
      </c>
      <c r="I5" s="16">
        <v>33</v>
      </c>
      <c r="J5" s="28">
        <v>29.921259842519685</v>
      </c>
      <c r="K5" s="28">
        <v>26.779836378569225</v>
      </c>
      <c r="L5" s="16">
        <v>37</v>
      </c>
      <c r="M5" s="28">
        <v>28.346471999999999</v>
      </c>
      <c r="N5" s="28">
        <v>33.070866100000003</v>
      </c>
      <c r="O5" s="16">
        <v>33</v>
      </c>
      <c r="P5" s="28">
        <v>29</v>
      </c>
      <c r="Q5" s="28">
        <v>29.5</v>
      </c>
      <c r="R5" s="28">
        <v>31</v>
      </c>
      <c r="T5" s="6">
        <v>30.876777145068054</v>
      </c>
      <c r="U5" s="30">
        <f t="shared" ref="U5:U36" si="0">RANK(T5,T$4:T$36)</f>
        <v>33</v>
      </c>
    </row>
    <row r="6" spans="1:21" s="23" customFormat="1" ht="15" customHeight="1">
      <c r="A6" s="18">
        <v>3</v>
      </c>
      <c r="B6" s="19" t="s">
        <v>2</v>
      </c>
      <c r="C6" s="32">
        <v>32</v>
      </c>
      <c r="D6" s="32">
        <v>39</v>
      </c>
      <c r="E6" s="32">
        <v>35</v>
      </c>
      <c r="F6" s="32">
        <v>33</v>
      </c>
      <c r="G6" s="32">
        <v>22</v>
      </c>
      <c r="H6" s="26">
        <v>29.53</v>
      </c>
      <c r="I6" s="32">
        <v>33</v>
      </c>
      <c r="J6" s="26">
        <v>31.889763779527559</v>
      </c>
      <c r="K6" s="26">
        <v>31.480357961878557</v>
      </c>
      <c r="L6" s="32">
        <v>39</v>
      </c>
      <c r="M6" s="26">
        <v>28.937023499999999</v>
      </c>
      <c r="N6" s="26">
        <v>36.614173200000003</v>
      </c>
      <c r="O6" s="32">
        <v>33</v>
      </c>
      <c r="P6" s="26">
        <v>29.5</v>
      </c>
      <c r="Q6" s="26">
        <v>31</v>
      </c>
      <c r="R6" s="26">
        <v>32.5</v>
      </c>
      <c r="T6" s="20">
        <v>32.340707402587881</v>
      </c>
      <c r="U6" s="33">
        <f t="shared" si="0"/>
        <v>29</v>
      </c>
    </row>
    <row r="7" spans="1:21" ht="15" customHeight="1">
      <c r="A7" s="4">
        <v>4</v>
      </c>
      <c r="B7" s="5" t="s">
        <v>7</v>
      </c>
      <c r="C7" s="16">
        <v>34</v>
      </c>
      <c r="D7" s="16">
        <v>38</v>
      </c>
      <c r="E7" s="16">
        <v>37</v>
      </c>
      <c r="F7" s="16">
        <v>35</v>
      </c>
      <c r="G7" s="16">
        <v>27</v>
      </c>
      <c r="H7" s="28">
        <v>31.81</v>
      </c>
      <c r="I7" s="16">
        <v>33</v>
      </c>
      <c r="J7" s="28">
        <v>33.464566929133859</v>
      </c>
      <c r="K7" s="28">
        <v>31.347178223630188</v>
      </c>
      <c r="L7" s="16">
        <v>42</v>
      </c>
      <c r="M7" s="28">
        <v>33.858286</v>
      </c>
      <c r="N7" s="28">
        <v>38.976377999999997</v>
      </c>
      <c r="O7" s="16">
        <v>37</v>
      </c>
      <c r="P7" s="28">
        <v>33.5</v>
      </c>
      <c r="Q7" s="28">
        <v>31.5</v>
      </c>
      <c r="R7" s="28">
        <v>33.5</v>
      </c>
      <c r="T7" s="6">
        <v>34.434775572047755</v>
      </c>
      <c r="U7" s="30">
        <f t="shared" si="0"/>
        <v>12</v>
      </c>
    </row>
    <row r="8" spans="1:21" s="23" customFormat="1" ht="15" customHeight="1">
      <c r="A8" s="18">
        <v>5</v>
      </c>
      <c r="B8" s="19" t="s">
        <v>3</v>
      </c>
      <c r="C8" s="32">
        <v>34</v>
      </c>
      <c r="D8" s="32">
        <v>38</v>
      </c>
      <c r="E8" s="32">
        <v>35</v>
      </c>
      <c r="F8" s="32">
        <v>35</v>
      </c>
      <c r="G8" s="32">
        <v>26</v>
      </c>
      <c r="H8" s="26">
        <v>32.18</v>
      </c>
      <c r="I8" s="32">
        <v>33</v>
      </c>
      <c r="J8" s="26">
        <v>34.645669291338585</v>
      </c>
      <c r="K8" s="26">
        <v>34.117681567523164</v>
      </c>
      <c r="L8" s="32">
        <v>40</v>
      </c>
      <c r="M8" s="26">
        <v>34.055136500000003</v>
      </c>
      <c r="N8" s="26">
        <v>37.401574799999999</v>
      </c>
      <c r="O8" s="32">
        <v>37</v>
      </c>
      <c r="P8" s="26">
        <v>32</v>
      </c>
      <c r="Q8" s="26">
        <v>32.5</v>
      </c>
      <c r="R8" s="26">
        <v>34</v>
      </c>
      <c r="T8" s="20">
        <v>34.306253884928864</v>
      </c>
      <c r="U8" s="33">
        <f t="shared" si="0"/>
        <v>13</v>
      </c>
    </row>
    <row r="9" spans="1:21" ht="15" customHeight="1">
      <c r="A9" s="4">
        <v>6</v>
      </c>
      <c r="B9" s="5" t="s">
        <v>4</v>
      </c>
      <c r="C9" s="16">
        <v>34</v>
      </c>
      <c r="D9" s="16">
        <v>39</v>
      </c>
      <c r="E9" s="16">
        <v>36</v>
      </c>
      <c r="F9" s="16">
        <v>36</v>
      </c>
      <c r="G9" s="16">
        <v>25</v>
      </c>
      <c r="H9" s="28">
        <v>30.59</v>
      </c>
      <c r="I9" s="16">
        <v>33</v>
      </c>
      <c r="J9" s="28">
        <v>31.496062992125985</v>
      </c>
      <c r="K9" s="28">
        <v>32.018500741309616</v>
      </c>
      <c r="L9" s="16">
        <v>41</v>
      </c>
      <c r="M9" s="28">
        <v>30.511827499999999</v>
      </c>
      <c r="N9" s="28">
        <v>34.645669300000002</v>
      </c>
      <c r="O9" s="16">
        <v>38</v>
      </c>
      <c r="P9" s="28">
        <v>32.5</v>
      </c>
      <c r="Q9" s="28">
        <v>31.5</v>
      </c>
      <c r="R9" s="28">
        <v>32.5</v>
      </c>
      <c r="T9" s="6">
        <v>33.610128783339725</v>
      </c>
      <c r="U9" s="30">
        <f t="shared" si="0"/>
        <v>21</v>
      </c>
    </row>
    <row r="10" spans="1:21" s="23" customFormat="1" ht="15" customHeight="1">
      <c r="A10" s="18">
        <v>7</v>
      </c>
      <c r="B10" s="19" t="s">
        <v>5</v>
      </c>
      <c r="C10" s="32">
        <v>33</v>
      </c>
      <c r="D10" s="32">
        <v>39</v>
      </c>
      <c r="E10" s="32">
        <v>36</v>
      </c>
      <c r="F10" s="32">
        <v>36</v>
      </c>
      <c r="G10" s="32">
        <v>26</v>
      </c>
      <c r="H10" s="26">
        <v>31.96</v>
      </c>
      <c r="I10" s="32">
        <v>32</v>
      </c>
      <c r="J10" s="26">
        <v>32.283464566929133</v>
      </c>
      <c r="K10" s="26">
        <v>32.898168591938393</v>
      </c>
      <c r="L10" s="32">
        <v>41</v>
      </c>
      <c r="M10" s="26">
        <v>29.330724499999999</v>
      </c>
      <c r="N10" s="26">
        <v>37.401574799999999</v>
      </c>
      <c r="O10" s="32">
        <v>39</v>
      </c>
      <c r="P10" s="26">
        <v>33.5</v>
      </c>
      <c r="Q10" s="26">
        <v>31</v>
      </c>
      <c r="R10" s="26">
        <v>33</v>
      </c>
      <c r="T10" s="20">
        <v>33.960870778679222</v>
      </c>
      <c r="U10" s="33">
        <f t="shared" si="0"/>
        <v>17</v>
      </c>
    </row>
    <row r="11" spans="1:21" ht="15" customHeight="1">
      <c r="A11" s="4">
        <v>8</v>
      </c>
      <c r="B11" s="5" t="s">
        <v>6</v>
      </c>
      <c r="C11" s="16">
        <v>33</v>
      </c>
      <c r="D11" s="16">
        <v>43</v>
      </c>
      <c r="E11" s="16">
        <v>37</v>
      </c>
      <c r="F11" s="16">
        <v>39</v>
      </c>
      <c r="G11" s="16">
        <v>26</v>
      </c>
      <c r="H11" s="28">
        <v>32.22</v>
      </c>
      <c r="I11" s="16">
        <v>34</v>
      </c>
      <c r="J11" s="28">
        <v>34.251968503937007</v>
      </c>
      <c r="K11" s="28">
        <v>30.181263532900282</v>
      </c>
      <c r="L11" s="16">
        <v>36</v>
      </c>
      <c r="M11" s="28">
        <v>31.496079999999999</v>
      </c>
      <c r="N11" s="28">
        <v>44.881889800000003</v>
      </c>
      <c r="O11" s="16">
        <v>43</v>
      </c>
      <c r="P11" s="28">
        <v>32.5</v>
      </c>
      <c r="Q11" s="28">
        <v>34</v>
      </c>
      <c r="R11" s="28">
        <v>33.5</v>
      </c>
      <c r="T11" s="6">
        <v>35.251950114802327</v>
      </c>
      <c r="U11" s="30">
        <f t="shared" si="0"/>
        <v>6</v>
      </c>
    </row>
    <row r="12" spans="1:21" s="23" customFormat="1" ht="15" customHeight="1">
      <c r="A12" s="18">
        <v>9</v>
      </c>
      <c r="B12" s="19" t="s">
        <v>8</v>
      </c>
      <c r="C12" s="32">
        <v>30</v>
      </c>
      <c r="D12" s="32">
        <v>38</v>
      </c>
      <c r="E12" s="32">
        <v>34</v>
      </c>
      <c r="F12" s="32">
        <v>39</v>
      </c>
      <c r="G12" s="32">
        <v>20</v>
      </c>
      <c r="H12" s="26">
        <v>29.36</v>
      </c>
      <c r="I12" s="32">
        <v>33</v>
      </c>
      <c r="J12" s="26">
        <v>31.496062992125985</v>
      </c>
      <c r="K12" s="26">
        <v>31.711118577538855</v>
      </c>
      <c r="L12" s="32">
        <v>38</v>
      </c>
      <c r="M12" s="26">
        <v>27.559069999999998</v>
      </c>
      <c r="N12" s="26">
        <v>37.401574799999999</v>
      </c>
      <c r="O12" s="32">
        <v>40</v>
      </c>
      <c r="P12" s="26">
        <v>30.5</v>
      </c>
      <c r="Q12" s="26">
        <v>31.5</v>
      </c>
      <c r="R12" s="26">
        <v>31</v>
      </c>
      <c r="T12" s="20">
        <v>32.657989148104051</v>
      </c>
      <c r="U12" s="33">
        <f t="shared" si="0"/>
        <v>26</v>
      </c>
    </row>
    <row r="13" spans="1:21" ht="15" customHeight="1">
      <c r="A13" s="4">
        <v>10</v>
      </c>
      <c r="B13" s="5" t="s">
        <v>9</v>
      </c>
      <c r="C13" s="16">
        <v>35</v>
      </c>
      <c r="D13" s="16">
        <v>40</v>
      </c>
      <c r="E13" s="16">
        <v>35</v>
      </c>
      <c r="F13" s="16">
        <v>39</v>
      </c>
      <c r="G13" s="16">
        <v>20</v>
      </c>
      <c r="H13" s="28">
        <v>31.04</v>
      </c>
      <c r="I13" s="16">
        <v>33</v>
      </c>
      <c r="J13" s="28">
        <v>30.708661417322833</v>
      </c>
      <c r="K13" s="28">
        <v>29.592194383113075</v>
      </c>
      <c r="L13" s="16">
        <v>36</v>
      </c>
      <c r="M13" s="28">
        <v>33.070884</v>
      </c>
      <c r="N13" s="28">
        <v>42.519685000000003</v>
      </c>
      <c r="O13" s="16">
        <v>40</v>
      </c>
      <c r="P13" s="28">
        <v>32.5</v>
      </c>
      <c r="Q13" s="28">
        <v>32</v>
      </c>
      <c r="R13" s="28">
        <v>32</v>
      </c>
      <c r="T13" s="6">
        <v>33.839464050027239</v>
      </c>
      <c r="U13" s="30">
        <f t="shared" si="0"/>
        <v>19</v>
      </c>
    </row>
    <row r="14" spans="1:21" s="23" customFormat="1" ht="15" customHeight="1">
      <c r="A14" s="18">
        <v>11</v>
      </c>
      <c r="B14" s="19" t="s">
        <v>10</v>
      </c>
      <c r="C14" s="32">
        <v>33</v>
      </c>
      <c r="D14" s="32">
        <v>43</v>
      </c>
      <c r="E14" s="32">
        <v>35</v>
      </c>
      <c r="F14" s="32">
        <v>38</v>
      </c>
      <c r="G14" s="32">
        <v>23</v>
      </c>
      <c r="H14" s="26">
        <v>31.15</v>
      </c>
      <c r="I14" s="32">
        <v>34</v>
      </c>
      <c r="J14" s="26">
        <v>30.905511811023622</v>
      </c>
      <c r="K14" s="26">
        <v>34.476326090898418</v>
      </c>
      <c r="L14" s="32">
        <v>36</v>
      </c>
      <c r="M14" s="26">
        <v>31.692930499999999</v>
      </c>
      <c r="N14" s="26">
        <v>40.157480300000003</v>
      </c>
      <c r="O14" s="32">
        <v>38</v>
      </c>
      <c r="P14" s="26">
        <v>33</v>
      </c>
      <c r="Q14" s="26">
        <v>30.5</v>
      </c>
      <c r="R14" s="26">
        <v>31.5</v>
      </c>
      <c r="T14" s="20">
        <v>33.961390543870124</v>
      </c>
      <c r="U14" s="33">
        <f t="shared" si="0"/>
        <v>16</v>
      </c>
    </row>
    <row r="15" spans="1:21" ht="15" customHeight="1">
      <c r="A15" s="4">
        <v>12</v>
      </c>
      <c r="B15" s="5" t="s">
        <v>11</v>
      </c>
      <c r="C15" s="16">
        <v>34</v>
      </c>
      <c r="D15" s="16">
        <v>49</v>
      </c>
      <c r="E15" s="16">
        <v>37</v>
      </c>
      <c r="F15" s="16">
        <v>39</v>
      </c>
      <c r="G15" s="16">
        <v>25</v>
      </c>
      <c r="H15" s="28">
        <v>32.49</v>
      </c>
      <c r="I15" s="16">
        <v>35</v>
      </c>
      <c r="J15" s="28">
        <v>36.614173228346459</v>
      </c>
      <c r="K15" s="28">
        <v>36.269164720062271</v>
      </c>
      <c r="L15" s="16">
        <v>43</v>
      </c>
      <c r="M15" s="28">
        <v>34.055136500000003</v>
      </c>
      <c r="N15" s="28">
        <v>42.9133858</v>
      </c>
      <c r="O15" s="16">
        <v>40</v>
      </c>
      <c r="P15" s="28">
        <v>34</v>
      </c>
      <c r="Q15" s="28">
        <v>34</v>
      </c>
      <c r="R15" s="28">
        <v>32.5</v>
      </c>
      <c r="T15" s="6">
        <v>36.552616265525543</v>
      </c>
      <c r="U15" s="30">
        <f t="shared" si="0"/>
        <v>3</v>
      </c>
    </row>
    <row r="16" spans="1:21" s="23" customFormat="1" ht="15" customHeight="1">
      <c r="A16" s="18">
        <v>13</v>
      </c>
      <c r="B16" s="19" t="s">
        <v>12</v>
      </c>
      <c r="C16" s="32">
        <v>34</v>
      </c>
      <c r="D16" s="32">
        <v>41</v>
      </c>
      <c r="E16" s="32">
        <v>36</v>
      </c>
      <c r="F16" s="32">
        <v>40</v>
      </c>
      <c r="G16" s="32">
        <v>24</v>
      </c>
      <c r="H16" s="26">
        <v>30.31</v>
      </c>
      <c r="I16" s="32">
        <v>31</v>
      </c>
      <c r="J16" s="26">
        <v>34.251968503937007</v>
      </c>
      <c r="K16" s="26">
        <v>33.319547107825876</v>
      </c>
      <c r="L16" s="32">
        <v>39</v>
      </c>
      <c r="M16" s="26">
        <v>33.858286</v>
      </c>
      <c r="N16" s="26">
        <v>38.976377999999997</v>
      </c>
      <c r="O16" s="32">
        <v>38</v>
      </c>
      <c r="P16" s="26">
        <v>31.5</v>
      </c>
      <c r="Q16" s="26">
        <v>32.5</v>
      </c>
      <c r="R16" s="26">
        <v>34</v>
      </c>
      <c r="T16" s="20">
        <v>34.482261225735186</v>
      </c>
      <c r="U16" s="33">
        <f t="shared" si="0"/>
        <v>10</v>
      </c>
    </row>
    <row r="17" spans="1:21" ht="15" customHeight="1">
      <c r="A17" s="4">
        <v>14</v>
      </c>
      <c r="B17" s="5" t="s">
        <v>13</v>
      </c>
      <c r="C17" s="16">
        <v>34</v>
      </c>
      <c r="D17" s="16">
        <v>41</v>
      </c>
      <c r="E17" s="16">
        <v>34</v>
      </c>
      <c r="F17" s="16">
        <v>38</v>
      </c>
      <c r="G17" s="16">
        <v>27</v>
      </c>
      <c r="H17" s="28">
        <v>33.729999999999997</v>
      </c>
      <c r="I17" s="16">
        <v>33</v>
      </c>
      <c r="J17" s="28">
        <v>33.464566929133859</v>
      </c>
      <c r="K17" s="28">
        <v>33.952310859385811</v>
      </c>
      <c r="L17" s="16">
        <v>34</v>
      </c>
      <c r="M17" s="28">
        <v>30.708677999999999</v>
      </c>
      <c r="N17" s="28">
        <v>39.370078700000001</v>
      </c>
      <c r="O17" s="16">
        <v>38</v>
      </c>
      <c r="P17" s="28">
        <v>33</v>
      </c>
      <c r="Q17" s="28">
        <v>33</v>
      </c>
      <c r="R17" s="28">
        <v>32.5</v>
      </c>
      <c r="T17" s="6">
        <v>34.295352155532484</v>
      </c>
      <c r="U17" s="30">
        <f t="shared" si="0"/>
        <v>14</v>
      </c>
    </row>
    <row r="18" spans="1:21" s="23" customFormat="1" ht="15" customHeight="1">
      <c r="A18" s="18">
        <v>15</v>
      </c>
      <c r="B18" s="19" t="s">
        <v>14</v>
      </c>
      <c r="C18" s="32">
        <v>32</v>
      </c>
      <c r="D18" s="32">
        <v>39</v>
      </c>
      <c r="E18" s="32">
        <v>32</v>
      </c>
      <c r="F18" s="32">
        <v>36</v>
      </c>
      <c r="G18" s="32">
        <v>22</v>
      </c>
      <c r="H18" s="26">
        <v>31.42</v>
      </c>
      <c r="I18" s="32">
        <v>33</v>
      </c>
      <c r="J18" s="26">
        <v>29.921259842519685</v>
      </c>
      <c r="K18" s="26">
        <v>31.371369449510944</v>
      </c>
      <c r="L18" s="32">
        <v>34</v>
      </c>
      <c r="M18" s="26">
        <v>29.133873999999999</v>
      </c>
      <c r="N18" s="26">
        <v>33.464566900000001</v>
      </c>
      <c r="O18" s="32">
        <v>36</v>
      </c>
      <c r="P18" s="26">
        <v>33</v>
      </c>
      <c r="Q18" s="26">
        <v>31.5</v>
      </c>
      <c r="R18" s="26">
        <v>32</v>
      </c>
      <c r="T18" s="20">
        <v>32.238191887001918</v>
      </c>
      <c r="U18" s="33">
        <f t="shared" si="0"/>
        <v>30</v>
      </c>
    </row>
    <row r="19" spans="1:21" ht="15" customHeight="1">
      <c r="A19" s="4">
        <v>16</v>
      </c>
      <c r="B19" s="5" t="s">
        <v>15</v>
      </c>
      <c r="C19" s="16">
        <v>31</v>
      </c>
      <c r="D19" s="16">
        <v>40</v>
      </c>
      <c r="E19" s="16">
        <v>33</v>
      </c>
      <c r="F19" s="16">
        <v>36</v>
      </c>
      <c r="G19" s="16">
        <v>28</v>
      </c>
      <c r="H19" s="28">
        <v>31.38</v>
      </c>
      <c r="I19" s="16">
        <v>33</v>
      </c>
      <c r="J19" s="28">
        <v>31.496062992125985</v>
      </c>
      <c r="K19" s="28">
        <v>33.905096370249488</v>
      </c>
      <c r="L19" s="16">
        <v>33</v>
      </c>
      <c r="M19" s="28">
        <v>30.905528499999999</v>
      </c>
      <c r="N19" s="28">
        <v>35.826771700000002</v>
      </c>
      <c r="O19" s="16">
        <v>36</v>
      </c>
      <c r="P19" s="28">
        <v>30</v>
      </c>
      <c r="Q19" s="28">
        <v>32</v>
      </c>
      <c r="R19" s="28">
        <v>32</v>
      </c>
      <c r="T19" s="6">
        <v>32.969591222648468</v>
      </c>
      <c r="U19" s="30">
        <f t="shared" si="0"/>
        <v>23</v>
      </c>
    </row>
    <row r="20" spans="1:21" s="23" customFormat="1" ht="15" customHeight="1">
      <c r="A20" s="18">
        <v>17</v>
      </c>
      <c r="B20" s="19" t="s">
        <v>16</v>
      </c>
      <c r="C20" s="32">
        <v>31</v>
      </c>
      <c r="D20" s="32">
        <v>38</v>
      </c>
      <c r="E20" s="32">
        <v>33</v>
      </c>
      <c r="F20" s="32">
        <v>33</v>
      </c>
      <c r="G20" s="32">
        <v>25</v>
      </c>
      <c r="H20" s="26">
        <v>30.59</v>
      </c>
      <c r="I20" s="32">
        <v>31</v>
      </c>
      <c r="J20" s="26">
        <v>31.69291338582677</v>
      </c>
      <c r="K20" s="26">
        <v>28.94624705342763</v>
      </c>
      <c r="L20" s="32">
        <v>38</v>
      </c>
      <c r="M20" s="26">
        <v>28.346471999999999</v>
      </c>
      <c r="N20" s="26">
        <v>36.614173200000003</v>
      </c>
      <c r="O20" s="32">
        <v>39</v>
      </c>
      <c r="P20" s="26">
        <v>32</v>
      </c>
      <c r="Q20" s="26">
        <v>33</v>
      </c>
      <c r="R20" s="26">
        <v>31</v>
      </c>
      <c r="T20" s="20">
        <v>32.511862852453397</v>
      </c>
      <c r="U20" s="33">
        <f t="shared" si="0"/>
        <v>27</v>
      </c>
    </row>
    <row r="21" spans="1:21" ht="15" customHeight="1">
      <c r="A21" s="4">
        <v>18</v>
      </c>
      <c r="B21" s="5" t="s">
        <v>17</v>
      </c>
      <c r="C21" s="16">
        <v>33</v>
      </c>
      <c r="D21" s="16">
        <v>43</v>
      </c>
      <c r="E21" s="16">
        <v>34</v>
      </c>
      <c r="F21" s="16">
        <v>37</v>
      </c>
      <c r="G21" s="16">
        <v>25</v>
      </c>
      <c r="H21" s="28">
        <v>32.24</v>
      </c>
      <c r="I21" s="16">
        <v>33</v>
      </c>
      <c r="J21" s="28">
        <v>30.11811023622047</v>
      </c>
      <c r="K21" s="28">
        <v>34.829674783740266</v>
      </c>
      <c r="L21" s="16">
        <v>38</v>
      </c>
      <c r="M21" s="28">
        <v>30.314976999999999</v>
      </c>
      <c r="N21" s="28">
        <v>41.732283500000001</v>
      </c>
      <c r="O21" s="16">
        <v>36</v>
      </c>
      <c r="P21" s="28">
        <v>33</v>
      </c>
      <c r="Q21" s="28">
        <v>34</v>
      </c>
      <c r="R21" s="28">
        <v>32.5</v>
      </c>
      <c r="T21" s="6">
        <v>34.233440344997547</v>
      </c>
      <c r="U21" s="30">
        <f t="shared" si="0"/>
        <v>15</v>
      </c>
    </row>
    <row r="22" spans="1:21" s="23" customFormat="1" ht="15" customHeight="1">
      <c r="A22" s="18">
        <v>19</v>
      </c>
      <c r="B22" s="19" t="s">
        <v>18</v>
      </c>
      <c r="C22" s="32">
        <v>39</v>
      </c>
      <c r="D22" s="32">
        <v>41</v>
      </c>
      <c r="E22" s="32">
        <v>37</v>
      </c>
      <c r="F22" s="32">
        <v>39</v>
      </c>
      <c r="G22" s="32">
        <v>31</v>
      </c>
      <c r="H22" s="26">
        <v>34.24</v>
      </c>
      <c r="I22" s="32">
        <v>36</v>
      </c>
      <c r="J22" s="26">
        <v>33.464566929133859</v>
      </c>
      <c r="K22" s="26">
        <v>35.065107249901331</v>
      </c>
      <c r="L22" s="32">
        <v>36</v>
      </c>
      <c r="M22" s="26">
        <v>31.299229499999999</v>
      </c>
      <c r="N22" s="26">
        <v>36.614173200000003</v>
      </c>
      <c r="O22" s="32">
        <v>37</v>
      </c>
      <c r="P22" s="26">
        <v>35.5</v>
      </c>
      <c r="Q22" s="26">
        <v>36.5</v>
      </c>
      <c r="R22" s="26">
        <v>37</v>
      </c>
      <c r="T22" s="20">
        <v>35.980192304939699</v>
      </c>
      <c r="U22" s="33">
        <f t="shared" si="0"/>
        <v>4</v>
      </c>
    </row>
    <row r="23" spans="1:21" ht="15" customHeight="1">
      <c r="A23" s="4">
        <v>20</v>
      </c>
      <c r="B23" s="5" t="s">
        <v>19</v>
      </c>
      <c r="C23" s="16">
        <v>32</v>
      </c>
      <c r="D23" s="16">
        <v>38</v>
      </c>
      <c r="E23" s="16">
        <v>34</v>
      </c>
      <c r="F23" s="16">
        <v>35</v>
      </c>
      <c r="G23" s="16">
        <v>28</v>
      </c>
      <c r="H23" s="28">
        <v>30.51</v>
      </c>
      <c r="I23" s="16">
        <v>33</v>
      </c>
      <c r="J23" s="28">
        <v>32.283464566929133</v>
      </c>
      <c r="K23" s="28">
        <v>32.147824602946045</v>
      </c>
      <c r="L23" s="16">
        <v>34</v>
      </c>
      <c r="M23" s="28">
        <v>30.118126499999999</v>
      </c>
      <c r="N23" s="28">
        <v>35.433070899999997</v>
      </c>
      <c r="O23" s="16">
        <v>30</v>
      </c>
      <c r="P23" s="28">
        <v>32.5</v>
      </c>
      <c r="Q23" s="28">
        <v>31.5</v>
      </c>
      <c r="R23" s="28">
        <v>31.5</v>
      </c>
      <c r="T23" s="6">
        <v>32.499530410617197</v>
      </c>
      <c r="U23" s="30">
        <f t="shared" si="0"/>
        <v>28</v>
      </c>
    </row>
    <row r="24" spans="1:21" s="23" customFormat="1" ht="15" customHeight="1">
      <c r="A24" s="18">
        <v>21</v>
      </c>
      <c r="B24" s="19" t="s">
        <v>20</v>
      </c>
      <c r="C24" s="32">
        <v>32</v>
      </c>
      <c r="D24" s="32">
        <v>42</v>
      </c>
      <c r="E24" s="32">
        <v>33</v>
      </c>
      <c r="F24" s="32">
        <v>36</v>
      </c>
      <c r="G24" s="32">
        <v>21</v>
      </c>
      <c r="H24" s="26">
        <v>28.38</v>
      </c>
      <c r="I24" s="32">
        <v>29</v>
      </c>
      <c r="J24" s="26">
        <v>30.11811023622047</v>
      </c>
      <c r="K24" s="26">
        <v>30.33330666751997</v>
      </c>
      <c r="L24" s="32">
        <v>37</v>
      </c>
      <c r="M24" s="26">
        <v>28.149621499999999</v>
      </c>
      <c r="N24" s="26">
        <v>37.401574799999999</v>
      </c>
      <c r="O24" s="32">
        <v>35</v>
      </c>
      <c r="P24" s="26">
        <v>29.5</v>
      </c>
      <c r="Q24" s="26">
        <v>32</v>
      </c>
      <c r="R24" s="26">
        <v>30</v>
      </c>
      <c r="T24" s="20">
        <v>31.930163325233778</v>
      </c>
      <c r="U24" s="33">
        <f t="shared" si="0"/>
        <v>31</v>
      </c>
    </row>
    <row r="25" spans="1:21" ht="15" customHeight="1">
      <c r="A25" s="4">
        <v>22</v>
      </c>
      <c r="B25" s="5" t="s">
        <v>21</v>
      </c>
      <c r="C25" s="16">
        <v>31</v>
      </c>
      <c r="D25" s="16">
        <v>38</v>
      </c>
      <c r="E25" s="16">
        <v>34</v>
      </c>
      <c r="F25" s="16">
        <v>36</v>
      </c>
      <c r="G25" s="16">
        <v>26</v>
      </c>
      <c r="H25" s="28">
        <v>31.56</v>
      </c>
      <c r="I25" s="16">
        <v>32</v>
      </c>
      <c r="J25" s="28">
        <v>33.070866141732282</v>
      </c>
      <c r="K25" s="28">
        <v>33.309035444199125</v>
      </c>
      <c r="L25" s="16">
        <v>41</v>
      </c>
      <c r="M25" s="28">
        <v>30.905528499999999</v>
      </c>
      <c r="N25" s="28">
        <v>39.763779499999998</v>
      </c>
      <c r="O25" s="16">
        <v>37</v>
      </c>
      <c r="P25" s="28">
        <v>32.5</v>
      </c>
      <c r="Q25" s="28">
        <v>32</v>
      </c>
      <c r="R25" s="28">
        <v>33</v>
      </c>
      <c r="T25" s="6">
        <v>33.819325599120717</v>
      </c>
      <c r="U25" s="30">
        <f t="shared" si="0"/>
        <v>20</v>
      </c>
    </row>
    <row r="26" spans="1:21" s="23" customFormat="1" ht="15" customHeight="1">
      <c r="A26" s="18">
        <v>23</v>
      </c>
      <c r="B26" s="19" t="s">
        <v>22</v>
      </c>
      <c r="C26" s="32">
        <v>34</v>
      </c>
      <c r="D26" s="32">
        <v>33</v>
      </c>
      <c r="E26" s="32">
        <v>35</v>
      </c>
      <c r="F26" s="32">
        <v>40</v>
      </c>
      <c r="G26" s="32">
        <v>24</v>
      </c>
      <c r="H26" s="26">
        <v>31.27</v>
      </c>
      <c r="I26" s="32">
        <v>32</v>
      </c>
      <c r="J26" s="26">
        <v>33.661417322834644</v>
      </c>
      <c r="K26" s="26">
        <v>33.975398120593468</v>
      </c>
      <c r="L26" s="32">
        <v>42</v>
      </c>
      <c r="M26" s="26">
        <v>30.314976999999999</v>
      </c>
      <c r="N26" s="26">
        <v>37.401574799999999</v>
      </c>
      <c r="O26" s="32">
        <v>36</v>
      </c>
      <c r="P26" s="26">
        <v>33</v>
      </c>
      <c r="Q26" s="26">
        <v>33.5</v>
      </c>
      <c r="R26" s="26">
        <v>34</v>
      </c>
      <c r="T26" s="20">
        <v>33.945210452714257</v>
      </c>
      <c r="U26" s="33">
        <f t="shared" si="0"/>
        <v>18</v>
      </c>
    </row>
    <row r="27" spans="1:21" ht="15" customHeight="1">
      <c r="A27" s="4">
        <v>24</v>
      </c>
      <c r="B27" s="5" t="s">
        <v>23</v>
      </c>
      <c r="C27" s="16">
        <v>35</v>
      </c>
      <c r="D27" s="16">
        <v>37</v>
      </c>
      <c r="E27" s="16">
        <v>37</v>
      </c>
      <c r="F27" s="16">
        <v>35</v>
      </c>
      <c r="G27" s="16">
        <v>24</v>
      </c>
      <c r="H27" s="28">
        <v>30.68</v>
      </c>
      <c r="I27" s="16">
        <v>31</v>
      </c>
      <c r="J27" s="28">
        <v>31.496062992125985</v>
      </c>
      <c r="K27" s="28">
        <v>34.473014196879035</v>
      </c>
      <c r="L27" s="16">
        <v>37</v>
      </c>
      <c r="M27" s="28">
        <v>29.330724499999999</v>
      </c>
      <c r="N27" s="28">
        <v>37.007874000000001</v>
      </c>
      <c r="O27" s="16">
        <v>36</v>
      </c>
      <c r="P27" s="28">
        <v>31.5</v>
      </c>
      <c r="Q27" s="28">
        <v>31.5</v>
      </c>
      <c r="R27" s="28">
        <v>32.5</v>
      </c>
      <c r="T27" s="6">
        <v>33.155479730562817</v>
      </c>
      <c r="U27" s="30">
        <f t="shared" si="0"/>
        <v>22</v>
      </c>
    </row>
    <row r="28" spans="1:21" s="23" customFormat="1" ht="15" customHeight="1">
      <c r="A28" s="18">
        <v>25</v>
      </c>
      <c r="B28" s="19" t="s">
        <v>24</v>
      </c>
      <c r="C28" s="32">
        <v>34</v>
      </c>
      <c r="D28" s="32">
        <v>39</v>
      </c>
      <c r="E28" s="32">
        <v>36</v>
      </c>
      <c r="F28" s="32">
        <v>38</v>
      </c>
      <c r="G28" s="32">
        <v>25</v>
      </c>
      <c r="H28" s="26">
        <v>32.86</v>
      </c>
      <c r="I28" s="32">
        <v>33</v>
      </c>
      <c r="J28" s="26">
        <v>33.85826771653543</v>
      </c>
      <c r="K28" s="26">
        <v>35.088210510596994</v>
      </c>
      <c r="L28" s="32">
        <v>37</v>
      </c>
      <c r="M28" s="26">
        <v>32.677182999999999</v>
      </c>
      <c r="N28" s="26">
        <v>38.976377999999997</v>
      </c>
      <c r="O28" s="32">
        <v>38</v>
      </c>
      <c r="P28" s="26">
        <v>34</v>
      </c>
      <c r="Q28" s="26">
        <v>31.5</v>
      </c>
      <c r="R28" s="26">
        <v>32.5</v>
      </c>
      <c r="T28" s="20">
        <v>34.46625245169578</v>
      </c>
      <c r="U28" s="33">
        <f t="shared" si="0"/>
        <v>11</v>
      </c>
    </row>
    <row r="29" spans="1:21" ht="15" customHeight="1">
      <c r="A29" s="4">
        <v>26</v>
      </c>
      <c r="B29" s="5" t="s">
        <v>25</v>
      </c>
      <c r="C29" s="16">
        <v>33</v>
      </c>
      <c r="D29" s="16">
        <v>41</v>
      </c>
      <c r="E29" s="16">
        <v>35</v>
      </c>
      <c r="F29" s="16">
        <v>37</v>
      </c>
      <c r="G29" s="16">
        <v>22</v>
      </c>
      <c r="H29" s="28">
        <v>29.49</v>
      </c>
      <c r="I29" s="16">
        <v>32</v>
      </c>
      <c r="J29" s="28">
        <v>30.905511811023622</v>
      </c>
      <c r="K29" s="28">
        <v>34.056771516644801</v>
      </c>
      <c r="L29" s="16">
        <v>37</v>
      </c>
      <c r="M29" s="28">
        <v>28.740172999999999</v>
      </c>
      <c r="N29" s="28">
        <v>35.433070899999997</v>
      </c>
      <c r="O29" s="16">
        <v>35</v>
      </c>
      <c r="P29" s="28">
        <v>31.5</v>
      </c>
      <c r="Q29" s="28">
        <v>30</v>
      </c>
      <c r="R29" s="28">
        <v>31.5</v>
      </c>
      <c r="T29" s="6">
        <v>32.726595451729281</v>
      </c>
      <c r="U29" s="30">
        <f t="shared" si="0"/>
        <v>25</v>
      </c>
    </row>
    <row r="30" spans="1:21" s="23" customFormat="1" ht="15" customHeight="1">
      <c r="A30" s="18">
        <v>27</v>
      </c>
      <c r="B30" s="19" t="s">
        <v>26</v>
      </c>
      <c r="C30" s="32">
        <v>36</v>
      </c>
      <c r="D30" s="32">
        <v>46</v>
      </c>
      <c r="E30" s="32">
        <v>36</v>
      </c>
      <c r="F30" s="32">
        <v>38</v>
      </c>
      <c r="G30" s="32">
        <v>24</v>
      </c>
      <c r="H30" s="26">
        <v>31.38</v>
      </c>
      <c r="I30" s="32">
        <v>33</v>
      </c>
      <c r="J30" s="26">
        <v>35.433070866141733</v>
      </c>
      <c r="K30" s="26">
        <v>35.138208910648196</v>
      </c>
      <c r="L30" s="32">
        <v>37</v>
      </c>
      <c r="M30" s="26">
        <v>29.527574999999999</v>
      </c>
      <c r="N30" s="26">
        <v>39.370078700000001</v>
      </c>
      <c r="O30" s="32">
        <v>37</v>
      </c>
      <c r="P30" s="26">
        <v>32.5</v>
      </c>
      <c r="Q30" s="26">
        <v>32.5</v>
      </c>
      <c r="R30" s="26">
        <v>33.5</v>
      </c>
      <c r="T30" s="20">
        <v>34.771808342299373</v>
      </c>
      <c r="U30" s="33">
        <f t="shared" si="0"/>
        <v>9</v>
      </c>
    </row>
    <row r="31" spans="1:21" ht="15" customHeight="1">
      <c r="A31" s="4">
        <v>28</v>
      </c>
      <c r="B31" s="5" t="s">
        <v>27</v>
      </c>
      <c r="C31" s="16">
        <v>34</v>
      </c>
      <c r="D31" s="16">
        <v>42</v>
      </c>
      <c r="E31" s="16">
        <v>36</v>
      </c>
      <c r="F31" s="16">
        <v>37</v>
      </c>
      <c r="G31" s="16">
        <v>28</v>
      </c>
      <c r="H31" s="28">
        <v>32.46</v>
      </c>
      <c r="I31" s="16">
        <v>34</v>
      </c>
      <c r="J31" s="28">
        <v>33.464566929133859</v>
      </c>
      <c r="K31" s="28">
        <v>36.567459174639744</v>
      </c>
      <c r="L31" s="16">
        <v>40</v>
      </c>
      <c r="M31" s="28">
        <v>30.511827499999999</v>
      </c>
      <c r="N31" s="28">
        <v>37.401574799999999</v>
      </c>
      <c r="O31" s="16">
        <v>39</v>
      </c>
      <c r="P31" s="28">
        <v>33.5</v>
      </c>
      <c r="Q31" s="28">
        <v>32.5</v>
      </c>
      <c r="R31" s="28">
        <v>30</v>
      </c>
      <c r="T31" s="6">
        <v>34.775339275235851</v>
      </c>
      <c r="U31" s="30">
        <f t="shared" si="0"/>
        <v>8</v>
      </c>
    </row>
    <row r="32" spans="1:21" s="23" customFormat="1" ht="15" customHeight="1">
      <c r="A32" s="18">
        <v>29</v>
      </c>
      <c r="B32" s="19" t="s">
        <v>28</v>
      </c>
      <c r="C32" s="32">
        <v>34</v>
      </c>
      <c r="D32" s="32">
        <v>48</v>
      </c>
      <c r="E32" s="32">
        <v>37</v>
      </c>
      <c r="F32" s="32">
        <v>38</v>
      </c>
      <c r="G32" s="32">
        <v>25</v>
      </c>
      <c r="H32" s="26">
        <v>34.01</v>
      </c>
      <c r="I32" s="32">
        <v>36</v>
      </c>
      <c r="J32" s="26">
        <v>38.385826771653541</v>
      </c>
      <c r="K32" s="26">
        <v>37.474918135952976</v>
      </c>
      <c r="L32" s="32">
        <v>37</v>
      </c>
      <c r="M32" s="26">
        <v>34.645688</v>
      </c>
      <c r="N32" s="26">
        <v>41.338582700000003</v>
      </c>
      <c r="O32" s="32">
        <v>38</v>
      </c>
      <c r="P32" s="26">
        <v>35.5</v>
      </c>
      <c r="Q32" s="26">
        <v>35</v>
      </c>
      <c r="R32" s="26">
        <v>36.5</v>
      </c>
      <c r="T32" s="20">
        <v>36.61593847547541</v>
      </c>
      <c r="U32" s="33">
        <f t="shared" si="0"/>
        <v>2</v>
      </c>
    </row>
    <row r="33" spans="1:21" ht="15" customHeight="1">
      <c r="A33" s="4">
        <v>30</v>
      </c>
      <c r="B33" s="5" t="s">
        <v>29</v>
      </c>
      <c r="C33" s="16">
        <v>37</v>
      </c>
      <c r="D33" s="16">
        <v>42</v>
      </c>
      <c r="E33" s="16">
        <v>38</v>
      </c>
      <c r="F33" s="16">
        <v>39</v>
      </c>
      <c r="G33" s="16">
        <v>29</v>
      </c>
      <c r="H33" s="28">
        <v>36.06</v>
      </c>
      <c r="I33" s="16">
        <v>38</v>
      </c>
      <c r="J33" s="28">
        <v>37.401574803149607</v>
      </c>
      <c r="K33" s="28">
        <v>33.8012116945591</v>
      </c>
      <c r="L33" s="16">
        <v>38</v>
      </c>
      <c r="M33" s="28">
        <v>33.070884</v>
      </c>
      <c r="N33" s="28">
        <v>39.370078700000001</v>
      </c>
      <c r="O33" s="16">
        <v>41</v>
      </c>
      <c r="P33" s="28">
        <v>34.5</v>
      </c>
      <c r="Q33" s="28">
        <v>36</v>
      </c>
      <c r="R33" s="28">
        <v>34.5</v>
      </c>
      <c r="T33" s="6">
        <v>36.668984324856794</v>
      </c>
      <c r="U33" s="30">
        <f t="shared" si="0"/>
        <v>1</v>
      </c>
    </row>
    <row r="34" spans="1:21" s="23" customFormat="1" ht="15" customHeight="1">
      <c r="A34" s="18">
        <v>31</v>
      </c>
      <c r="B34" s="19" t="s">
        <v>30</v>
      </c>
      <c r="C34" s="32">
        <v>32</v>
      </c>
      <c r="D34" s="32">
        <v>39</v>
      </c>
      <c r="E34" s="32">
        <v>34</v>
      </c>
      <c r="F34" s="32">
        <v>34</v>
      </c>
      <c r="G34" s="32">
        <v>25</v>
      </c>
      <c r="H34" s="26">
        <v>30.24</v>
      </c>
      <c r="I34" s="32">
        <v>31</v>
      </c>
      <c r="J34" s="26">
        <v>32.480314960629919</v>
      </c>
      <c r="K34" s="26">
        <v>29.221070259085046</v>
      </c>
      <c r="L34" s="32">
        <v>32</v>
      </c>
      <c r="M34" s="26">
        <v>29.527574999999999</v>
      </c>
      <c r="N34" s="26">
        <v>34.251968499999997</v>
      </c>
      <c r="O34" s="32">
        <v>30</v>
      </c>
      <c r="P34" s="26">
        <v>30.5</v>
      </c>
      <c r="Q34" s="26">
        <v>29.5</v>
      </c>
      <c r="R34" s="26">
        <v>31</v>
      </c>
      <c r="T34" s="20">
        <v>31.482558044982184</v>
      </c>
      <c r="U34" s="33">
        <f t="shared" si="0"/>
        <v>32</v>
      </c>
    </row>
    <row r="35" spans="1:21" ht="15" customHeight="1">
      <c r="A35" s="4">
        <v>32</v>
      </c>
      <c r="B35" s="5" t="s">
        <v>31</v>
      </c>
      <c r="C35" s="16">
        <v>32</v>
      </c>
      <c r="D35" s="16">
        <v>42</v>
      </c>
      <c r="E35" s="16">
        <v>35</v>
      </c>
      <c r="F35" s="16">
        <v>35</v>
      </c>
      <c r="G35" s="16">
        <v>28</v>
      </c>
      <c r="H35" s="28">
        <v>30.93</v>
      </c>
      <c r="I35" s="16">
        <v>33</v>
      </c>
      <c r="J35" s="28">
        <v>29.330708661417322</v>
      </c>
      <c r="K35" s="28">
        <v>33.461766556803511</v>
      </c>
      <c r="L35" s="16">
        <v>32</v>
      </c>
      <c r="M35" s="28">
        <v>29.921275999999999</v>
      </c>
      <c r="N35" s="28">
        <v>34.251968499999997</v>
      </c>
      <c r="O35" s="16">
        <v>36</v>
      </c>
      <c r="P35" s="28">
        <v>31</v>
      </c>
      <c r="Q35" s="28">
        <v>33</v>
      </c>
      <c r="R35" s="28">
        <v>31</v>
      </c>
      <c r="T35" s="6">
        <v>32.868482482388799</v>
      </c>
      <c r="U35" s="30">
        <f t="shared" si="0"/>
        <v>24</v>
      </c>
    </row>
    <row r="36" spans="1:21" s="23" customFormat="1" ht="15" customHeight="1">
      <c r="A36" s="18">
        <v>33</v>
      </c>
      <c r="B36" s="19" t="s">
        <v>32</v>
      </c>
      <c r="C36" s="32">
        <v>35</v>
      </c>
      <c r="D36" s="32">
        <v>41</v>
      </c>
      <c r="E36" s="32">
        <v>37</v>
      </c>
      <c r="F36" s="32">
        <v>38</v>
      </c>
      <c r="G36" s="32">
        <v>28</v>
      </c>
      <c r="H36" s="26">
        <v>32.56</v>
      </c>
      <c r="I36" s="32">
        <v>34</v>
      </c>
      <c r="J36" s="26">
        <v>32.086614173228348</v>
      </c>
      <c r="K36" s="26">
        <v>35.171967830362746</v>
      </c>
      <c r="L36" s="32">
        <v>37</v>
      </c>
      <c r="M36" s="26">
        <v>32.283481999999999</v>
      </c>
      <c r="N36" s="26">
        <v>38.582677199999999</v>
      </c>
      <c r="O36" s="32">
        <v>39</v>
      </c>
      <c r="P36" s="26">
        <v>33</v>
      </c>
      <c r="Q36" s="26">
        <v>34</v>
      </c>
      <c r="R36" s="26">
        <v>32.5</v>
      </c>
      <c r="T36" s="20">
        <v>34.949046325224444</v>
      </c>
      <c r="U36" s="33">
        <f t="shared" si="0"/>
        <v>7</v>
      </c>
    </row>
    <row r="38" spans="1:21" ht="15" customHeight="1">
      <c r="A38" s="3" t="s">
        <v>33</v>
      </c>
      <c r="C38" s="28">
        <f>AVERAGE(C4:C36)</f>
        <v>33.363636363636367</v>
      </c>
      <c r="D38" s="28">
        <f t="shared" ref="D38:R38" si="1">AVERAGE(D4:D36)</f>
        <v>40.636363636363633</v>
      </c>
      <c r="E38" s="28">
        <f t="shared" si="1"/>
        <v>35.212121212121211</v>
      </c>
      <c r="F38" s="28">
        <f t="shared" si="1"/>
        <v>36.757575757575758</v>
      </c>
      <c r="G38" s="28">
        <f t="shared" si="1"/>
        <v>25.09090909090909</v>
      </c>
      <c r="H38" s="28">
        <f t="shared" si="1"/>
        <v>31.521515151515153</v>
      </c>
      <c r="I38" s="28">
        <f t="shared" si="1"/>
        <v>33.090909090909093</v>
      </c>
      <c r="J38" s="28">
        <f t="shared" si="1"/>
        <v>32.712956335003582</v>
      </c>
      <c r="K38" s="28">
        <f t="shared" si="1"/>
        <v>33.166666666666671</v>
      </c>
      <c r="L38" s="28">
        <f t="shared" si="1"/>
        <v>37.545454545454547</v>
      </c>
      <c r="M38" s="28">
        <f t="shared" si="1"/>
        <v>30.995005999999997</v>
      </c>
      <c r="N38" s="28">
        <f t="shared" si="1"/>
        <v>38.033882127272719</v>
      </c>
      <c r="O38" s="28">
        <f t="shared" si="1"/>
        <v>37.060606060606062</v>
      </c>
      <c r="P38" s="28">
        <f t="shared" si="1"/>
        <v>32.409090909090907</v>
      </c>
      <c r="Q38" s="28">
        <f t="shared" si="1"/>
        <v>32.393939393939391</v>
      </c>
      <c r="R38" s="28">
        <f t="shared" si="1"/>
        <v>32.590909090909093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10" width="12.7109375" style="16" customWidth="1"/>
    <col min="11" max="16384" width="9.140625" style="3"/>
  </cols>
  <sheetData>
    <row r="1" spans="1:10" ht="15" customHeight="1">
      <c r="C1" s="16" t="s">
        <v>38</v>
      </c>
      <c r="D1" s="16" t="s">
        <v>41</v>
      </c>
      <c r="E1" s="16" t="s">
        <v>44</v>
      </c>
      <c r="F1" s="24" t="s">
        <v>61</v>
      </c>
      <c r="G1" s="16" t="s">
        <v>65</v>
      </c>
      <c r="H1" s="16" t="s">
        <v>74</v>
      </c>
      <c r="I1" s="16" t="s">
        <v>84</v>
      </c>
      <c r="J1" s="16" t="s">
        <v>85</v>
      </c>
    </row>
    <row r="2" spans="1:10" ht="15" customHeight="1">
      <c r="C2" s="16" t="s">
        <v>39</v>
      </c>
      <c r="D2" s="16" t="s">
        <v>42</v>
      </c>
      <c r="E2" s="16" t="s">
        <v>45</v>
      </c>
      <c r="F2" s="16" t="s">
        <v>62</v>
      </c>
      <c r="G2" s="16" t="s">
        <v>66</v>
      </c>
      <c r="H2" s="16" t="s">
        <v>72</v>
      </c>
      <c r="I2" s="16" t="s">
        <v>82</v>
      </c>
      <c r="J2" s="16" t="s">
        <v>82</v>
      </c>
    </row>
    <row r="3" spans="1:10" s="2" customFormat="1" ht="11.25">
      <c r="C3" s="1" t="s">
        <v>40</v>
      </c>
      <c r="D3" s="1" t="s">
        <v>43</v>
      </c>
      <c r="E3" s="1" t="s">
        <v>46</v>
      </c>
      <c r="F3" s="1" t="s">
        <v>63</v>
      </c>
      <c r="G3" s="1" t="s">
        <v>67</v>
      </c>
      <c r="H3" s="1" t="s">
        <v>75</v>
      </c>
      <c r="I3" s="1" t="s">
        <v>83</v>
      </c>
      <c r="J3" s="1" t="s">
        <v>83</v>
      </c>
    </row>
    <row r="4" spans="1:10" s="2" customFormat="1" ht="11.25">
      <c r="C4" s="34" t="s">
        <v>98</v>
      </c>
      <c r="D4" s="34" t="s">
        <v>98</v>
      </c>
      <c r="E4" s="34" t="s">
        <v>98</v>
      </c>
      <c r="F4" s="34" t="s">
        <v>98</v>
      </c>
      <c r="G4" s="34" t="s">
        <v>98</v>
      </c>
      <c r="H4" s="1"/>
      <c r="I4" s="34" t="s">
        <v>98</v>
      </c>
      <c r="J4" s="34" t="s">
        <v>98</v>
      </c>
    </row>
    <row r="5" spans="1:10" s="23" customFormat="1" ht="15" customHeight="1">
      <c r="A5" s="18">
        <v>1</v>
      </c>
      <c r="B5" s="19" t="s">
        <v>0</v>
      </c>
      <c r="C5" s="32">
        <v>0</v>
      </c>
      <c r="D5" s="32">
        <v>3</v>
      </c>
      <c r="E5" s="32">
        <v>1</v>
      </c>
      <c r="F5" s="26">
        <v>3</v>
      </c>
      <c r="G5" s="32">
        <v>1</v>
      </c>
      <c r="H5" s="32">
        <v>1</v>
      </c>
      <c r="I5" s="26">
        <v>1.5</v>
      </c>
      <c r="J5" s="26">
        <v>1</v>
      </c>
    </row>
    <row r="6" spans="1:10" ht="15" customHeight="1">
      <c r="A6" s="4">
        <v>2</v>
      </c>
      <c r="B6" s="5" t="s">
        <v>1</v>
      </c>
      <c r="C6" s="16">
        <v>0</v>
      </c>
      <c r="D6" s="16">
        <v>3</v>
      </c>
      <c r="E6" s="16">
        <v>0</v>
      </c>
      <c r="F6" s="28">
        <v>3</v>
      </c>
      <c r="G6" s="16">
        <v>1</v>
      </c>
      <c r="H6" s="16">
        <v>1</v>
      </c>
      <c r="I6" s="28">
        <v>2</v>
      </c>
      <c r="J6" s="28">
        <v>1</v>
      </c>
    </row>
    <row r="7" spans="1:10" s="23" customFormat="1" ht="15" customHeight="1">
      <c r="A7" s="18">
        <v>3</v>
      </c>
      <c r="B7" s="19" t="s">
        <v>2</v>
      </c>
      <c r="C7" s="32">
        <v>0</v>
      </c>
      <c r="D7" s="32">
        <v>7</v>
      </c>
      <c r="E7" s="32">
        <v>1</v>
      </c>
      <c r="F7" s="26">
        <v>0.5</v>
      </c>
      <c r="G7" s="32">
        <v>1</v>
      </c>
      <c r="H7" s="32">
        <v>1</v>
      </c>
      <c r="I7" s="26">
        <v>2</v>
      </c>
      <c r="J7" s="26">
        <v>0.5</v>
      </c>
    </row>
    <row r="8" spans="1:10" ht="15" customHeight="1">
      <c r="A8" s="4">
        <v>4</v>
      </c>
      <c r="B8" s="5" t="s">
        <v>7</v>
      </c>
      <c r="C8" s="16">
        <v>1</v>
      </c>
      <c r="D8" s="16">
        <v>8</v>
      </c>
      <c r="E8" s="16">
        <v>1</v>
      </c>
      <c r="F8" s="28">
        <v>3</v>
      </c>
      <c r="G8" s="16">
        <v>1</v>
      </c>
      <c r="H8" s="16">
        <v>1</v>
      </c>
      <c r="I8" s="28">
        <v>1.5</v>
      </c>
      <c r="J8" s="28">
        <v>1</v>
      </c>
    </row>
    <row r="9" spans="1:10" s="23" customFormat="1" ht="15" customHeight="1">
      <c r="A9" s="18">
        <v>5</v>
      </c>
      <c r="B9" s="19" t="s">
        <v>3</v>
      </c>
      <c r="C9" s="32">
        <v>0</v>
      </c>
      <c r="D9" s="32">
        <v>8</v>
      </c>
      <c r="E9" s="32">
        <v>3</v>
      </c>
      <c r="F9" s="26">
        <v>4</v>
      </c>
      <c r="G9" s="32">
        <v>1</v>
      </c>
      <c r="H9" s="32">
        <v>1</v>
      </c>
      <c r="I9" s="26">
        <v>2</v>
      </c>
      <c r="J9" s="26">
        <v>1.5</v>
      </c>
    </row>
    <row r="10" spans="1:10" ht="15" customHeight="1">
      <c r="A10" s="4">
        <v>6</v>
      </c>
      <c r="B10" s="5" t="s">
        <v>4</v>
      </c>
      <c r="C10" s="16">
        <v>0</v>
      </c>
      <c r="D10" s="16">
        <v>8</v>
      </c>
      <c r="E10" s="16">
        <v>0</v>
      </c>
      <c r="F10" s="28">
        <v>2</v>
      </c>
      <c r="G10" s="16">
        <v>1</v>
      </c>
      <c r="H10" s="16">
        <v>1</v>
      </c>
      <c r="I10" s="28">
        <v>2</v>
      </c>
      <c r="J10" s="28">
        <v>0</v>
      </c>
    </row>
    <row r="11" spans="1:10" s="23" customFormat="1" ht="15" customHeight="1">
      <c r="A11" s="18">
        <v>7</v>
      </c>
      <c r="B11" s="19" t="s">
        <v>5</v>
      </c>
      <c r="C11" s="32">
        <v>1</v>
      </c>
      <c r="D11" s="32">
        <v>7</v>
      </c>
      <c r="E11" s="32">
        <v>3</v>
      </c>
      <c r="F11" s="26">
        <v>1.5</v>
      </c>
      <c r="G11" s="32">
        <v>1</v>
      </c>
      <c r="H11" s="32">
        <v>1</v>
      </c>
      <c r="I11" s="26">
        <v>1</v>
      </c>
      <c r="J11" s="26">
        <v>0</v>
      </c>
    </row>
    <row r="12" spans="1:10" ht="15" customHeight="1">
      <c r="A12" s="4">
        <v>8</v>
      </c>
      <c r="B12" s="5" t="s">
        <v>6</v>
      </c>
      <c r="C12" s="16">
        <v>1</v>
      </c>
      <c r="D12" s="16">
        <v>3</v>
      </c>
      <c r="E12" s="16">
        <v>1</v>
      </c>
      <c r="F12" s="28">
        <v>3.5</v>
      </c>
      <c r="G12" s="16">
        <v>1</v>
      </c>
      <c r="H12" s="16">
        <v>4</v>
      </c>
      <c r="I12" s="28">
        <v>2</v>
      </c>
      <c r="J12" s="28">
        <v>0.5</v>
      </c>
    </row>
    <row r="13" spans="1:10" s="23" customFormat="1" ht="15" customHeight="1">
      <c r="A13" s="18">
        <v>9</v>
      </c>
      <c r="B13" s="19" t="s">
        <v>8</v>
      </c>
      <c r="C13" s="32">
        <v>1</v>
      </c>
      <c r="D13" s="32">
        <v>8</v>
      </c>
      <c r="E13" s="32">
        <v>2</v>
      </c>
      <c r="F13" s="26">
        <v>4</v>
      </c>
      <c r="G13" s="32">
        <v>1</v>
      </c>
      <c r="H13" s="32">
        <v>2</v>
      </c>
      <c r="I13" s="26">
        <v>1</v>
      </c>
      <c r="J13" s="26">
        <v>1</v>
      </c>
    </row>
    <row r="14" spans="1:10" ht="15" customHeight="1">
      <c r="A14" s="4">
        <v>10</v>
      </c>
      <c r="B14" s="5" t="s">
        <v>9</v>
      </c>
      <c r="C14" s="16">
        <v>0</v>
      </c>
      <c r="D14" s="16">
        <v>8</v>
      </c>
      <c r="E14" s="16">
        <v>2</v>
      </c>
      <c r="F14" s="28">
        <v>2.5</v>
      </c>
      <c r="G14" s="16">
        <v>1</v>
      </c>
      <c r="H14" s="16">
        <v>1</v>
      </c>
      <c r="I14" s="28">
        <v>2.5</v>
      </c>
      <c r="J14" s="28">
        <v>0.5</v>
      </c>
    </row>
    <row r="15" spans="1:10" s="23" customFormat="1" ht="15" customHeight="1">
      <c r="A15" s="18">
        <v>11</v>
      </c>
      <c r="B15" s="19" t="s">
        <v>10</v>
      </c>
      <c r="C15" s="32">
        <v>0</v>
      </c>
      <c r="D15" s="32">
        <v>8</v>
      </c>
      <c r="E15" s="32">
        <v>2</v>
      </c>
      <c r="F15" s="26">
        <v>2</v>
      </c>
      <c r="G15" s="32">
        <v>1</v>
      </c>
      <c r="H15" s="32">
        <v>1</v>
      </c>
      <c r="I15" s="26">
        <v>2</v>
      </c>
      <c r="J15" s="26">
        <v>1</v>
      </c>
    </row>
    <row r="16" spans="1:10" ht="15" customHeight="1">
      <c r="A16" s="4">
        <v>12</v>
      </c>
      <c r="B16" s="5" t="s">
        <v>11</v>
      </c>
      <c r="C16" s="16">
        <v>2</v>
      </c>
      <c r="D16" s="16">
        <v>9</v>
      </c>
      <c r="E16" s="16">
        <v>3</v>
      </c>
      <c r="F16" s="28">
        <v>4.5</v>
      </c>
      <c r="G16" s="16">
        <v>1</v>
      </c>
      <c r="H16" s="16">
        <v>2</v>
      </c>
      <c r="I16" s="28">
        <v>6.5</v>
      </c>
      <c r="J16" s="28">
        <v>2</v>
      </c>
    </row>
    <row r="17" spans="1:10" s="23" customFormat="1" ht="15" customHeight="1">
      <c r="A17" s="18">
        <v>13</v>
      </c>
      <c r="B17" s="19" t="s">
        <v>12</v>
      </c>
      <c r="C17" s="32">
        <v>1</v>
      </c>
      <c r="D17" s="32">
        <v>7</v>
      </c>
      <c r="E17" s="32">
        <v>1</v>
      </c>
      <c r="F17" s="26">
        <v>1.5</v>
      </c>
      <c r="G17" s="32">
        <v>1</v>
      </c>
      <c r="H17" s="32">
        <v>1</v>
      </c>
      <c r="I17" s="26">
        <v>1.5</v>
      </c>
      <c r="J17" s="26">
        <v>0</v>
      </c>
    </row>
    <row r="18" spans="1:10" ht="15" customHeight="1">
      <c r="A18" s="4">
        <v>14</v>
      </c>
      <c r="B18" s="5" t="s">
        <v>13</v>
      </c>
      <c r="C18" s="16">
        <v>0</v>
      </c>
      <c r="D18" s="16">
        <v>8</v>
      </c>
      <c r="E18" s="16">
        <v>0</v>
      </c>
      <c r="F18" s="28">
        <v>2.5</v>
      </c>
      <c r="G18" s="16">
        <v>1</v>
      </c>
      <c r="H18" s="16">
        <v>1</v>
      </c>
      <c r="I18" s="28">
        <v>1.5</v>
      </c>
      <c r="J18" s="28">
        <v>0.5</v>
      </c>
    </row>
    <row r="19" spans="1:10" s="23" customFormat="1" ht="15" customHeight="1">
      <c r="A19" s="18">
        <v>15</v>
      </c>
      <c r="B19" s="19" t="s">
        <v>14</v>
      </c>
      <c r="C19" s="32">
        <v>0</v>
      </c>
      <c r="D19" s="32">
        <v>8</v>
      </c>
      <c r="E19" s="32">
        <v>0</v>
      </c>
      <c r="F19" s="26">
        <v>2.5</v>
      </c>
      <c r="G19" s="32">
        <v>1</v>
      </c>
      <c r="H19" s="32">
        <v>1</v>
      </c>
      <c r="I19" s="26">
        <v>1</v>
      </c>
      <c r="J19" s="26">
        <v>0</v>
      </c>
    </row>
    <row r="20" spans="1:10" ht="15" customHeight="1">
      <c r="A20" s="4">
        <v>16</v>
      </c>
      <c r="B20" s="5" t="s">
        <v>15</v>
      </c>
      <c r="C20" s="16">
        <v>1</v>
      </c>
      <c r="D20" s="16">
        <v>7</v>
      </c>
      <c r="E20" s="16">
        <v>0</v>
      </c>
      <c r="F20" s="28">
        <v>4</v>
      </c>
      <c r="G20" s="16">
        <v>1</v>
      </c>
      <c r="H20" s="16">
        <v>1</v>
      </c>
      <c r="I20" s="28">
        <v>2.5</v>
      </c>
      <c r="J20" s="28">
        <v>0.5</v>
      </c>
    </row>
    <row r="21" spans="1:10" s="23" customFormat="1" ht="15" customHeight="1">
      <c r="A21" s="18">
        <v>17</v>
      </c>
      <c r="B21" s="19" t="s">
        <v>16</v>
      </c>
      <c r="C21" s="32">
        <v>1</v>
      </c>
      <c r="D21" s="32">
        <v>8</v>
      </c>
      <c r="E21" s="32">
        <v>1</v>
      </c>
      <c r="F21" s="26">
        <v>3</v>
      </c>
      <c r="G21" s="32">
        <v>1</v>
      </c>
      <c r="H21" s="32">
        <v>3</v>
      </c>
      <c r="I21" s="26">
        <v>1.5</v>
      </c>
      <c r="J21" s="26">
        <v>1</v>
      </c>
    </row>
    <row r="22" spans="1:10" ht="15" customHeight="1">
      <c r="A22" s="4">
        <v>18</v>
      </c>
      <c r="B22" s="5" t="s">
        <v>17</v>
      </c>
      <c r="C22" s="16">
        <v>1</v>
      </c>
      <c r="D22" s="16">
        <v>8</v>
      </c>
      <c r="E22" s="16">
        <v>0</v>
      </c>
      <c r="F22" s="28">
        <v>4</v>
      </c>
      <c r="G22" s="16">
        <v>1</v>
      </c>
      <c r="H22" s="16">
        <v>2</v>
      </c>
      <c r="I22" s="28">
        <v>5</v>
      </c>
      <c r="J22" s="28">
        <v>1</v>
      </c>
    </row>
    <row r="23" spans="1:10" s="23" customFormat="1" ht="15" customHeight="1">
      <c r="A23" s="18">
        <v>19</v>
      </c>
      <c r="B23" s="19" t="s">
        <v>18</v>
      </c>
      <c r="C23" s="32">
        <v>0</v>
      </c>
      <c r="D23" s="32">
        <v>8</v>
      </c>
      <c r="E23" s="32">
        <v>0</v>
      </c>
      <c r="F23" s="26">
        <v>1</v>
      </c>
      <c r="G23" s="32">
        <v>1</v>
      </c>
      <c r="H23" s="32">
        <v>1</v>
      </c>
      <c r="I23" s="26">
        <v>1</v>
      </c>
      <c r="J23" s="26">
        <v>0</v>
      </c>
    </row>
    <row r="24" spans="1:10" ht="15" customHeight="1">
      <c r="A24" s="4">
        <v>20</v>
      </c>
      <c r="B24" s="5" t="s">
        <v>19</v>
      </c>
      <c r="C24" s="16">
        <v>0</v>
      </c>
      <c r="D24" s="16">
        <v>8</v>
      </c>
      <c r="E24" s="16">
        <v>1</v>
      </c>
      <c r="F24" s="28">
        <v>2.5</v>
      </c>
      <c r="G24" s="16">
        <v>1</v>
      </c>
      <c r="H24" s="16">
        <v>1</v>
      </c>
      <c r="I24" s="28">
        <v>2</v>
      </c>
      <c r="J24" s="28">
        <v>1</v>
      </c>
    </row>
    <row r="25" spans="1:10" s="23" customFormat="1" ht="15" customHeight="1">
      <c r="A25" s="18">
        <v>21</v>
      </c>
      <c r="B25" s="19" t="s">
        <v>20</v>
      </c>
      <c r="C25" s="32">
        <v>0</v>
      </c>
      <c r="D25" s="32">
        <v>2</v>
      </c>
      <c r="E25" s="32">
        <v>0</v>
      </c>
      <c r="F25" s="26">
        <v>2.5</v>
      </c>
      <c r="G25" s="32">
        <v>1</v>
      </c>
      <c r="H25" s="32">
        <v>1</v>
      </c>
      <c r="I25" s="26">
        <v>2</v>
      </c>
      <c r="J25" s="26">
        <v>1</v>
      </c>
    </row>
    <row r="26" spans="1:10" ht="15" customHeight="1">
      <c r="A26" s="4">
        <v>22</v>
      </c>
      <c r="B26" s="5" t="s">
        <v>21</v>
      </c>
      <c r="C26" s="16">
        <v>2</v>
      </c>
      <c r="D26" s="16">
        <v>9</v>
      </c>
      <c r="E26" s="16">
        <v>6</v>
      </c>
      <c r="F26" s="28">
        <v>4</v>
      </c>
      <c r="G26" s="16">
        <v>1</v>
      </c>
      <c r="H26" s="16">
        <v>2</v>
      </c>
      <c r="I26" s="28">
        <v>3</v>
      </c>
      <c r="J26" s="28">
        <v>1</v>
      </c>
    </row>
    <row r="27" spans="1:10" s="23" customFormat="1" ht="15" customHeight="1">
      <c r="A27" s="18">
        <v>23</v>
      </c>
      <c r="B27" s="19" t="s">
        <v>22</v>
      </c>
      <c r="C27" s="32">
        <v>0</v>
      </c>
      <c r="D27" s="32">
        <v>2</v>
      </c>
      <c r="E27" s="32">
        <v>3</v>
      </c>
      <c r="F27" s="26">
        <v>3.5</v>
      </c>
      <c r="G27" s="32">
        <v>1</v>
      </c>
      <c r="H27" s="32">
        <v>2</v>
      </c>
      <c r="I27" s="26">
        <v>2</v>
      </c>
      <c r="J27" s="26">
        <v>1</v>
      </c>
    </row>
    <row r="28" spans="1:10" ht="15" customHeight="1">
      <c r="A28" s="4">
        <v>24</v>
      </c>
      <c r="B28" s="5" t="s">
        <v>23</v>
      </c>
      <c r="C28" s="16">
        <v>0</v>
      </c>
      <c r="D28" s="16">
        <v>9</v>
      </c>
      <c r="E28" s="16">
        <v>3</v>
      </c>
      <c r="F28" s="28">
        <v>3</v>
      </c>
      <c r="G28" s="16">
        <v>1</v>
      </c>
      <c r="H28" s="16">
        <v>1</v>
      </c>
      <c r="I28" s="28">
        <v>1.5</v>
      </c>
      <c r="J28" s="28">
        <v>0</v>
      </c>
    </row>
    <row r="29" spans="1:10" s="23" customFormat="1" ht="15" customHeight="1">
      <c r="A29" s="18">
        <v>25</v>
      </c>
      <c r="B29" s="19" t="s">
        <v>24</v>
      </c>
      <c r="C29" s="32">
        <v>0</v>
      </c>
      <c r="D29" s="32">
        <v>9</v>
      </c>
      <c r="E29" s="32">
        <v>1</v>
      </c>
      <c r="F29" s="26">
        <v>1.5</v>
      </c>
      <c r="G29" s="32">
        <v>1</v>
      </c>
      <c r="H29" s="32">
        <v>1</v>
      </c>
      <c r="I29" s="26">
        <v>1</v>
      </c>
      <c r="J29" s="26">
        <v>0</v>
      </c>
    </row>
    <row r="30" spans="1:10" ht="15" customHeight="1">
      <c r="A30" s="4">
        <v>26</v>
      </c>
      <c r="B30" s="5" t="s">
        <v>25</v>
      </c>
      <c r="C30" s="16">
        <v>0</v>
      </c>
      <c r="D30" s="16">
        <v>7</v>
      </c>
      <c r="E30" s="16">
        <v>3</v>
      </c>
      <c r="F30" s="28">
        <v>2.5</v>
      </c>
      <c r="G30" s="16">
        <v>1</v>
      </c>
      <c r="H30" s="16">
        <v>1</v>
      </c>
      <c r="I30" s="28">
        <v>1.5</v>
      </c>
      <c r="J30" s="28">
        <v>0.5</v>
      </c>
    </row>
    <row r="31" spans="1:10" s="23" customFormat="1" ht="15" customHeight="1">
      <c r="A31" s="18">
        <v>27</v>
      </c>
      <c r="B31" s="19" t="s">
        <v>26</v>
      </c>
      <c r="C31" s="32">
        <v>0</v>
      </c>
      <c r="D31" s="32">
        <v>5</v>
      </c>
      <c r="E31" s="32">
        <v>3</v>
      </c>
      <c r="F31" s="26">
        <v>3</v>
      </c>
      <c r="G31" s="32">
        <v>1</v>
      </c>
      <c r="H31" s="32">
        <v>1</v>
      </c>
      <c r="I31" s="26">
        <v>1.5</v>
      </c>
      <c r="J31" s="26">
        <v>1</v>
      </c>
    </row>
    <row r="32" spans="1:10" ht="15" customHeight="1">
      <c r="A32" s="4">
        <v>28</v>
      </c>
      <c r="B32" s="5" t="s">
        <v>27</v>
      </c>
      <c r="C32" s="16">
        <v>1</v>
      </c>
      <c r="D32" s="16">
        <v>7</v>
      </c>
      <c r="E32" s="16">
        <v>2</v>
      </c>
      <c r="F32" s="28">
        <v>3</v>
      </c>
      <c r="G32" s="16">
        <v>1</v>
      </c>
      <c r="H32" s="16">
        <v>1</v>
      </c>
      <c r="I32" s="28">
        <v>2</v>
      </c>
      <c r="J32" s="28">
        <v>0.5</v>
      </c>
    </row>
    <row r="33" spans="1:10" s="23" customFormat="1" ht="15" customHeight="1">
      <c r="A33" s="18">
        <v>29</v>
      </c>
      <c r="B33" s="19" t="s">
        <v>28</v>
      </c>
      <c r="C33" s="32">
        <v>1</v>
      </c>
      <c r="D33" s="32">
        <v>7</v>
      </c>
      <c r="E33" s="32">
        <v>3</v>
      </c>
      <c r="F33" s="26">
        <v>5</v>
      </c>
      <c r="G33" s="32">
        <v>3</v>
      </c>
      <c r="H33" s="32">
        <v>2</v>
      </c>
      <c r="I33" s="26">
        <v>2.5</v>
      </c>
      <c r="J33" s="26">
        <v>1</v>
      </c>
    </row>
    <row r="34" spans="1:10" ht="15" customHeight="1">
      <c r="A34" s="4">
        <v>30</v>
      </c>
      <c r="B34" s="5" t="s">
        <v>29</v>
      </c>
      <c r="C34" s="16">
        <v>0</v>
      </c>
      <c r="D34" s="16">
        <v>7</v>
      </c>
      <c r="E34" s="16">
        <v>3</v>
      </c>
      <c r="F34" s="28">
        <v>3</v>
      </c>
      <c r="G34" s="16">
        <v>1</v>
      </c>
      <c r="H34" s="16">
        <v>1</v>
      </c>
      <c r="I34" s="28">
        <v>1.5</v>
      </c>
      <c r="J34" s="28">
        <v>1</v>
      </c>
    </row>
    <row r="35" spans="1:10" s="23" customFormat="1" ht="15" customHeight="1">
      <c r="A35" s="18">
        <v>31</v>
      </c>
      <c r="B35" s="19" t="s">
        <v>30</v>
      </c>
      <c r="C35" s="32">
        <v>0</v>
      </c>
      <c r="D35" s="32">
        <v>3</v>
      </c>
      <c r="E35" s="32">
        <v>0</v>
      </c>
      <c r="F35" s="26">
        <v>3</v>
      </c>
      <c r="G35" s="32">
        <v>1</v>
      </c>
      <c r="H35" s="32">
        <v>0</v>
      </c>
      <c r="I35" s="26">
        <v>1</v>
      </c>
      <c r="J35" s="26">
        <v>1</v>
      </c>
    </row>
    <row r="36" spans="1:10" ht="15" customHeight="1">
      <c r="A36" s="4">
        <v>32</v>
      </c>
      <c r="B36" s="5" t="s">
        <v>31</v>
      </c>
      <c r="C36" s="16">
        <v>1</v>
      </c>
      <c r="D36" s="16">
        <v>1</v>
      </c>
      <c r="E36" s="16">
        <v>0</v>
      </c>
      <c r="F36" s="28">
        <v>3.5</v>
      </c>
      <c r="G36" s="16">
        <v>1</v>
      </c>
      <c r="H36" s="16">
        <v>1</v>
      </c>
      <c r="I36" s="28">
        <v>1</v>
      </c>
      <c r="J36" s="28">
        <v>0.5</v>
      </c>
    </row>
    <row r="37" spans="1:10" s="23" customFormat="1" ht="15" customHeight="1">
      <c r="A37" s="18">
        <v>33</v>
      </c>
      <c r="B37" s="19" t="s">
        <v>32</v>
      </c>
      <c r="C37" s="32">
        <v>1</v>
      </c>
      <c r="D37" s="32">
        <v>5</v>
      </c>
      <c r="E37" s="32">
        <v>0</v>
      </c>
      <c r="F37" s="26">
        <v>3</v>
      </c>
      <c r="G37" s="32">
        <v>1</v>
      </c>
      <c r="H37" s="32">
        <v>1</v>
      </c>
      <c r="I37" s="26">
        <v>1.5</v>
      </c>
      <c r="J37" s="26">
        <v>1</v>
      </c>
    </row>
    <row r="39" spans="1:10" ht="15" customHeight="1">
      <c r="A39" s="3" t="s">
        <v>33</v>
      </c>
      <c r="C39" s="28">
        <f>AVERAGE(C5:C37)</f>
        <v>0.48484848484848486</v>
      </c>
      <c r="D39" s="28">
        <f t="shared" ref="D39:J39" si="0">AVERAGE(D5:D37)</f>
        <v>6.5151515151515156</v>
      </c>
      <c r="E39" s="28">
        <f t="shared" si="0"/>
        <v>1.4848484848484849</v>
      </c>
      <c r="F39" s="28">
        <f t="shared" si="0"/>
        <v>2.8787878787878789</v>
      </c>
      <c r="G39" s="28">
        <f t="shared" si="0"/>
        <v>1.0606060606060606</v>
      </c>
      <c r="H39" s="28">
        <f t="shared" si="0"/>
        <v>1.303030303030303</v>
      </c>
      <c r="I39" s="28">
        <f t="shared" si="0"/>
        <v>1.9393939393939394</v>
      </c>
      <c r="J39" s="28">
        <f t="shared" si="0"/>
        <v>0.71212121212121215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6" width="13.7109375" style="16" customWidth="1"/>
    <col min="7" max="16384" width="9.140625" style="3"/>
  </cols>
  <sheetData>
    <row r="1" spans="1:6" ht="15" customHeight="1">
      <c r="C1" s="16" t="s">
        <v>48</v>
      </c>
      <c r="D1" s="16" t="s">
        <v>51</v>
      </c>
      <c r="E1" s="24" t="s">
        <v>52</v>
      </c>
      <c r="F1" s="24" t="s">
        <v>99</v>
      </c>
    </row>
    <row r="2" spans="1:6" ht="15" customHeight="1">
      <c r="C2" s="16" t="s">
        <v>49</v>
      </c>
      <c r="D2" s="16" t="s">
        <v>49</v>
      </c>
      <c r="E2" s="16" t="s">
        <v>53</v>
      </c>
      <c r="F2" s="16" t="s">
        <v>72</v>
      </c>
    </row>
    <row r="3" spans="1:6" s="2" customFormat="1" ht="11.25">
      <c r="C3" s="1" t="s">
        <v>50</v>
      </c>
      <c r="D3" s="1" t="s">
        <v>50</v>
      </c>
      <c r="E3" s="1" t="s">
        <v>54</v>
      </c>
      <c r="F3" s="1" t="s">
        <v>75</v>
      </c>
    </row>
    <row r="4" spans="1:6" s="2" customFormat="1" ht="11.25">
      <c r="C4" s="1" t="s">
        <v>100</v>
      </c>
      <c r="D4" s="1" t="s">
        <v>100</v>
      </c>
      <c r="E4" s="1" t="s">
        <v>100</v>
      </c>
      <c r="F4" s="1" t="s">
        <v>101</v>
      </c>
    </row>
    <row r="5" spans="1:6" s="2" customFormat="1" ht="11.25">
      <c r="C5" s="34" t="s">
        <v>98</v>
      </c>
      <c r="D5" s="34" t="s">
        <v>98</v>
      </c>
      <c r="E5" s="34" t="s">
        <v>98</v>
      </c>
      <c r="F5" s="34" t="s">
        <v>98</v>
      </c>
    </row>
    <row r="6" spans="1:6" s="23" customFormat="1" ht="15" customHeight="1">
      <c r="A6" s="18">
        <v>1</v>
      </c>
      <c r="B6" s="19" t="s">
        <v>0</v>
      </c>
      <c r="C6" s="26">
        <v>9</v>
      </c>
      <c r="D6" s="26">
        <v>6.07</v>
      </c>
      <c r="E6" s="26">
        <v>4.3</v>
      </c>
      <c r="F6" s="32">
        <v>9</v>
      </c>
    </row>
    <row r="7" spans="1:6" ht="15" customHeight="1">
      <c r="A7" s="4">
        <v>2</v>
      </c>
      <c r="B7" s="5" t="s">
        <v>1</v>
      </c>
      <c r="C7" s="28">
        <v>8</v>
      </c>
      <c r="D7" s="28">
        <v>5.44</v>
      </c>
      <c r="E7" s="28">
        <v>3.8</v>
      </c>
      <c r="F7" s="16">
        <v>8</v>
      </c>
    </row>
    <row r="8" spans="1:6" s="23" customFormat="1" ht="15" customHeight="1">
      <c r="A8" s="18">
        <v>3</v>
      </c>
      <c r="B8" s="19" t="s">
        <v>2</v>
      </c>
      <c r="C8" s="26">
        <v>8</v>
      </c>
      <c r="D8" s="26">
        <v>5.74</v>
      </c>
      <c r="E8" s="26">
        <v>2.5</v>
      </c>
      <c r="F8" s="32">
        <v>8</v>
      </c>
    </row>
    <row r="9" spans="1:6" ht="15" customHeight="1">
      <c r="A9" s="4">
        <v>4</v>
      </c>
      <c r="B9" s="5" t="s">
        <v>7</v>
      </c>
      <c r="C9" s="28">
        <v>7.5</v>
      </c>
      <c r="D9" s="28">
        <v>5.75</v>
      </c>
      <c r="E9" s="28">
        <v>4.3</v>
      </c>
      <c r="F9" s="16">
        <v>8</v>
      </c>
    </row>
    <row r="10" spans="1:6" s="23" customFormat="1" ht="15" customHeight="1">
      <c r="A10" s="18">
        <v>5</v>
      </c>
      <c r="B10" s="19" t="s">
        <v>3</v>
      </c>
      <c r="C10" s="26">
        <v>6.5</v>
      </c>
      <c r="D10" s="26">
        <v>3.81</v>
      </c>
      <c r="E10" s="26">
        <v>1</v>
      </c>
      <c r="F10" s="32">
        <v>8</v>
      </c>
    </row>
    <row r="11" spans="1:6" ht="15" customHeight="1">
      <c r="A11" s="4">
        <v>6</v>
      </c>
      <c r="B11" s="5" t="s">
        <v>4</v>
      </c>
      <c r="C11" s="28">
        <v>6</v>
      </c>
      <c r="D11" s="28">
        <v>4.8</v>
      </c>
      <c r="E11" s="28">
        <v>2.8</v>
      </c>
      <c r="F11" s="16">
        <v>8</v>
      </c>
    </row>
    <row r="12" spans="1:6" s="23" customFormat="1" ht="15" customHeight="1">
      <c r="A12" s="18">
        <v>7</v>
      </c>
      <c r="B12" s="19" t="s">
        <v>5</v>
      </c>
      <c r="C12" s="26">
        <v>6</v>
      </c>
      <c r="D12" s="26">
        <v>6.02</v>
      </c>
      <c r="E12" s="26">
        <v>3</v>
      </c>
      <c r="F12" s="32">
        <v>8</v>
      </c>
    </row>
    <row r="13" spans="1:6" ht="15" customHeight="1">
      <c r="A13" s="4">
        <v>8</v>
      </c>
      <c r="B13" s="5" t="s">
        <v>6</v>
      </c>
      <c r="C13" s="28">
        <v>7.5</v>
      </c>
      <c r="D13" s="28">
        <v>5.42</v>
      </c>
      <c r="E13" s="28">
        <v>3</v>
      </c>
      <c r="F13" s="16">
        <v>8</v>
      </c>
    </row>
    <row r="14" spans="1:6" s="23" customFormat="1" ht="15" customHeight="1">
      <c r="A14" s="18">
        <v>9</v>
      </c>
      <c r="B14" s="19" t="s">
        <v>8</v>
      </c>
      <c r="C14" s="26">
        <v>9</v>
      </c>
      <c r="D14" s="26">
        <v>6.65</v>
      </c>
      <c r="E14" s="26">
        <v>3.5</v>
      </c>
      <c r="F14" s="32">
        <v>8</v>
      </c>
    </row>
    <row r="15" spans="1:6" ht="15" customHeight="1">
      <c r="A15" s="4">
        <v>10</v>
      </c>
      <c r="B15" s="5" t="s">
        <v>9</v>
      </c>
      <c r="C15" s="28">
        <v>8.5</v>
      </c>
      <c r="D15" s="28">
        <v>5.04</v>
      </c>
      <c r="E15" s="28">
        <v>2.5</v>
      </c>
      <c r="F15" s="16">
        <v>7</v>
      </c>
    </row>
    <row r="16" spans="1:6" s="23" customFormat="1" ht="15" customHeight="1">
      <c r="A16" s="18">
        <v>11</v>
      </c>
      <c r="B16" s="19" t="s">
        <v>10</v>
      </c>
      <c r="C16" s="26">
        <v>8.5</v>
      </c>
      <c r="D16" s="26">
        <v>6.42</v>
      </c>
      <c r="E16" s="26">
        <v>2.5</v>
      </c>
      <c r="F16" s="32">
        <v>7</v>
      </c>
    </row>
    <row r="17" spans="1:6" ht="15" customHeight="1">
      <c r="A17" s="4">
        <v>12</v>
      </c>
      <c r="B17" s="5" t="s">
        <v>11</v>
      </c>
      <c r="C17" s="28">
        <v>8.5</v>
      </c>
      <c r="D17" s="28">
        <v>5.87</v>
      </c>
      <c r="E17" s="28">
        <v>2</v>
      </c>
      <c r="F17" s="16">
        <v>7</v>
      </c>
    </row>
    <row r="18" spans="1:6" s="23" customFormat="1" ht="15" customHeight="1">
      <c r="A18" s="18">
        <v>13</v>
      </c>
      <c r="B18" s="19" t="s">
        <v>12</v>
      </c>
      <c r="C18" s="26">
        <v>7</v>
      </c>
      <c r="D18" s="26">
        <v>6.23</v>
      </c>
      <c r="E18" s="26">
        <v>2</v>
      </c>
      <c r="F18" s="32">
        <v>8</v>
      </c>
    </row>
    <row r="19" spans="1:6" ht="15" customHeight="1">
      <c r="A19" s="4">
        <v>14</v>
      </c>
      <c r="B19" s="5" t="s">
        <v>13</v>
      </c>
      <c r="C19" s="28">
        <v>5.5</v>
      </c>
      <c r="D19" s="28">
        <v>4.04</v>
      </c>
      <c r="E19" s="28">
        <v>2.5</v>
      </c>
      <c r="F19" s="16">
        <v>6</v>
      </c>
    </row>
    <row r="20" spans="1:6" s="23" customFormat="1" ht="15" customHeight="1">
      <c r="A20" s="18">
        <v>15</v>
      </c>
      <c r="B20" s="19" t="s">
        <v>14</v>
      </c>
      <c r="C20" s="26">
        <v>7</v>
      </c>
      <c r="D20" s="26">
        <v>4.55</v>
      </c>
      <c r="E20" s="26">
        <v>3.3</v>
      </c>
      <c r="F20" s="32">
        <v>8</v>
      </c>
    </row>
    <row r="21" spans="1:6" ht="15" customHeight="1">
      <c r="A21" s="4">
        <v>16</v>
      </c>
      <c r="B21" s="5" t="s">
        <v>15</v>
      </c>
      <c r="C21" s="28">
        <v>3.5</v>
      </c>
      <c r="D21" s="28">
        <v>3.98</v>
      </c>
      <c r="E21" s="28">
        <v>1.3</v>
      </c>
      <c r="F21" s="16">
        <v>4</v>
      </c>
    </row>
    <row r="22" spans="1:6" s="23" customFormat="1" ht="15" customHeight="1">
      <c r="A22" s="18">
        <v>17</v>
      </c>
      <c r="B22" s="19" t="s">
        <v>16</v>
      </c>
      <c r="C22" s="26">
        <v>3</v>
      </c>
      <c r="D22" s="26">
        <v>4.05</v>
      </c>
      <c r="E22" s="26">
        <v>1</v>
      </c>
      <c r="F22" s="32">
        <v>5</v>
      </c>
    </row>
    <row r="23" spans="1:6" ht="15" customHeight="1">
      <c r="A23" s="4">
        <v>18</v>
      </c>
      <c r="B23" s="5" t="s">
        <v>17</v>
      </c>
      <c r="C23" s="28">
        <v>5.5</v>
      </c>
      <c r="D23" s="28">
        <v>3.25</v>
      </c>
      <c r="E23" s="28">
        <v>1.8</v>
      </c>
      <c r="F23" s="16">
        <v>5</v>
      </c>
    </row>
    <row r="24" spans="1:6" s="23" customFormat="1" ht="15" customHeight="1">
      <c r="A24" s="18">
        <v>19</v>
      </c>
      <c r="B24" s="19" t="s">
        <v>18</v>
      </c>
      <c r="C24" s="26">
        <v>3.5</v>
      </c>
      <c r="D24" s="26">
        <v>3.68</v>
      </c>
      <c r="E24" s="26">
        <v>1.5</v>
      </c>
      <c r="F24" s="32">
        <v>5</v>
      </c>
    </row>
    <row r="25" spans="1:6" ht="15" customHeight="1">
      <c r="A25" s="4">
        <v>20</v>
      </c>
      <c r="B25" s="5" t="s">
        <v>19</v>
      </c>
      <c r="C25" s="28">
        <v>2.5</v>
      </c>
      <c r="D25" s="28">
        <v>4.96</v>
      </c>
      <c r="E25" s="28">
        <v>3</v>
      </c>
      <c r="F25" s="16">
        <v>6</v>
      </c>
    </row>
    <row r="26" spans="1:6" s="23" customFormat="1" ht="15" customHeight="1">
      <c r="A26" s="18">
        <v>21</v>
      </c>
      <c r="B26" s="19" t="s">
        <v>20</v>
      </c>
      <c r="C26" s="26">
        <v>8.5</v>
      </c>
      <c r="D26" s="26">
        <v>5.94</v>
      </c>
      <c r="E26" s="26">
        <v>3.8</v>
      </c>
      <c r="F26" s="32">
        <v>8</v>
      </c>
    </row>
    <row r="27" spans="1:6" ht="15" customHeight="1">
      <c r="A27" s="4">
        <v>22</v>
      </c>
      <c r="B27" s="5" t="s">
        <v>21</v>
      </c>
      <c r="C27" s="28">
        <v>3.5</v>
      </c>
      <c r="D27" s="28">
        <v>4.75</v>
      </c>
      <c r="E27" s="28">
        <v>2</v>
      </c>
      <c r="F27" s="16">
        <v>5</v>
      </c>
    </row>
    <row r="28" spans="1:6" s="23" customFormat="1" ht="15" customHeight="1">
      <c r="A28" s="18">
        <v>23</v>
      </c>
      <c r="B28" s="19" t="s">
        <v>22</v>
      </c>
      <c r="C28" s="26">
        <v>7</v>
      </c>
      <c r="D28" s="26">
        <v>4.2699999999999996</v>
      </c>
      <c r="E28" s="26">
        <v>2.8</v>
      </c>
      <c r="F28" s="32">
        <v>6</v>
      </c>
    </row>
    <row r="29" spans="1:6" ht="15" customHeight="1">
      <c r="A29" s="4">
        <v>24</v>
      </c>
      <c r="B29" s="5" t="s">
        <v>23</v>
      </c>
      <c r="C29" s="28">
        <v>4.5</v>
      </c>
      <c r="D29" s="28">
        <v>5.97</v>
      </c>
      <c r="E29" s="28">
        <v>4.3</v>
      </c>
      <c r="F29" s="16">
        <v>7</v>
      </c>
    </row>
    <row r="30" spans="1:6" s="23" customFormat="1" ht="15" customHeight="1">
      <c r="A30" s="18">
        <v>25</v>
      </c>
      <c r="B30" s="19" t="s">
        <v>24</v>
      </c>
      <c r="C30" s="26">
        <v>9</v>
      </c>
      <c r="D30" s="26">
        <v>5.87</v>
      </c>
      <c r="E30" s="26">
        <v>4</v>
      </c>
      <c r="F30" s="32">
        <v>8</v>
      </c>
    </row>
    <row r="31" spans="1:6" ht="15" customHeight="1">
      <c r="A31" s="4">
        <v>26</v>
      </c>
      <c r="B31" s="5" t="s">
        <v>25</v>
      </c>
      <c r="C31" s="28">
        <v>8.5</v>
      </c>
      <c r="D31" s="28">
        <v>5.58</v>
      </c>
      <c r="E31" s="28">
        <v>3.5</v>
      </c>
      <c r="F31" s="16">
        <v>8</v>
      </c>
    </row>
    <row r="32" spans="1:6" s="23" customFormat="1" ht="15" customHeight="1">
      <c r="A32" s="18">
        <v>27</v>
      </c>
      <c r="B32" s="19" t="s">
        <v>26</v>
      </c>
      <c r="C32" s="26">
        <v>7.5</v>
      </c>
      <c r="D32" s="26">
        <v>6.39</v>
      </c>
      <c r="E32" s="26">
        <v>4.5</v>
      </c>
      <c r="F32" s="32">
        <v>6</v>
      </c>
    </row>
    <row r="33" spans="1:6" ht="15" customHeight="1">
      <c r="A33" s="4">
        <v>28</v>
      </c>
      <c r="B33" s="5" t="s">
        <v>27</v>
      </c>
      <c r="C33" s="28">
        <v>5</v>
      </c>
      <c r="D33" s="28">
        <v>5.05</v>
      </c>
      <c r="E33" s="28">
        <v>2.8</v>
      </c>
      <c r="F33" s="16">
        <v>6</v>
      </c>
    </row>
    <row r="34" spans="1:6" s="23" customFormat="1" ht="15" customHeight="1">
      <c r="A34" s="18">
        <v>29</v>
      </c>
      <c r="B34" s="19" t="s">
        <v>28</v>
      </c>
      <c r="C34" s="26">
        <v>8</v>
      </c>
      <c r="D34" s="26">
        <v>5.64</v>
      </c>
      <c r="E34" s="26">
        <v>3.3</v>
      </c>
      <c r="F34" s="32">
        <v>6</v>
      </c>
    </row>
    <row r="35" spans="1:6" ht="15" customHeight="1">
      <c r="A35" s="4">
        <v>30</v>
      </c>
      <c r="B35" s="5" t="s">
        <v>29</v>
      </c>
      <c r="C35" s="28">
        <v>5</v>
      </c>
      <c r="D35" s="28">
        <v>4</v>
      </c>
      <c r="E35" s="28">
        <v>1.8</v>
      </c>
      <c r="F35" s="16">
        <v>7</v>
      </c>
    </row>
    <row r="36" spans="1:6" s="23" customFormat="1" ht="15" customHeight="1">
      <c r="A36" s="18">
        <v>31</v>
      </c>
      <c r="B36" s="19" t="s">
        <v>30</v>
      </c>
      <c r="C36" s="26">
        <v>7</v>
      </c>
      <c r="D36" s="26">
        <v>4.92</v>
      </c>
      <c r="E36" s="26">
        <v>1.8</v>
      </c>
      <c r="F36" s="32">
        <v>5</v>
      </c>
    </row>
    <row r="37" spans="1:6" ht="15" customHeight="1">
      <c r="A37" s="4">
        <v>32</v>
      </c>
      <c r="B37" s="5" t="s">
        <v>31</v>
      </c>
      <c r="C37" s="28">
        <v>4</v>
      </c>
      <c r="D37" s="28">
        <v>3.8</v>
      </c>
      <c r="E37" s="28">
        <v>2</v>
      </c>
      <c r="F37" s="16">
        <v>5</v>
      </c>
    </row>
    <row r="38" spans="1:6" s="23" customFormat="1" ht="15" customHeight="1">
      <c r="A38" s="18">
        <v>33</v>
      </c>
      <c r="B38" s="19" t="s">
        <v>32</v>
      </c>
      <c r="C38" s="26">
        <v>3</v>
      </c>
      <c r="D38" s="26">
        <v>3.89</v>
      </c>
      <c r="E38" s="26">
        <v>2</v>
      </c>
      <c r="F38" s="32">
        <v>6</v>
      </c>
    </row>
    <row r="40" spans="1:6" ht="15" customHeight="1">
      <c r="A40" s="3" t="s">
        <v>33</v>
      </c>
      <c r="C40" s="28">
        <f>AVERAGE(C6:C38)</f>
        <v>6.3939393939393936</v>
      </c>
      <c r="D40" s="28">
        <f t="shared" ref="D40:F40" si="0">AVERAGE(D6:D38)</f>
        <v>5.0860606060606051</v>
      </c>
      <c r="E40" s="28">
        <f t="shared" si="0"/>
        <v>2.7333333333333325</v>
      </c>
      <c r="F40" s="28">
        <f t="shared" si="0"/>
        <v>6.7878787878787881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10" width="12.7109375" style="16" customWidth="1"/>
    <col min="11" max="16384" width="9.140625" style="3"/>
  </cols>
  <sheetData>
    <row r="1" spans="1:10" ht="15" customHeight="1">
      <c r="C1" s="16" t="s">
        <v>47</v>
      </c>
      <c r="D1" s="16" t="s">
        <v>48</v>
      </c>
      <c r="E1" s="24" t="s">
        <v>52</v>
      </c>
      <c r="F1" s="24" t="s">
        <v>61</v>
      </c>
      <c r="G1" s="16" t="s">
        <v>71</v>
      </c>
      <c r="H1" s="16" t="s">
        <v>79</v>
      </c>
      <c r="I1" s="16" t="s">
        <v>84</v>
      </c>
      <c r="J1" s="16" t="s">
        <v>85</v>
      </c>
    </row>
    <row r="2" spans="1:10" ht="15" customHeight="1">
      <c r="C2" s="16" t="s">
        <v>45</v>
      </c>
      <c r="D2" s="16" t="s">
        <v>49</v>
      </c>
      <c r="E2" s="16" t="s">
        <v>53</v>
      </c>
      <c r="F2" s="16" t="s">
        <v>62</v>
      </c>
      <c r="G2" s="16" t="s">
        <v>72</v>
      </c>
      <c r="H2" s="16" t="s">
        <v>80</v>
      </c>
      <c r="I2" s="16" t="s">
        <v>82</v>
      </c>
      <c r="J2" s="16" t="s">
        <v>82</v>
      </c>
    </row>
    <row r="3" spans="1:10" s="2" customFormat="1" ht="11.25">
      <c r="C3" s="1" t="s">
        <v>46</v>
      </c>
      <c r="D3" s="1" t="s">
        <v>50</v>
      </c>
      <c r="E3" s="1" t="s">
        <v>54</v>
      </c>
      <c r="F3" s="1" t="s">
        <v>63</v>
      </c>
      <c r="G3" s="1" t="s">
        <v>73</v>
      </c>
      <c r="H3" s="1" t="s">
        <v>81</v>
      </c>
      <c r="I3" s="1" t="s">
        <v>83</v>
      </c>
      <c r="J3" s="1" t="s">
        <v>83</v>
      </c>
    </row>
    <row r="4" spans="1:10" s="2" customFormat="1" ht="11.25">
      <c r="C4" s="34" t="s">
        <v>98</v>
      </c>
      <c r="D4" s="34" t="s">
        <v>98</v>
      </c>
      <c r="E4" s="34" t="s">
        <v>98</v>
      </c>
      <c r="F4" s="34" t="s">
        <v>98</v>
      </c>
      <c r="G4" s="34" t="s">
        <v>98</v>
      </c>
      <c r="H4" s="34" t="s">
        <v>98</v>
      </c>
      <c r="I4" s="34" t="s">
        <v>98</v>
      </c>
      <c r="J4" s="34" t="s">
        <v>98</v>
      </c>
    </row>
    <row r="5" spans="1:10" s="23" customFormat="1" ht="15" customHeight="1">
      <c r="A5" s="18">
        <v>1</v>
      </c>
      <c r="B5" s="19" t="s">
        <v>0</v>
      </c>
      <c r="C5" s="32">
        <v>0</v>
      </c>
      <c r="D5" s="26">
        <v>1</v>
      </c>
      <c r="E5" s="32">
        <v>0</v>
      </c>
      <c r="F5" s="26">
        <v>0.66666666666666663</v>
      </c>
      <c r="G5" s="26">
        <v>2</v>
      </c>
      <c r="H5" s="32">
        <v>3</v>
      </c>
      <c r="I5" s="26">
        <v>1.5</v>
      </c>
      <c r="J5" s="26">
        <v>0</v>
      </c>
    </row>
    <row r="6" spans="1:10" ht="15" customHeight="1">
      <c r="A6" s="4">
        <v>2</v>
      </c>
      <c r="B6" s="5" t="s">
        <v>1</v>
      </c>
      <c r="C6" s="16">
        <v>8</v>
      </c>
      <c r="D6" s="28">
        <v>3.5</v>
      </c>
      <c r="E6" s="16">
        <v>1</v>
      </c>
      <c r="F6" s="28">
        <v>1.3333333333333333</v>
      </c>
      <c r="G6" s="28">
        <v>6</v>
      </c>
      <c r="H6" s="16">
        <v>0</v>
      </c>
      <c r="I6" s="28">
        <v>5.5</v>
      </c>
      <c r="J6" s="28">
        <v>1.5</v>
      </c>
    </row>
    <row r="7" spans="1:10" s="23" customFormat="1" ht="15" customHeight="1">
      <c r="A7" s="18">
        <v>3</v>
      </c>
      <c r="B7" s="19" t="s">
        <v>2</v>
      </c>
      <c r="C7" s="32">
        <v>7</v>
      </c>
      <c r="D7" s="26">
        <v>1</v>
      </c>
      <c r="E7" s="32">
        <v>0</v>
      </c>
      <c r="F7" s="26">
        <v>1</v>
      </c>
      <c r="G7" s="26">
        <v>6</v>
      </c>
      <c r="H7" s="32">
        <v>0</v>
      </c>
      <c r="I7" s="26">
        <v>1</v>
      </c>
      <c r="J7" s="26">
        <v>2</v>
      </c>
    </row>
    <row r="8" spans="1:10" ht="15" customHeight="1">
      <c r="A8" s="4">
        <v>4</v>
      </c>
      <c r="B8" s="5" t="s">
        <v>7</v>
      </c>
      <c r="C8" s="16">
        <v>0</v>
      </c>
      <c r="D8" s="28">
        <v>1</v>
      </c>
      <c r="E8" s="16">
        <v>0</v>
      </c>
      <c r="F8" s="28">
        <v>0.66666666666666663</v>
      </c>
      <c r="G8" s="28">
        <v>1.5</v>
      </c>
      <c r="H8" s="16">
        <v>0</v>
      </c>
      <c r="I8" s="28">
        <v>1.5</v>
      </c>
      <c r="J8" s="28">
        <v>0</v>
      </c>
    </row>
    <row r="9" spans="1:10" s="23" customFormat="1" ht="15" customHeight="1">
      <c r="A9" s="18">
        <v>5</v>
      </c>
      <c r="B9" s="19" t="s">
        <v>3</v>
      </c>
      <c r="C9" s="32">
        <v>8</v>
      </c>
      <c r="D9" s="26">
        <v>1.5</v>
      </c>
      <c r="E9" s="32">
        <v>0</v>
      </c>
      <c r="F9" s="26">
        <v>1.6666666666666667</v>
      </c>
      <c r="G9" s="26">
        <v>3</v>
      </c>
      <c r="H9" s="32">
        <v>0</v>
      </c>
      <c r="I9" s="26">
        <v>2.5</v>
      </c>
      <c r="J9" s="26">
        <v>3</v>
      </c>
    </row>
    <row r="10" spans="1:10" ht="15" customHeight="1">
      <c r="A10" s="4">
        <v>6</v>
      </c>
      <c r="B10" s="5" t="s">
        <v>4</v>
      </c>
      <c r="C10" s="16">
        <v>8</v>
      </c>
      <c r="D10" s="28">
        <v>4</v>
      </c>
      <c r="E10" s="16">
        <v>0</v>
      </c>
      <c r="F10" s="28">
        <v>3.3333333333333335</v>
      </c>
      <c r="G10" s="28">
        <v>5.5</v>
      </c>
      <c r="H10" s="16">
        <v>0</v>
      </c>
      <c r="I10" s="28">
        <v>7.5</v>
      </c>
      <c r="J10" s="28">
        <v>0.5</v>
      </c>
    </row>
    <row r="11" spans="1:10" s="23" customFormat="1" ht="15" customHeight="1">
      <c r="A11" s="18">
        <v>7</v>
      </c>
      <c r="B11" s="19" t="s">
        <v>5</v>
      </c>
      <c r="C11" s="32">
        <v>7</v>
      </c>
      <c r="D11" s="26">
        <v>5</v>
      </c>
      <c r="E11" s="32">
        <v>1</v>
      </c>
      <c r="F11" s="26">
        <v>3.6666666666666665</v>
      </c>
      <c r="G11" s="26">
        <v>4.5</v>
      </c>
      <c r="H11" s="32">
        <v>0</v>
      </c>
      <c r="I11" s="26">
        <v>6</v>
      </c>
      <c r="J11" s="26">
        <v>0</v>
      </c>
    </row>
    <row r="12" spans="1:10" ht="15" customHeight="1">
      <c r="A12" s="4">
        <v>8</v>
      </c>
      <c r="B12" s="5" t="s">
        <v>6</v>
      </c>
      <c r="C12" s="16">
        <v>9</v>
      </c>
      <c r="D12" s="28">
        <v>4</v>
      </c>
      <c r="E12" s="16">
        <v>3</v>
      </c>
      <c r="F12" s="28">
        <v>4</v>
      </c>
      <c r="G12" s="28">
        <v>5.5</v>
      </c>
      <c r="H12" s="16">
        <v>3</v>
      </c>
      <c r="I12" s="28">
        <v>3.5</v>
      </c>
      <c r="J12" s="28">
        <v>3</v>
      </c>
    </row>
    <row r="13" spans="1:10" s="23" customFormat="1" ht="15" customHeight="1">
      <c r="A13" s="18">
        <v>9</v>
      </c>
      <c r="B13" s="19" t="s">
        <v>8</v>
      </c>
      <c r="C13" s="32">
        <v>0</v>
      </c>
      <c r="D13" s="26">
        <v>1.5</v>
      </c>
      <c r="E13" s="32">
        <v>0</v>
      </c>
      <c r="F13" s="26">
        <v>0</v>
      </c>
      <c r="G13" s="26">
        <v>0</v>
      </c>
      <c r="H13" s="32">
        <v>6</v>
      </c>
      <c r="I13" s="26">
        <v>1</v>
      </c>
      <c r="J13" s="26">
        <v>0</v>
      </c>
    </row>
    <row r="14" spans="1:10" ht="15" customHeight="1">
      <c r="A14" s="4">
        <v>10</v>
      </c>
      <c r="B14" s="5" t="s">
        <v>9</v>
      </c>
      <c r="C14" s="16">
        <v>3</v>
      </c>
      <c r="D14" s="28">
        <v>2.5</v>
      </c>
      <c r="E14" s="16">
        <v>8</v>
      </c>
      <c r="F14" s="28">
        <v>1.3333333333333333</v>
      </c>
      <c r="G14" s="28">
        <v>5</v>
      </c>
      <c r="H14" s="16">
        <v>0</v>
      </c>
      <c r="I14" s="28">
        <v>5.5</v>
      </c>
      <c r="J14" s="28">
        <v>0.5</v>
      </c>
    </row>
    <row r="15" spans="1:10" s="23" customFormat="1" ht="15" customHeight="1">
      <c r="A15" s="18">
        <v>11</v>
      </c>
      <c r="B15" s="19" t="s">
        <v>10</v>
      </c>
      <c r="C15" s="32">
        <v>3</v>
      </c>
      <c r="D15" s="26">
        <v>1</v>
      </c>
      <c r="E15" s="32">
        <v>1</v>
      </c>
      <c r="F15" s="26">
        <v>0.33333333333333331</v>
      </c>
      <c r="G15" s="26">
        <v>0</v>
      </c>
      <c r="H15" s="32">
        <v>0</v>
      </c>
      <c r="I15" s="26">
        <v>1</v>
      </c>
      <c r="J15" s="26">
        <v>0</v>
      </c>
    </row>
    <row r="16" spans="1:10" ht="15" customHeight="1">
      <c r="A16" s="4">
        <v>12</v>
      </c>
      <c r="B16" s="5" t="s">
        <v>11</v>
      </c>
      <c r="C16" s="16">
        <v>7</v>
      </c>
      <c r="D16" s="28">
        <v>1.5</v>
      </c>
      <c r="E16" s="16">
        <v>0</v>
      </c>
      <c r="F16" s="28">
        <v>0.33333333333333331</v>
      </c>
      <c r="G16" s="28">
        <v>6.5</v>
      </c>
      <c r="H16" s="16">
        <v>1</v>
      </c>
      <c r="I16" s="28">
        <v>6.5</v>
      </c>
      <c r="J16" s="28">
        <v>0.5</v>
      </c>
    </row>
    <row r="17" spans="1:10" s="23" customFormat="1" ht="15" customHeight="1">
      <c r="A17" s="18">
        <v>13</v>
      </c>
      <c r="B17" s="19" t="s">
        <v>12</v>
      </c>
      <c r="C17" s="32">
        <v>1</v>
      </c>
      <c r="D17" s="26">
        <v>3</v>
      </c>
      <c r="E17" s="32">
        <v>0</v>
      </c>
      <c r="F17" s="26">
        <v>0</v>
      </c>
      <c r="G17" s="26">
        <v>1</v>
      </c>
      <c r="H17" s="32">
        <v>0</v>
      </c>
      <c r="I17" s="26">
        <v>1</v>
      </c>
      <c r="J17" s="26">
        <v>0</v>
      </c>
    </row>
    <row r="18" spans="1:10" ht="15" customHeight="1">
      <c r="A18" s="4">
        <v>14</v>
      </c>
      <c r="B18" s="5" t="s">
        <v>13</v>
      </c>
      <c r="C18" s="16">
        <v>7</v>
      </c>
      <c r="D18" s="28">
        <v>2.5</v>
      </c>
      <c r="E18" s="16">
        <v>0</v>
      </c>
      <c r="F18" s="28">
        <v>0.66666666666666663</v>
      </c>
      <c r="G18" s="28">
        <v>7</v>
      </c>
      <c r="H18" s="16">
        <v>0</v>
      </c>
      <c r="I18" s="28">
        <v>2.5</v>
      </c>
      <c r="J18" s="28">
        <v>0</v>
      </c>
    </row>
    <row r="19" spans="1:10" s="23" customFormat="1" ht="15" customHeight="1">
      <c r="A19" s="18">
        <v>15</v>
      </c>
      <c r="B19" s="19" t="s">
        <v>14</v>
      </c>
      <c r="C19" s="32">
        <v>0</v>
      </c>
      <c r="D19" s="26">
        <v>1</v>
      </c>
      <c r="E19" s="32">
        <v>0</v>
      </c>
      <c r="F19" s="26">
        <v>0</v>
      </c>
      <c r="G19" s="26">
        <v>1</v>
      </c>
      <c r="H19" s="32">
        <v>0</v>
      </c>
      <c r="I19" s="26">
        <v>1</v>
      </c>
      <c r="J19" s="26">
        <v>0</v>
      </c>
    </row>
    <row r="20" spans="1:10" ht="15" customHeight="1">
      <c r="A20" s="4">
        <v>16</v>
      </c>
      <c r="B20" s="5" t="s">
        <v>15</v>
      </c>
      <c r="C20" s="16">
        <v>7</v>
      </c>
      <c r="D20" s="28">
        <v>2.5</v>
      </c>
      <c r="E20" s="16">
        <v>0</v>
      </c>
      <c r="F20" s="28">
        <v>1.3333333333333333</v>
      </c>
      <c r="G20" s="28">
        <v>4</v>
      </c>
      <c r="H20" s="16">
        <v>0</v>
      </c>
      <c r="I20" s="28">
        <v>1</v>
      </c>
      <c r="J20" s="28">
        <v>0</v>
      </c>
    </row>
    <row r="21" spans="1:10" s="23" customFormat="1" ht="15" customHeight="1">
      <c r="A21" s="18">
        <v>17</v>
      </c>
      <c r="B21" s="19" t="s">
        <v>16</v>
      </c>
      <c r="C21" s="32">
        <v>0</v>
      </c>
      <c r="D21" s="26">
        <v>1</v>
      </c>
      <c r="E21" s="32">
        <v>0</v>
      </c>
      <c r="F21" s="26">
        <v>0</v>
      </c>
      <c r="G21" s="26">
        <v>0</v>
      </c>
      <c r="H21" s="32">
        <v>8</v>
      </c>
      <c r="I21" s="26">
        <v>1</v>
      </c>
      <c r="J21" s="26">
        <v>0</v>
      </c>
    </row>
    <row r="22" spans="1:10" ht="15" customHeight="1">
      <c r="A22" s="4">
        <v>18</v>
      </c>
      <c r="B22" s="5" t="s">
        <v>17</v>
      </c>
      <c r="C22" s="16">
        <v>7</v>
      </c>
      <c r="D22" s="28">
        <v>4.5</v>
      </c>
      <c r="E22" s="16">
        <v>0</v>
      </c>
      <c r="F22" s="28">
        <v>3</v>
      </c>
      <c r="G22" s="28">
        <v>5</v>
      </c>
      <c r="H22" s="16">
        <v>3</v>
      </c>
      <c r="I22" s="28">
        <v>6.5</v>
      </c>
      <c r="J22" s="28">
        <v>2</v>
      </c>
    </row>
    <row r="23" spans="1:10" s="23" customFormat="1" ht="15" customHeight="1">
      <c r="A23" s="18">
        <v>19</v>
      </c>
      <c r="B23" s="19" t="s">
        <v>18</v>
      </c>
      <c r="C23" s="32">
        <v>9</v>
      </c>
      <c r="D23" s="26">
        <v>6</v>
      </c>
      <c r="E23" s="32">
        <v>0</v>
      </c>
      <c r="F23" s="26">
        <v>4.333333333333333</v>
      </c>
      <c r="G23" s="26">
        <v>6.5</v>
      </c>
      <c r="H23" s="32">
        <v>0</v>
      </c>
      <c r="I23" s="26">
        <v>8</v>
      </c>
      <c r="J23" s="26">
        <v>3.5</v>
      </c>
    </row>
    <row r="24" spans="1:10" ht="15" customHeight="1">
      <c r="A24" s="4">
        <v>20</v>
      </c>
      <c r="B24" s="5" t="s">
        <v>19</v>
      </c>
      <c r="C24" s="16">
        <v>0</v>
      </c>
      <c r="D24" s="28">
        <v>4</v>
      </c>
      <c r="E24" s="16">
        <v>0</v>
      </c>
      <c r="F24" s="28">
        <v>4</v>
      </c>
      <c r="G24" s="28">
        <v>0</v>
      </c>
      <c r="H24" s="16">
        <v>0</v>
      </c>
      <c r="I24" s="28">
        <v>1</v>
      </c>
      <c r="J24" s="28">
        <v>0</v>
      </c>
    </row>
    <row r="25" spans="1:10" s="23" customFormat="1" ht="15" customHeight="1">
      <c r="A25" s="18">
        <v>21</v>
      </c>
      <c r="B25" s="19" t="s">
        <v>20</v>
      </c>
      <c r="C25" s="32">
        <v>0</v>
      </c>
      <c r="D25" s="26">
        <v>1</v>
      </c>
      <c r="E25" s="32">
        <v>0</v>
      </c>
      <c r="F25" s="26">
        <v>0</v>
      </c>
      <c r="G25" s="26">
        <v>0</v>
      </c>
      <c r="H25" s="32">
        <v>0</v>
      </c>
      <c r="I25" s="26">
        <v>1</v>
      </c>
      <c r="J25" s="26">
        <v>0.5</v>
      </c>
    </row>
    <row r="26" spans="1:10" ht="15" customHeight="1">
      <c r="A26" s="4">
        <v>22</v>
      </c>
      <c r="B26" s="5" t="s">
        <v>21</v>
      </c>
      <c r="D26" s="28">
        <v>1</v>
      </c>
      <c r="E26" s="16">
        <v>0</v>
      </c>
      <c r="F26" s="28">
        <v>0.33333333333333331</v>
      </c>
      <c r="G26" s="28">
        <v>0</v>
      </c>
      <c r="H26" s="16">
        <v>9</v>
      </c>
      <c r="I26" s="28">
        <v>6.5</v>
      </c>
      <c r="J26" s="28">
        <v>0</v>
      </c>
    </row>
    <row r="27" spans="1:10" s="23" customFormat="1" ht="15" customHeight="1">
      <c r="A27" s="18">
        <v>23</v>
      </c>
      <c r="B27" s="19" t="s">
        <v>22</v>
      </c>
      <c r="C27" s="32">
        <v>8</v>
      </c>
      <c r="D27" s="26">
        <v>7</v>
      </c>
      <c r="E27" s="32">
        <v>0</v>
      </c>
      <c r="F27" s="26">
        <v>0.66666666666666663</v>
      </c>
      <c r="G27" s="26">
        <v>6</v>
      </c>
      <c r="H27" s="32">
        <v>3</v>
      </c>
      <c r="I27" s="26">
        <v>2.5</v>
      </c>
      <c r="J27" s="26">
        <v>1</v>
      </c>
    </row>
    <row r="28" spans="1:10" ht="15" customHeight="1">
      <c r="A28" s="4">
        <v>24</v>
      </c>
      <c r="B28" s="5" t="s">
        <v>23</v>
      </c>
      <c r="C28" s="16">
        <v>0</v>
      </c>
      <c r="D28" s="28">
        <v>3.5</v>
      </c>
      <c r="E28" s="16">
        <v>0</v>
      </c>
      <c r="F28" s="28">
        <v>0</v>
      </c>
      <c r="G28" s="28">
        <v>0.5</v>
      </c>
      <c r="H28" s="16">
        <v>0</v>
      </c>
      <c r="I28" s="28">
        <v>1</v>
      </c>
      <c r="J28" s="28">
        <v>0</v>
      </c>
    </row>
    <row r="29" spans="1:10" s="23" customFormat="1" ht="15" customHeight="1">
      <c r="A29" s="18">
        <v>25</v>
      </c>
      <c r="B29" s="19" t="s">
        <v>24</v>
      </c>
      <c r="C29" s="32">
        <v>0</v>
      </c>
      <c r="D29" s="26">
        <v>1</v>
      </c>
      <c r="E29" s="32">
        <v>0</v>
      </c>
      <c r="F29" s="26">
        <v>0</v>
      </c>
      <c r="G29" s="26">
        <v>0</v>
      </c>
      <c r="H29" s="32">
        <v>0</v>
      </c>
      <c r="I29" s="26">
        <v>1</v>
      </c>
      <c r="J29" s="26">
        <v>0</v>
      </c>
    </row>
    <row r="30" spans="1:10" ht="15" customHeight="1">
      <c r="A30" s="4">
        <v>26</v>
      </c>
      <c r="B30" s="5" t="s">
        <v>25</v>
      </c>
      <c r="C30" s="16">
        <v>0</v>
      </c>
      <c r="D30" s="28">
        <v>1</v>
      </c>
      <c r="E30" s="16">
        <v>0</v>
      </c>
      <c r="F30" s="28">
        <v>0</v>
      </c>
      <c r="G30" s="28">
        <v>0</v>
      </c>
      <c r="H30" s="16">
        <v>0</v>
      </c>
      <c r="I30" s="28">
        <v>1</v>
      </c>
      <c r="J30" s="28">
        <v>0</v>
      </c>
    </row>
    <row r="31" spans="1:10" s="23" customFormat="1" ht="15" customHeight="1">
      <c r="A31" s="18">
        <v>27</v>
      </c>
      <c r="B31" s="19" t="s">
        <v>26</v>
      </c>
      <c r="C31" s="32">
        <v>1</v>
      </c>
      <c r="D31" s="26">
        <v>4.5</v>
      </c>
      <c r="E31" s="32">
        <v>0</v>
      </c>
      <c r="F31" s="26">
        <v>0</v>
      </c>
      <c r="G31" s="26">
        <v>0.5</v>
      </c>
      <c r="H31" s="32">
        <v>0</v>
      </c>
      <c r="I31" s="26">
        <v>1</v>
      </c>
      <c r="J31" s="26">
        <v>0</v>
      </c>
    </row>
    <row r="32" spans="1:10" ht="15" customHeight="1">
      <c r="A32" s="4">
        <v>28</v>
      </c>
      <c r="B32" s="5" t="s">
        <v>27</v>
      </c>
      <c r="C32" s="16">
        <v>0</v>
      </c>
      <c r="D32" s="28">
        <v>1</v>
      </c>
      <c r="E32" s="16">
        <v>0</v>
      </c>
      <c r="F32" s="28">
        <v>0</v>
      </c>
      <c r="G32" s="28">
        <v>0</v>
      </c>
      <c r="H32" s="16">
        <v>0</v>
      </c>
      <c r="I32" s="28">
        <v>2</v>
      </c>
      <c r="J32" s="28">
        <v>0</v>
      </c>
    </row>
    <row r="33" spans="1:10" s="23" customFormat="1" ht="15" customHeight="1">
      <c r="A33" s="18">
        <v>29</v>
      </c>
      <c r="B33" s="19" t="s">
        <v>28</v>
      </c>
      <c r="C33" s="32">
        <v>3</v>
      </c>
      <c r="D33" s="26">
        <v>3</v>
      </c>
      <c r="E33" s="32">
        <v>0</v>
      </c>
      <c r="F33" s="26">
        <v>0</v>
      </c>
      <c r="G33" s="26">
        <v>0</v>
      </c>
      <c r="H33" s="32">
        <v>0</v>
      </c>
      <c r="I33" s="26">
        <v>1</v>
      </c>
      <c r="J33" s="26">
        <v>0.5</v>
      </c>
    </row>
    <row r="34" spans="1:10" ht="15" customHeight="1">
      <c r="A34" s="4">
        <v>30</v>
      </c>
      <c r="B34" s="5" t="s">
        <v>29</v>
      </c>
      <c r="C34" s="16">
        <v>6</v>
      </c>
      <c r="D34" s="28">
        <v>1</v>
      </c>
      <c r="E34" s="16">
        <v>0</v>
      </c>
      <c r="F34" s="28">
        <v>2</v>
      </c>
      <c r="G34" s="28">
        <v>5</v>
      </c>
      <c r="H34" s="16">
        <v>0</v>
      </c>
      <c r="I34" s="28">
        <v>4</v>
      </c>
      <c r="J34" s="28">
        <v>1.5</v>
      </c>
    </row>
    <row r="35" spans="1:10" s="23" customFormat="1" ht="15" customHeight="1">
      <c r="A35" s="18">
        <v>31</v>
      </c>
      <c r="B35" s="19" t="s">
        <v>30</v>
      </c>
      <c r="C35" s="32">
        <v>0</v>
      </c>
      <c r="D35" s="26">
        <v>1</v>
      </c>
      <c r="E35" s="32">
        <v>0</v>
      </c>
      <c r="F35" s="26">
        <v>0</v>
      </c>
      <c r="G35" s="26">
        <v>0</v>
      </c>
      <c r="H35" s="32">
        <v>0</v>
      </c>
      <c r="I35" s="26">
        <v>1.5</v>
      </c>
      <c r="J35" s="26">
        <v>0</v>
      </c>
    </row>
    <row r="36" spans="1:10" ht="15" customHeight="1">
      <c r="A36" s="4">
        <v>32</v>
      </c>
      <c r="B36" s="5" t="s">
        <v>31</v>
      </c>
      <c r="C36" s="16">
        <v>2</v>
      </c>
      <c r="D36" s="28">
        <v>5</v>
      </c>
      <c r="E36" s="16">
        <v>2</v>
      </c>
      <c r="F36" s="28">
        <v>4</v>
      </c>
      <c r="G36" s="28">
        <v>0</v>
      </c>
      <c r="H36" s="16">
        <v>0</v>
      </c>
      <c r="I36" s="28">
        <v>6.5</v>
      </c>
      <c r="J36" s="28">
        <v>3</v>
      </c>
    </row>
    <row r="37" spans="1:10" s="23" customFormat="1" ht="15" customHeight="1">
      <c r="A37" s="18">
        <v>33</v>
      </c>
      <c r="B37" s="19" t="s">
        <v>32</v>
      </c>
      <c r="C37" s="32">
        <v>9</v>
      </c>
      <c r="D37" s="26">
        <v>5.5</v>
      </c>
      <c r="E37" s="32">
        <v>6.5</v>
      </c>
      <c r="F37" s="26">
        <v>6.5</v>
      </c>
      <c r="G37" s="26">
        <v>8</v>
      </c>
      <c r="H37" s="32">
        <v>8</v>
      </c>
      <c r="I37" s="26">
        <v>7.5</v>
      </c>
      <c r="J37" s="26">
        <v>5</v>
      </c>
    </row>
    <row r="39" spans="1:10" ht="15" customHeight="1">
      <c r="A39" s="3" t="s">
        <v>33</v>
      </c>
      <c r="C39" s="28">
        <f>AVERAGE(C5:C37)</f>
        <v>3.75</v>
      </c>
      <c r="D39" s="28">
        <f t="shared" ref="D39:J39" si="0">AVERAGE(D5:D37)</f>
        <v>2.6515151515151514</v>
      </c>
      <c r="E39" s="28">
        <f t="shared" si="0"/>
        <v>0.68181818181818177</v>
      </c>
      <c r="F39" s="28">
        <f t="shared" si="0"/>
        <v>1.3686868686868685</v>
      </c>
      <c r="G39" s="28">
        <f t="shared" si="0"/>
        <v>2.7272727272727271</v>
      </c>
      <c r="H39" s="28">
        <f t="shared" si="0"/>
        <v>1.3333333333333333</v>
      </c>
      <c r="I39" s="28">
        <f t="shared" si="0"/>
        <v>3.0757575757575757</v>
      </c>
      <c r="J39" s="28">
        <f t="shared" si="0"/>
        <v>0.84848484848484851</v>
      </c>
    </row>
    <row r="40" spans="1:10" ht="15" customHeight="1">
      <c r="A40" s="3" t="s">
        <v>102</v>
      </c>
      <c r="E40" s="16">
        <v>10.7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4"/>
  <sheetViews>
    <sheetView showGridLines="0" workbookViewId="0"/>
  </sheetViews>
  <sheetFormatPr defaultColWidth="11.42578125" defaultRowHeight="15"/>
  <cols>
    <col min="1" max="1" width="8.42578125" style="35" customWidth="1"/>
    <col min="2" max="2" width="16.5703125" style="35" customWidth="1"/>
    <col min="3" max="3" width="15.140625" style="35" customWidth="1"/>
    <col min="4" max="8" width="15" style="35" customWidth="1"/>
    <col min="9" max="9" width="13" style="35" customWidth="1"/>
    <col min="10" max="16384" width="11.42578125" style="35"/>
  </cols>
  <sheetData>
    <row r="1" spans="1:13" ht="15" customHeight="1">
      <c r="B1" s="36" t="s">
        <v>103</v>
      </c>
    </row>
    <row r="2" spans="1:13" ht="15" customHeight="1">
      <c r="A2" s="37"/>
      <c r="B2" s="38" t="s">
        <v>104</v>
      </c>
      <c r="C2" s="39"/>
      <c r="D2" s="40" t="s">
        <v>105</v>
      </c>
      <c r="E2" s="40" t="s">
        <v>106</v>
      </c>
      <c r="F2" s="40" t="s">
        <v>107</v>
      </c>
      <c r="G2" s="40" t="s">
        <v>108</v>
      </c>
      <c r="H2" s="40" t="s">
        <v>109</v>
      </c>
      <c r="I2" s="40" t="s">
        <v>110</v>
      </c>
      <c r="J2" s="40" t="s">
        <v>111</v>
      </c>
      <c r="K2" s="40" t="s">
        <v>112</v>
      </c>
      <c r="L2" s="40" t="s">
        <v>113</v>
      </c>
      <c r="M2" s="40" t="s">
        <v>114</v>
      </c>
    </row>
    <row r="3" spans="1:13" ht="15" customHeight="1">
      <c r="A3" s="37"/>
      <c r="B3" s="39"/>
      <c r="C3" s="39" t="s">
        <v>115</v>
      </c>
      <c r="D3" s="40" t="s">
        <v>116</v>
      </c>
      <c r="E3" s="40" t="s">
        <v>117</v>
      </c>
      <c r="F3" s="40" t="s">
        <v>118</v>
      </c>
      <c r="G3" s="40" t="s">
        <v>119</v>
      </c>
      <c r="H3" s="40" t="s">
        <v>120</v>
      </c>
      <c r="I3" s="40" t="s">
        <v>121</v>
      </c>
      <c r="J3" s="40" t="s">
        <v>122</v>
      </c>
      <c r="K3" s="40" t="s">
        <v>123</v>
      </c>
      <c r="L3" s="40" t="s">
        <v>124</v>
      </c>
      <c r="M3" s="40" t="s">
        <v>125</v>
      </c>
    </row>
    <row r="4" spans="1:13" s="42" customFormat="1" ht="15" customHeight="1">
      <c r="A4" s="18">
        <v>1</v>
      </c>
      <c r="B4" s="19" t="s">
        <v>0</v>
      </c>
      <c r="C4" s="19" t="s">
        <v>126</v>
      </c>
      <c r="D4" s="41" t="s">
        <v>127</v>
      </c>
      <c r="E4" s="41" t="s">
        <v>127</v>
      </c>
      <c r="F4" s="41" t="s">
        <v>128</v>
      </c>
      <c r="G4" s="41" t="s">
        <v>127</v>
      </c>
      <c r="H4" s="41" t="s">
        <v>129</v>
      </c>
      <c r="I4" s="41" t="s">
        <v>127</v>
      </c>
      <c r="J4" s="41" t="s">
        <v>130</v>
      </c>
      <c r="K4" s="41" t="s">
        <v>127</v>
      </c>
      <c r="L4" s="41" t="s">
        <v>131</v>
      </c>
      <c r="M4" s="41" t="s">
        <v>132</v>
      </c>
    </row>
    <row r="5" spans="1:13" ht="15" customHeight="1">
      <c r="A5" s="4">
        <v>2</v>
      </c>
      <c r="B5" s="5" t="s">
        <v>1</v>
      </c>
      <c r="C5" s="5" t="s">
        <v>133</v>
      </c>
      <c r="D5" s="36" t="s">
        <v>127</v>
      </c>
      <c r="E5" s="36" t="s">
        <v>129</v>
      </c>
      <c r="F5" s="36" t="s">
        <v>134</v>
      </c>
      <c r="G5" s="36" t="s">
        <v>127</v>
      </c>
      <c r="H5" s="36" t="s">
        <v>135</v>
      </c>
      <c r="I5" s="36" t="s">
        <v>127</v>
      </c>
      <c r="J5" s="36" t="s">
        <v>132</v>
      </c>
      <c r="K5" s="36" t="s">
        <v>135</v>
      </c>
      <c r="L5" s="36" t="s">
        <v>130</v>
      </c>
      <c r="M5" s="36" t="s">
        <v>127</v>
      </c>
    </row>
    <row r="6" spans="1:13" s="42" customFormat="1" ht="15" customHeight="1">
      <c r="A6" s="18" t="s">
        <v>136</v>
      </c>
      <c r="B6" s="19" t="s">
        <v>2</v>
      </c>
      <c r="C6" s="19" t="s">
        <v>137</v>
      </c>
      <c r="D6" s="41" t="s">
        <v>138</v>
      </c>
      <c r="E6" s="41" t="s">
        <v>138</v>
      </c>
      <c r="F6" s="41" t="s">
        <v>138</v>
      </c>
      <c r="G6" s="41" t="s">
        <v>138</v>
      </c>
      <c r="H6" s="41" t="s">
        <v>138</v>
      </c>
      <c r="I6" s="41" t="s">
        <v>138</v>
      </c>
      <c r="J6" s="41" t="s">
        <v>138</v>
      </c>
      <c r="K6" s="41" t="s">
        <v>127</v>
      </c>
      <c r="L6" s="41">
        <v>0</v>
      </c>
      <c r="M6" s="41">
        <v>0</v>
      </c>
    </row>
    <row r="7" spans="1:13" ht="15" customHeight="1">
      <c r="A7" s="4" t="s">
        <v>139</v>
      </c>
      <c r="B7" s="5" t="s">
        <v>7</v>
      </c>
      <c r="C7" s="5" t="s">
        <v>137</v>
      </c>
      <c r="D7" s="36" t="s">
        <v>138</v>
      </c>
      <c r="E7" s="36" t="s">
        <v>138</v>
      </c>
      <c r="F7" s="36" t="s">
        <v>138</v>
      </c>
      <c r="G7" s="36" t="s">
        <v>138</v>
      </c>
      <c r="H7" s="36" t="s">
        <v>138</v>
      </c>
      <c r="I7" s="36">
        <v>0</v>
      </c>
      <c r="J7" s="36">
        <v>0</v>
      </c>
      <c r="K7" s="36">
        <v>0</v>
      </c>
      <c r="L7" s="36">
        <v>0</v>
      </c>
      <c r="M7" s="36">
        <v>0</v>
      </c>
    </row>
    <row r="8" spans="1:13" s="42" customFormat="1" ht="15" customHeight="1">
      <c r="A8" s="18">
        <v>5</v>
      </c>
      <c r="B8" s="19" t="s">
        <v>3</v>
      </c>
      <c r="C8" s="19" t="s">
        <v>140</v>
      </c>
      <c r="D8" s="41" t="s">
        <v>127</v>
      </c>
      <c r="E8" s="41" t="s">
        <v>129</v>
      </c>
      <c r="F8" s="41" t="s">
        <v>141</v>
      </c>
      <c r="G8" s="41" t="s">
        <v>142</v>
      </c>
      <c r="H8" s="41" t="s">
        <v>141</v>
      </c>
      <c r="I8" s="41" t="s">
        <v>143</v>
      </c>
      <c r="J8" s="41" t="s">
        <v>144</v>
      </c>
      <c r="K8" s="41" t="s">
        <v>129</v>
      </c>
      <c r="L8" s="41" t="s">
        <v>129</v>
      </c>
      <c r="M8" s="41" t="s">
        <v>145</v>
      </c>
    </row>
    <row r="9" spans="1:13" ht="15" customHeight="1">
      <c r="A9" s="4">
        <v>6</v>
      </c>
      <c r="B9" s="5" t="s">
        <v>4</v>
      </c>
      <c r="C9" s="5" t="s">
        <v>140</v>
      </c>
      <c r="D9" s="36" t="s">
        <v>135</v>
      </c>
      <c r="E9" s="36" t="s">
        <v>129</v>
      </c>
      <c r="F9" s="36" t="s">
        <v>129</v>
      </c>
      <c r="G9" s="36" t="s">
        <v>127</v>
      </c>
      <c r="H9" s="36" t="s">
        <v>146</v>
      </c>
      <c r="I9" s="36" t="s">
        <v>127</v>
      </c>
      <c r="J9" s="36">
        <v>32</v>
      </c>
      <c r="K9" s="36" t="s">
        <v>129</v>
      </c>
      <c r="L9" s="36" t="s">
        <v>147</v>
      </c>
      <c r="M9" s="36" t="s">
        <v>148</v>
      </c>
    </row>
    <row r="10" spans="1:13" s="42" customFormat="1" ht="15" customHeight="1">
      <c r="A10" s="18">
        <v>7</v>
      </c>
      <c r="B10" s="19" t="s">
        <v>5</v>
      </c>
      <c r="C10" s="19" t="s">
        <v>149</v>
      </c>
      <c r="D10" s="41" t="s">
        <v>127</v>
      </c>
      <c r="E10" s="41" t="s">
        <v>129</v>
      </c>
      <c r="F10" s="41" t="s">
        <v>129</v>
      </c>
      <c r="G10" s="41" t="s">
        <v>131</v>
      </c>
      <c r="H10" s="41" t="s">
        <v>129</v>
      </c>
      <c r="I10" s="41" t="s">
        <v>129</v>
      </c>
      <c r="J10" s="41" t="s">
        <v>129</v>
      </c>
      <c r="K10" s="41" t="s">
        <v>129</v>
      </c>
      <c r="L10" s="41" t="s">
        <v>150</v>
      </c>
      <c r="M10" s="41" t="s">
        <v>129</v>
      </c>
    </row>
    <row r="11" spans="1:13" ht="15" customHeight="1">
      <c r="A11" s="4">
        <v>8</v>
      </c>
      <c r="B11" s="5" t="s">
        <v>6</v>
      </c>
      <c r="C11" s="5" t="s">
        <v>133</v>
      </c>
      <c r="D11" s="36" t="s">
        <v>127</v>
      </c>
      <c r="E11" s="36" t="s">
        <v>129</v>
      </c>
      <c r="F11" s="36" t="s">
        <v>135</v>
      </c>
      <c r="G11" s="36" t="s">
        <v>127</v>
      </c>
      <c r="H11" s="36" t="s">
        <v>141</v>
      </c>
      <c r="I11" s="36" t="s">
        <v>127</v>
      </c>
      <c r="J11" s="36" t="s">
        <v>127</v>
      </c>
      <c r="K11" s="36" t="s">
        <v>141</v>
      </c>
      <c r="L11" s="36" t="s">
        <v>150</v>
      </c>
      <c r="M11" s="36" t="s">
        <v>127</v>
      </c>
    </row>
    <row r="12" spans="1:13" s="42" customFormat="1" ht="15" customHeight="1">
      <c r="A12" s="18">
        <v>9</v>
      </c>
      <c r="B12" s="19" t="s">
        <v>8</v>
      </c>
      <c r="C12" s="19" t="s">
        <v>151</v>
      </c>
      <c r="D12" s="41" t="s">
        <v>146</v>
      </c>
      <c r="E12" s="41" t="s">
        <v>146</v>
      </c>
      <c r="F12" s="41" t="s">
        <v>152</v>
      </c>
      <c r="G12" s="43" t="s">
        <v>153</v>
      </c>
      <c r="H12" s="41" t="s">
        <v>154</v>
      </c>
      <c r="I12" s="41" t="s">
        <v>146</v>
      </c>
      <c r="J12" s="41" t="s">
        <v>146</v>
      </c>
      <c r="K12" s="41" t="s">
        <v>146</v>
      </c>
      <c r="L12" s="41" t="s">
        <v>155</v>
      </c>
      <c r="M12" s="41" t="s">
        <v>156</v>
      </c>
    </row>
    <row r="13" spans="1:13" ht="15" customHeight="1">
      <c r="A13" s="4">
        <v>10</v>
      </c>
      <c r="B13" s="5" t="s">
        <v>9</v>
      </c>
      <c r="C13" s="5" t="s">
        <v>157</v>
      </c>
      <c r="D13" s="36" t="s">
        <v>158</v>
      </c>
      <c r="E13" s="36" t="s">
        <v>129</v>
      </c>
      <c r="F13" s="44" t="s">
        <v>159</v>
      </c>
      <c r="G13" s="36" t="s">
        <v>127</v>
      </c>
      <c r="H13" s="36" t="s">
        <v>127</v>
      </c>
      <c r="I13" s="36" t="s">
        <v>129</v>
      </c>
      <c r="J13" s="36" t="s">
        <v>129</v>
      </c>
      <c r="K13" s="44" t="s">
        <v>160</v>
      </c>
      <c r="L13" s="36" t="s">
        <v>130</v>
      </c>
      <c r="M13" s="36" t="s">
        <v>127</v>
      </c>
    </row>
    <row r="14" spans="1:13" s="42" customFormat="1" ht="15" customHeight="1">
      <c r="A14" s="18">
        <v>11</v>
      </c>
      <c r="B14" s="19" t="s">
        <v>10</v>
      </c>
      <c r="C14" s="45" t="s">
        <v>161</v>
      </c>
      <c r="D14" s="41" t="s">
        <v>158</v>
      </c>
      <c r="E14" s="41" t="s">
        <v>146</v>
      </c>
      <c r="F14" s="41" t="s">
        <v>162</v>
      </c>
      <c r="G14" s="41" t="s">
        <v>148</v>
      </c>
      <c r="H14" s="43" t="s">
        <v>163</v>
      </c>
      <c r="I14" s="41" t="s">
        <v>158</v>
      </c>
      <c r="J14" s="41" t="s">
        <v>148</v>
      </c>
      <c r="K14" s="41" t="s">
        <v>154</v>
      </c>
      <c r="L14" s="41" t="s">
        <v>154</v>
      </c>
      <c r="M14" s="41" t="s">
        <v>148</v>
      </c>
    </row>
    <row r="15" spans="1:13" ht="15" customHeight="1">
      <c r="A15" s="4">
        <v>12</v>
      </c>
      <c r="B15" s="5" t="s">
        <v>11</v>
      </c>
      <c r="C15" s="5" t="s">
        <v>164</v>
      </c>
      <c r="D15" s="36" t="s">
        <v>132</v>
      </c>
      <c r="E15" s="36" t="s">
        <v>142</v>
      </c>
      <c r="F15" s="36" t="s">
        <v>132</v>
      </c>
      <c r="G15" s="36" t="s">
        <v>127</v>
      </c>
      <c r="H15" s="36" t="s">
        <v>154</v>
      </c>
      <c r="I15" s="36" t="s">
        <v>135</v>
      </c>
      <c r="J15" s="36" t="s">
        <v>127</v>
      </c>
      <c r="K15" s="36" t="s">
        <v>142</v>
      </c>
      <c r="L15" s="36" t="s">
        <v>129</v>
      </c>
      <c r="M15" s="36" t="s">
        <v>165</v>
      </c>
    </row>
    <row r="16" spans="1:13" s="42" customFormat="1" ht="15" customHeight="1">
      <c r="A16" s="18">
        <v>13</v>
      </c>
      <c r="B16" s="19" t="s">
        <v>12</v>
      </c>
      <c r="C16" s="45" t="s">
        <v>153</v>
      </c>
      <c r="D16" s="41" t="s">
        <v>127</v>
      </c>
      <c r="E16" s="41" t="s">
        <v>142</v>
      </c>
      <c r="F16" s="41" t="s">
        <v>148</v>
      </c>
      <c r="G16" s="41" t="s">
        <v>127</v>
      </c>
      <c r="H16" s="41" t="s">
        <v>148</v>
      </c>
      <c r="I16" s="41" t="s">
        <v>135</v>
      </c>
      <c r="J16" s="41" t="s">
        <v>135</v>
      </c>
      <c r="K16" s="41" t="s">
        <v>142</v>
      </c>
      <c r="L16" s="41" t="s">
        <v>152</v>
      </c>
      <c r="M16" s="41" t="s">
        <v>127</v>
      </c>
    </row>
    <row r="17" spans="1:13" ht="15" customHeight="1">
      <c r="A17" s="4">
        <v>14</v>
      </c>
      <c r="B17" s="5" t="s">
        <v>13</v>
      </c>
      <c r="C17" s="5" t="s">
        <v>164</v>
      </c>
      <c r="D17" s="36" t="s">
        <v>127</v>
      </c>
      <c r="E17" s="36" t="s">
        <v>148</v>
      </c>
      <c r="F17" s="36" t="s">
        <v>127</v>
      </c>
      <c r="G17" s="36" t="s">
        <v>127</v>
      </c>
      <c r="H17" s="36" t="s">
        <v>132</v>
      </c>
      <c r="I17" s="36" t="s">
        <v>127</v>
      </c>
      <c r="J17" s="36" t="s">
        <v>127</v>
      </c>
      <c r="K17" s="36" t="s">
        <v>127</v>
      </c>
      <c r="L17" s="44" t="s">
        <v>163</v>
      </c>
      <c r="M17" s="36" t="s">
        <v>127</v>
      </c>
    </row>
    <row r="18" spans="1:13" s="42" customFormat="1" ht="15" customHeight="1">
      <c r="A18" s="18">
        <v>15</v>
      </c>
      <c r="B18" s="19" t="s">
        <v>14</v>
      </c>
      <c r="C18" s="45" t="s">
        <v>153</v>
      </c>
      <c r="D18" s="41" t="s">
        <v>127</v>
      </c>
      <c r="E18" s="41" t="s">
        <v>148</v>
      </c>
      <c r="F18" s="41" t="s">
        <v>127</v>
      </c>
      <c r="G18" s="41" t="s">
        <v>127</v>
      </c>
      <c r="H18" s="43" t="s">
        <v>166</v>
      </c>
      <c r="I18" s="41" t="s">
        <v>132</v>
      </c>
      <c r="J18" s="41" t="s">
        <v>132</v>
      </c>
      <c r="K18" s="41" t="s">
        <v>132</v>
      </c>
      <c r="L18" s="41" t="s">
        <v>148</v>
      </c>
      <c r="M18" s="41" t="s">
        <v>127</v>
      </c>
    </row>
    <row r="19" spans="1:13" ht="15" customHeight="1">
      <c r="A19" s="4">
        <v>16</v>
      </c>
      <c r="B19" s="5" t="s">
        <v>15</v>
      </c>
      <c r="C19" s="5" t="s">
        <v>164</v>
      </c>
      <c r="D19" s="36" t="s">
        <v>127</v>
      </c>
      <c r="E19" s="36" t="s">
        <v>148</v>
      </c>
      <c r="F19" s="36" t="s">
        <v>148</v>
      </c>
      <c r="G19" s="36" t="s">
        <v>127</v>
      </c>
      <c r="H19" s="36" t="s">
        <v>127</v>
      </c>
      <c r="I19" s="36" t="s">
        <v>167</v>
      </c>
      <c r="J19" s="36" t="s">
        <v>158</v>
      </c>
      <c r="K19" s="36" t="s">
        <v>132</v>
      </c>
      <c r="L19" s="36" t="s">
        <v>146</v>
      </c>
      <c r="M19" s="36" t="s">
        <v>127</v>
      </c>
    </row>
    <row r="20" spans="1:13" s="42" customFormat="1" ht="15" customHeight="1">
      <c r="A20" s="18">
        <v>17</v>
      </c>
      <c r="B20" s="19" t="s">
        <v>16</v>
      </c>
      <c r="C20" s="19" t="s">
        <v>151</v>
      </c>
      <c r="D20" s="41" t="s">
        <v>168</v>
      </c>
      <c r="E20" s="41" t="s">
        <v>138</v>
      </c>
      <c r="F20" s="41" t="s">
        <v>169</v>
      </c>
      <c r="G20" s="41" t="s">
        <v>127</v>
      </c>
      <c r="H20" s="41" t="s">
        <v>127</v>
      </c>
      <c r="I20" s="41" t="s">
        <v>138</v>
      </c>
      <c r="J20" s="41" t="s">
        <v>129</v>
      </c>
      <c r="K20" s="41" t="s">
        <v>138</v>
      </c>
      <c r="L20" s="41" t="s">
        <v>129</v>
      </c>
      <c r="M20" s="41" t="s">
        <v>132</v>
      </c>
    </row>
    <row r="21" spans="1:13" ht="15" customHeight="1">
      <c r="A21" s="4">
        <v>18</v>
      </c>
      <c r="B21" s="5" t="s">
        <v>17</v>
      </c>
      <c r="C21" s="5" t="s">
        <v>149</v>
      </c>
      <c r="D21" s="36" t="s">
        <v>170</v>
      </c>
      <c r="E21" s="36" t="s">
        <v>129</v>
      </c>
      <c r="F21" s="36" t="s">
        <v>171</v>
      </c>
      <c r="G21" s="36" t="s">
        <v>131</v>
      </c>
      <c r="H21" s="36" t="s">
        <v>129</v>
      </c>
      <c r="I21" s="44" t="s">
        <v>163</v>
      </c>
      <c r="J21" s="36" t="s">
        <v>146</v>
      </c>
      <c r="K21" s="36" t="s">
        <v>129</v>
      </c>
      <c r="L21" s="36" t="s">
        <v>129</v>
      </c>
      <c r="M21" s="36" t="s">
        <v>172</v>
      </c>
    </row>
    <row r="22" spans="1:13" s="42" customFormat="1" ht="15" customHeight="1">
      <c r="A22" s="18">
        <v>19</v>
      </c>
      <c r="B22" s="19" t="s">
        <v>18</v>
      </c>
      <c r="C22" s="19" t="s">
        <v>151</v>
      </c>
      <c r="D22" s="41" t="s">
        <v>127</v>
      </c>
      <c r="E22" s="41" t="s">
        <v>129</v>
      </c>
      <c r="F22" s="41" t="s">
        <v>173</v>
      </c>
      <c r="G22" s="41" t="s">
        <v>127</v>
      </c>
      <c r="H22" s="41" t="s">
        <v>138</v>
      </c>
      <c r="I22" s="41" t="s">
        <v>130</v>
      </c>
      <c r="J22" s="41" t="s">
        <v>152</v>
      </c>
      <c r="K22" s="41" t="s">
        <v>141</v>
      </c>
      <c r="L22" s="41" t="s">
        <v>129</v>
      </c>
      <c r="M22" s="41" t="s">
        <v>174</v>
      </c>
    </row>
    <row r="23" spans="1:13" ht="15" customHeight="1">
      <c r="A23" s="4">
        <v>20</v>
      </c>
      <c r="B23" s="5" t="s">
        <v>19</v>
      </c>
      <c r="C23" s="5" t="s">
        <v>175</v>
      </c>
      <c r="D23" s="36" t="s">
        <v>129</v>
      </c>
      <c r="E23" s="36" t="s">
        <v>138</v>
      </c>
      <c r="F23" s="44" t="s">
        <v>166</v>
      </c>
      <c r="G23" s="36" t="s">
        <v>176</v>
      </c>
      <c r="H23" s="36" t="s">
        <v>138</v>
      </c>
      <c r="I23" s="36" t="s">
        <v>129</v>
      </c>
      <c r="J23" s="36" t="s">
        <v>138</v>
      </c>
      <c r="K23" s="36" t="s">
        <v>138</v>
      </c>
      <c r="L23" s="36" t="s">
        <v>138</v>
      </c>
      <c r="M23" s="36" t="s">
        <v>127</v>
      </c>
    </row>
    <row r="24" spans="1:13" s="42" customFormat="1" ht="15" customHeight="1">
      <c r="A24" s="18">
        <v>21</v>
      </c>
      <c r="B24" s="19" t="s">
        <v>20</v>
      </c>
      <c r="C24" s="45" t="s">
        <v>153</v>
      </c>
      <c r="D24" s="41" t="s">
        <v>127</v>
      </c>
      <c r="E24" s="43" t="s">
        <v>159</v>
      </c>
      <c r="F24" s="41" t="s">
        <v>127</v>
      </c>
      <c r="G24" s="41" t="s">
        <v>127</v>
      </c>
      <c r="H24" s="41" t="s">
        <v>127</v>
      </c>
      <c r="I24" s="41" t="s">
        <v>127</v>
      </c>
      <c r="J24" s="41" t="s">
        <v>138</v>
      </c>
      <c r="K24" s="41" t="s">
        <v>127</v>
      </c>
      <c r="L24" s="41" t="s">
        <v>127</v>
      </c>
      <c r="M24" s="41" t="s">
        <v>127</v>
      </c>
    </row>
    <row r="25" spans="1:13" ht="15" customHeight="1">
      <c r="A25" s="4">
        <v>22</v>
      </c>
      <c r="B25" s="5" t="s">
        <v>21</v>
      </c>
      <c r="C25" s="46" t="s">
        <v>177</v>
      </c>
      <c r="D25" s="36" t="s">
        <v>127</v>
      </c>
      <c r="E25" s="36" t="s">
        <v>138</v>
      </c>
      <c r="F25" s="36" t="s">
        <v>178</v>
      </c>
      <c r="G25" s="36" t="s">
        <v>127</v>
      </c>
      <c r="H25" s="36" t="s">
        <v>141</v>
      </c>
      <c r="I25" s="36" t="s">
        <v>127</v>
      </c>
      <c r="J25" s="36" t="s">
        <v>171</v>
      </c>
      <c r="K25" s="36" t="s">
        <v>127</v>
      </c>
      <c r="L25" s="36" t="s">
        <v>127</v>
      </c>
      <c r="M25" s="36" t="s">
        <v>127</v>
      </c>
    </row>
    <row r="26" spans="1:13" s="42" customFormat="1" ht="15" customHeight="1">
      <c r="A26" s="18">
        <v>23</v>
      </c>
      <c r="B26" s="19" t="s">
        <v>22</v>
      </c>
      <c r="C26" s="19" t="s">
        <v>140</v>
      </c>
      <c r="D26" s="41" t="s">
        <v>127</v>
      </c>
      <c r="E26" s="41" t="s">
        <v>129</v>
      </c>
      <c r="F26" s="41" t="s">
        <v>129</v>
      </c>
      <c r="G26" s="41" t="s">
        <v>179</v>
      </c>
      <c r="H26" s="41" t="s">
        <v>129</v>
      </c>
      <c r="I26" s="41" t="s">
        <v>127</v>
      </c>
      <c r="J26" s="41" t="s">
        <v>152</v>
      </c>
      <c r="K26" s="41" t="s">
        <v>129</v>
      </c>
      <c r="L26" s="41" t="s">
        <v>129</v>
      </c>
      <c r="M26" s="41" t="s">
        <v>132</v>
      </c>
    </row>
    <row r="27" spans="1:13" ht="15" customHeight="1">
      <c r="A27" s="4">
        <v>24</v>
      </c>
      <c r="B27" s="5" t="s">
        <v>23</v>
      </c>
      <c r="C27" s="5" t="s">
        <v>151</v>
      </c>
      <c r="D27" s="36" t="s">
        <v>127</v>
      </c>
      <c r="E27" s="36" t="s">
        <v>147</v>
      </c>
      <c r="F27" s="36" t="s">
        <v>127</v>
      </c>
      <c r="G27" s="36" t="s">
        <v>127</v>
      </c>
      <c r="H27" s="36" t="s">
        <v>158</v>
      </c>
      <c r="I27" s="36" t="s">
        <v>158</v>
      </c>
      <c r="J27" s="36" t="s">
        <v>154</v>
      </c>
      <c r="K27" s="36" t="s">
        <v>127</v>
      </c>
      <c r="L27" s="36" t="s">
        <v>154</v>
      </c>
      <c r="M27" s="36" t="s">
        <v>127</v>
      </c>
    </row>
    <row r="28" spans="1:13" s="42" customFormat="1" ht="15" customHeight="1">
      <c r="A28" s="18">
        <v>25</v>
      </c>
      <c r="B28" s="19" t="s">
        <v>24</v>
      </c>
      <c r="C28" s="19" t="s">
        <v>151</v>
      </c>
      <c r="D28" s="41" t="s">
        <v>129</v>
      </c>
      <c r="E28" s="41" t="s">
        <v>127</v>
      </c>
      <c r="F28" s="41" t="s">
        <v>180</v>
      </c>
      <c r="G28" s="41" t="s">
        <v>154</v>
      </c>
      <c r="H28" s="41" t="s">
        <v>129</v>
      </c>
      <c r="I28" s="41" t="s">
        <v>129</v>
      </c>
      <c r="J28" s="41" t="s">
        <v>129</v>
      </c>
      <c r="K28" s="41" t="s">
        <v>127</v>
      </c>
      <c r="L28" s="41" t="s">
        <v>154</v>
      </c>
      <c r="M28" s="41" t="s">
        <v>148</v>
      </c>
    </row>
    <row r="29" spans="1:13" ht="15" customHeight="1">
      <c r="A29" s="4">
        <v>26</v>
      </c>
      <c r="B29" s="5" t="s">
        <v>25</v>
      </c>
      <c r="C29" s="46" t="s">
        <v>177</v>
      </c>
      <c r="D29" s="36" t="s">
        <v>127</v>
      </c>
      <c r="E29" s="36" t="s">
        <v>138</v>
      </c>
      <c r="F29" s="36" t="s">
        <v>148</v>
      </c>
      <c r="G29" s="36" t="s">
        <v>127</v>
      </c>
      <c r="H29" s="36" t="s">
        <v>141</v>
      </c>
      <c r="I29" s="36" t="s">
        <v>127</v>
      </c>
      <c r="J29" s="36" t="s">
        <v>181</v>
      </c>
      <c r="K29" s="36" t="s">
        <v>138</v>
      </c>
      <c r="L29" s="36" t="s">
        <v>154</v>
      </c>
      <c r="M29" s="36" t="s">
        <v>127</v>
      </c>
    </row>
    <row r="30" spans="1:13" s="42" customFormat="1" ht="15" customHeight="1">
      <c r="A30" s="18">
        <v>27</v>
      </c>
      <c r="B30" s="19" t="s">
        <v>26</v>
      </c>
      <c r="C30" s="19" t="s">
        <v>182</v>
      </c>
      <c r="D30" s="41" t="s">
        <v>128</v>
      </c>
      <c r="E30" s="41" t="s">
        <v>138</v>
      </c>
      <c r="F30" s="41" t="s">
        <v>138</v>
      </c>
      <c r="G30" s="41" t="s">
        <v>127</v>
      </c>
      <c r="H30" s="41" t="s">
        <v>129</v>
      </c>
      <c r="I30" s="41" t="s">
        <v>127</v>
      </c>
      <c r="J30" s="41" t="s">
        <v>129</v>
      </c>
      <c r="K30" s="41" t="s">
        <v>138</v>
      </c>
      <c r="L30" s="41" t="s">
        <v>154</v>
      </c>
      <c r="M30" s="41" t="s">
        <v>127</v>
      </c>
    </row>
    <row r="31" spans="1:13" ht="15" customHeight="1">
      <c r="A31" s="4">
        <v>28</v>
      </c>
      <c r="B31" s="5" t="s">
        <v>27</v>
      </c>
      <c r="C31" s="5" t="s">
        <v>151</v>
      </c>
      <c r="D31" s="36" t="s">
        <v>183</v>
      </c>
      <c r="E31" s="36" t="s">
        <v>184</v>
      </c>
      <c r="F31" s="36" t="s">
        <v>185</v>
      </c>
      <c r="G31" s="36" t="s">
        <v>186</v>
      </c>
      <c r="H31" s="44" t="s">
        <v>160</v>
      </c>
      <c r="I31" s="36" t="s">
        <v>127</v>
      </c>
      <c r="J31" s="36" t="s">
        <v>131</v>
      </c>
      <c r="K31" s="36" t="s">
        <v>127</v>
      </c>
      <c r="L31" s="36" t="s">
        <v>154</v>
      </c>
      <c r="M31" s="36" t="s">
        <v>127</v>
      </c>
    </row>
    <row r="32" spans="1:13" s="42" customFormat="1" ht="15" customHeight="1">
      <c r="A32" s="18">
        <v>29</v>
      </c>
      <c r="B32" s="19" t="s">
        <v>28</v>
      </c>
      <c r="C32" s="19" t="s">
        <v>151</v>
      </c>
      <c r="D32" s="41" t="s">
        <v>187</v>
      </c>
      <c r="E32" s="43" t="s">
        <v>160</v>
      </c>
      <c r="F32" s="41" t="s">
        <v>185</v>
      </c>
      <c r="G32" s="41" t="s">
        <v>128</v>
      </c>
      <c r="H32" s="41" t="s">
        <v>148</v>
      </c>
      <c r="I32" s="41" t="s">
        <v>132</v>
      </c>
      <c r="J32" s="41" t="s">
        <v>142</v>
      </c>
      <c r="K32" s="41" t="s">
        <v>146</v>
      </c>
      <c r="L32" s="41" t="s">
        <v>131</v>
      </c>
      <c r="M32" s="41" t="s">
        <v>132</v>
      </c>
    </row>
    <row r="33" spans="1:13" ht="15" customHeight="1">
      <c r="A33" s="4">
        <v>30</v>
      </c>
      <c r="B33" s="5" t="s">
        <v>29</v>
      </c>
      <c r="C33" s="5" t="s">
        <v>188</v>
      </c>
      <c r="D33" s="36" t="s">
        <v>129</v>
      </c>
      <c r="E33" s="36" t="s">
        <v>129</v>
      </c>
      <c r="F33" s="36" t="s">
        <v>146</v>
      </c>
      <c r="G33" s="36" t="s">
        <v>128</v>
      </c>
      <c r="H33" s="36" t="s">
        <v>138</v>
      </c>
      <c r="I33" s="36" t="s">
        <v>127</v>
      </c>
      <c r="J33" s="36" t="s">
        <v>129</v>
      </c>
      <c r="K33" s="36" t="s">
        <v>129</v>
      </c>
      <c r="L33" s="36" t="s">
        <v>129</v>
      </c>
      <c r="M33" s="36" t="s">
        <v>129</v>
      </c>
    </row>
    <row r="34" spans="1:13" s="42" customFormat="1" ht="15" customHeight="1">
      <c r="A34" s="18">
        <v>31</v>
      </c>
      <c r="B34" s="19" t="s">
        <v>30</v>
      </c>
      <c r="C34" s="19" t="s">
        <v>151</v>
      </c>
      <c r="D34" s="41" t="s">
        <v>127</v>
      </c>
      <c r="E34" s="41" t="s">
        <v>127</v>
      </c>
      <c r="F34" s="41" t="s">
        <v>148</v>
      </c>
      <c r="G34" s="41" t="s">
        <v>186</v>
      </c>
      <c r="H34" s="41" t="s">
        <v>146</v>
      </c>
      <c r="I34" s="41" t="s">
        <v>189</v>
      </c>
      <c r="J34" s="41" t="s">
        <v>141</v>
      </c>
      <c r="K34" s="41" t="s">
        <v>132</v>
      </c>
      <c r="L34" s="41" t="s">
        <v>190</v>
      </c>
      <c r="M34" s="41" t="s">
        <v>135</v>
      </c>
    </row>
    <row r="35" spans="1:13" ht="15" customHeight="1">
      <c r="A35" s="4">
        <v>32</v>
      </c>
      <c r="B35" s="46" t="s">
        <v>31</v>
      </c>
      <c r="C35" s="46" t="s">
        <v>191</v>
      </c>
      <c r="D35" s="36" t="s">
        <v>186</v>
      </c>
      <c r="E35" s="36" t="s">
        <v>192</v>
      </c>
      <c r="F35" s="36" t="s">
        <v>130</v>
      </c>
      <c r="G35" s="36" t="s">
        <v>131</v>
      </c>
      <c r="H35" s="36" t="s">
        <v>129</v>
      </c>
      <c r="I35" s="36" t="s">
        <v>192</v>
      </c>
      <c r="J35" s="36" t="s">
        <v>129</v>
      </c>
      <c r="K35" s="36" t="s">
        <v>127</v>
      </c>
      <c r="L35" s="36" t="s">
        <v>193</v>
      </c>
      <c r="M35" s="36" t="s">
        <v>132</v>
      </c>
    </row>
    <row r="36" spans="1:13" s="42" customFormat="1" ht="15" customHeight="1">
      <c r="A36" s="18">
        <v>33</v>
      </c>
      <c r="B36" s="45" t="s">
        <v>32</v>
      </c>
      <c r="C36" s="45" t="s">
        <v>151</v>
      </c>
      <c r="D36" s="41" t="s">
        <v>135</v>
      </c>
      <c r="E36" s="41" t="s">
        <v>129</v>
      </c>
      <c r="F36" s="41" t="s">
        <v>130</v>
      </c>
      <c r="G36" s="41" t="s">
        <v>186</v>
      </c>
      <c r="H36" s="41" t="s">
        <v>194</v>
      </c>
      <c r="I36" s="41" t="s">
        <v>135</v>
      </c>
      <c r="J36" s="41" t="s">
        <v>129</v>
      </c>
      <c r="K36" s="41" t="s">
        <v>135</v>
      </c>
      <c r="L36" s="41" t="s">
        <v>129</v>
      </c>
      <c r="M36" s="41" t="s">
        <v>129</v>
      </c>
    </row>
    <row r="37" spans="1:13" ht="6.75" customHeight="1">
      <c r="A37" s="47"/>
      <c r="E37" s="36"/>
      <c r="F37" s="36"/>
      <c r="G37" s="36"/>
      <c r="H37" s="36"/>
      <c r="I37" s="36"/>
      <c r="J37" s="36"/>
      <c r="K37" s="36"/>
      <c r="L37" s="36"/>
      <c r="M37" s="36"/>
    </row>
    <row r="38" spans="1:13" ht="15" customHeight="1">
      <c r="A38" s="4"/>
      <c r="C38" s="46" t="s">
        <v>195</v>
      </c>
      <c r="D38" s="46"/>
      <c r="E38" s="36"/>
      <c r="F38" s="35" t="s">
        <v>196</v>
      </c>
      <c r="G38" s="35" t="s">
        <v>197</v>
      </c>
      <c r="I38" s="36"/>
      <c r="J38" s="36"/>
      <c r="K38" s="36"/>
      <c r="L38" s="36"/>
      <c r="M38" s="36"/>
    </row>
    <row r="39" spans="1:13" ht="15" customHeight="1">
      <c r="A39" s="4"/>
      <c r="C39" s="46" t="s">
        <v>198</v>
      </c>
      <c r="D39" s="46"/>
      <c r="E39" s="36"/>
      <c r="F39" s="35" t="s">
        <v>199</v>
      </c>
      <c r="G39" s="35" t="s">
        <v>200</v>
      </c>
      <c r="I39" s="36"/>
      <c r="J39" s="36"/>
      <c r="K39" s="36"/>
      <c r="L39" s="36"/>
      <c r="M39" s="36"/>
    </row>
    <row r="40" spans="1:13" ht="15" customHeight="1">
      <c r="C40" s="46" t="s">
        <v>201</v>
      </c>
      <c r="D40" s="46"/>
      <c r="F40" s="35" t="s">
        <v>202</v>
      </c>
      <c r="G40" s="35" t="s">
        <v>203</v>
      </c>
    </row>
    <row r="41" spans="1:13" ht="15" customHeight="1">
      <c r="F41" s="35" t="s">
        <v>204</v>
      </c>
      <c r="G41" s="35" t="s">
        <v>205</v>
      </c>
    </row>
    <row r="42" spans="1:13" ht="15" customHeight="1">
      <c r="A42" s="48"/>
      <c r="F42" s="35" t="s">
        <v>206</v>
      </c>
      <c r="G42" s="35" t="s">
        <v>207</v>
      </c>
    </row>
    <row r="43" spans="1:13" ht="15" customHeight="1">
      <c r="F43" s="35" t="s">
        <v>208</v>
      </c>
      <c r="G43" s="35" t="s">
        <v>209</v>
      </c>
    </row>
    <row r="44" spans="1:13" ht="15" customHeight="1">
      <c r="F44" s="35" t="s">
        <v>110</v>
      </c>
      <c r="G44" s="35" t="s">
        <v>210</v>
      </c>
    </row>
    <row r="45" spans="1:13" ht="15" customHeight="1">
      <c r="F45" s="35" t="s">
        <v>111</v>
      </c>
      <c r="G45" s="35" t="s">
        <v>211</v>
      </c>
    </row>
    <row r="46" spans="1:13" ht="15" customHeight="1">
      <c r="F46" s="35" t="s">
        <v>112</v>
      </c>
      <c r="G46" s="35" t="s">
        <v>212</v>
      </c>
    </row>
    <row r="47" spans="1:13" ht="15" customHeight="1">
      <c r="F47" s="35" t="s">
        <v>113</v>
      </c>
      <c r="G47" s="35" t="s">
        <v>213</v>
      </c>
    </row>
    <row r="48" spans="1:13" ht="15" customHeight="1">
      <c r="F48" s="35" t="s">
        <v>114</v>
      </c>
      <c r="G48" s="35" t="s">
        <v>214</v>
      </c>
    </row>
    <row r="58" spans="1:9" ht="15.75">
      <c r="A58" s="37"/>
      <c r="B58" s="39"/>
      <c r="C58" s="39"/>
      <c r="D58" s="40"/>
      <c r="E58" s="40"/>
      <c r="F58" s="40"/>
      <c r="G58" s="40"/>
      <c r="H58" s="40"/>
      <c r="I58" s="40"/>
    </row>
    <row r="59" spans="1:9" ht="15.75">
      <c r="A59" s="37"/>
      <c r="B59" s="39"/>
      <c r="C59" s="39"/>
      <c r="D59" s="40"/>
      <c r="E59" s="40"/>
      <c r="F59" s="40"/>
      <c r="G59" s="40"/>
      <c r="H59" s="40"/>
      <c r="I59" s="40"/>
    </row>
    <row r="60" spans="1:9">
      <c r="A60" s="49"/>
      <c r="B60" s="50"/>
      <c r="C60" s="5"/>
    </row>
    <row r="61" spans="1:9">
      <c r="A61" s="51"/>
      <c r="B61" s="52"/>
      <c r="C61" s="5"/>
    </row>
    <row r="62" spans="1:9">
      <c r="A62" s="51"/>
      <c r="B62" s="52"/>
      <c r="C62" s="5"/>
    </row>
    <row r="63" spans="1:9">
      <c r="A63" s="51"/>
      <c r="B63" s="52"/>
      <c r="C63" s="5"/>
    </row>
    <row r="64" spans="1:9">
      <c r="A64" s="51"/>
      <c r="B64" s="52"/>
      <c r="C64" s="5"/>
    </row>
    <row r="65" spans="1:3">
      <c r="A65" s="51"/>
      <c r="B65" s="52"/>
      <c r="C65" s="5"/>
    </row>
    <row r="66" spans="1:3">
      <c r="A66" s="51"/>
      <c r="B66" s="52"/>
      <c r="C66" s="5"/>
    </row>
    <row r="67" spans="1:3">
      <c r="A67" s="51"/>
      <c r="B67" s="52"/>
      <c r="C67" s="5"/>
    </row>
    <row r="68" spans="1:3">
      <c r="A68" s="51"/>
      <c r="B68" s="52"/>
      <c r="C68" s="5"/>
    </row>
    <row r="69" spans="1:3">
      <c r="A69" s="51"/>
      <c r="B69" s="52"/>
      <c r="C69" s="5"/>
    </row>
    <row r="70" spans="1:3">
      <c r="A70" s="51"/>
      <c r="B70" s="52"/>
      <c r="C70" s="5"/>
    </row>
    <row r="71" spans="1:3">
      <c r="A71" s="51"/>
      <c r="B71" s="52"/>
      <c r="C71" s="5"/>
    </row>
    <row r="72" spans="1:3">
      <c r="A72" s="51"/>
      <c r="B72" s="52"/>
      <c r="C72" s="5"/>
    </row>
    <row r="73" spans="1:3">
      <c r="A73" s="51"/>
      <c r="B73" s="52"/>
      <c r="C73" s="5"/>
    </row>
    <row r="74" spans="1:3">
      <c r="A74" s="51"/>
      <c r="B74" s="52"/>
      <c r="C74" s="5"/>
    </row>
    <row r="75" spans="1:3">
      <c r="A75" s="51"/>
      <c r="B75" s="52"/>
      <c r="C75" s="5"/>
    </row>
    <row r="76" spans="1:3">
      <c r="A76" s="51"/>
      <c r="B76" s="52"/>
      <c r="C76" s="5"/>
    </row>
    <row r="77" spans="1:3">
      <c r="A77" s="51"/>
      <c r="B77" s="52"/>
      <c r="C77" s="5"/>
    </row>
    <row r="78" spans="1:3">
      <c r="A78" s="51"/>
      <c r="B78" s="52"/>
      <c r="C78" s="5"/>
    </row>
    <row r="79" spans="1:3">
      <c r="A79" s="51"/>
      <c r="B79" s="52"/>
      <c r="C79" s="5"/>
    </row>
    <row r="80" spans="1:3">
      <c r="A80" s="51"/>
      <c r="B80" s="52"/>
      <c r="C80" s="5"/>
    </row>
    <row r="81" spans="1:9">
      <c r="A81" s="51"/>
      <c r="B81" s="52"/>
      <c r="C81" s="5"/>
    </row>
    <row r="82" spans="1:9">
      <c r="A82" s="51"/>
      <c r="B82" s="52"/>
      <c r="C82" s="5"/>
    </row>
    <row r="83" spans="1:9">
      <c r="A83" s="51"/>
      <c r="B83" s="52"/>
      <c r="C83" s="5"/>
    </row>
    <row r="84" spans="1:9" ht="15.75">
      <c r="A84" s="37"/>
      <c r="B84" s="39"/>
      <c r="C84" s="39"/>
      <c r="D84" s="40"/>
      <c r="E84" s="40"/>
      <c r="F84" s="40"/>
      <c r="G84" s="40"/>
      <c r="H84" s="40"/>
      <c r="I84" s="40"/>
    </row>
    <row r="85" spans="1:9" ht="15.75">
      <c r="A85" s="37"/>
      <c r="B85" s="39"/>
      <c r="C85" s="39"/>
      <c r="D85" s="40"/>
      <c r="E85" s="40"/>
      <c r="F85" s="40"/>
      <c r="G85" s="40"/>
      <c r="H85" s="40"/>
      <c r="I85" s="40"/>
    </row>
    <row r="86" spans="1:9">
      <c r="A86" s="51"/>
      <c r="B86" s="52"/>
      <c r="C86" s="5"/>
    </row>
    <row r="87" spans="1:9">
      <c r="A87" s="51"/>
      <c r="B87" s="52"/>
      <c r="C87" s="5"/>
    </row>
    <row r="88" spans="1:9">
      <c r="A88" s="51"/>
      <c r="B88" s="52"/>
      <c r="C88" s="5"/>
    </row>
    <row r="89" spans="1:9">
      <c r="A89" s="51"/>
      <c r="B89" s="52"/>
      <c r="C89" s="5"/>
    </row>
    <row r="90" spans="1:9">
      <c r="A90" s="51"/>
      <c r="B90" s="52"/>
      <c r="C90" s="5"/>
    </row>
    <row r="91" spans="1:9">
      <c r="A91" s="51"/>
      <c r="B91" s="52"/>
      <c r="C91" s="5"/>
    </row>
    <row r="92" spans="1:9">
      <c r="A92" s="51"/>
      <c r="B92" s="52"/>
      <c r="C92" s="5"/>
    </row>
    <row r="93" spans="1:9">
      <c r="A93" s="51"/>
      <c r="B93" s="53"/>
      <c r="C93" s="46"/>
    </row>
    <row r="94" spans="1:9">
      <c r="A94" s="51"/>
      <c r="B94" s="53"/>
      <c r="C94" s="4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showGridLines="0" workbookViewId="0"/>
  </sheetViews>
  <sheetFormatPr defaultColWidth="9.140625" defaultRowHeight="15"/>
  <cols>
    <col min="1" max="1" width="5.7109375" style="3" customWidth="1"/>
    <col min="2" max="2" width="23.7109375" style="3" customWidth="1"/>
    <col min="3" max="3" width="9.140625" style="3"/>
    <col min="4" max="4" width="4.42578125" style="3" customWidth="1"/>
    <col min="5" max="5" width="9.140625" style="3"/>
    <col min="6" max="7" width="20.7109375" style="3" customWidth="1"/>
    <col min="8" max="10" width="9.140625" style="3"/>
    <col min="11" max="11" width="30.5703125" style="3" customWidth="1"/>
    <col min="12" max="16384" width="9.140625" style="3"/>
  </cols>
  <sheetData>
    <row r="1" spans="1:7" ht="15" customHeight="1">
      <c r="F1" s="444" t="s">
        <v>84</v>
      </c>
      <c r="G1" s="445"/>
    </row>
    <row r="2" spans="1:7" ht="15" customHeight="1">
      <c r="F2" s="444" t="s">
        <v>82</v>
      </c>
      <c r="G2" s="445"/>
    </row>
    <row r="3" spans="1:7" s="2" customFormat="1" ht="12.75">
      <c r="F3" s="446" t="s">
        <v>83</v>
      </c>
      <c r="G3" s="447"/>
    </row>
    <row r="4" spans="1:7" ht="15" customHeight="1">
      <c r="C4" s="16"/>
      <c r="D4" s="16"/>
      <c r="E4" s="16"/>
      <c r="F4" s="16" t="s">
        <v>215</v>
      </c>
      <c r="G4" s="16" t="s">
        <v>215</v>
      </c>
    </row>
    <row r="5" spans="1:7" ht="15" customHeight="1">
      <c r="A5" s="4"/>
      <c r="C5" s="16"/>
      <c r="E5" s="16"/>
      <c r="F5" s="4" t="s">
        <v>216</v>
      </c>
      <c r="G5" s="4" t="s">
        <v>217</v>
      </c>
    </row>
    <row r="6" spans="1:7" ht="15" customHeight="1">
      <c r="A6" s="4"/>
      <c r="B6" s="4"/>
      <c r="C6" s="16"/>
      <c r="D6" s="16"/>
      <c r="E6" s="16"/>
      <c r="F6" s="4" t="s">
        <v>218</v>
      </c>
      <c r="G6" s="4"/>
    </row>
    <row r="7" spans="1:7" ht="15" customHeight="1">
      <c r="A7" s="4"/>
      <c r="C7" s="16"/>
      <c r="D7" s="16"/>
      <c r="E7" s="16"/>
      <c r="F7" s="34" t="s">
        <v>219</v>
      </c>
      <c r="G7" s="34" t="s">
        <v>219</v>
      </c>
    </row>
    <row r="8" spans="1:7" s="23" customFormat="1" ht="15" customHeight="1">
      <c r="A8" s="18">
        <v>1</v>
      </c>
      <c r="B8" s="19" t="s">
        <v>0</v>
      </c>
      <c r="C8" s="19"/>
      <c r="D8" s="19"/>
      <c r="E8" s="19"/>
      <c r="F8" s="18" t="s">
        <v>155</v>
      </c>
      <c r="G8" s="18" t="s">
        <v>132</v>
      </c>
    </row>
    <row r="9" spans="1:7" ht="15" customHeight="1">
      <c r="A9" s="4">
        <v>2</v>
      </c>
      <c r="B9" s="5" t="s">
        <v>1</v>
      </c>
      <c r="C9" s="5"/>
      <c r="D9" s="5"/>
      <c r="E9" s="5"/>
      <c r="F9" s="4" t="s">
        <v>163</v>
      </c>
      <c r="G9" s="4" t="s">
        <v>138</v>
      </c>
    </row>
    <row r="10" spans="1:7" s="23" customFormat="1" ht="15" customHeight="1">
      <c r="A10" s="18">
        <v>3</v>
      </c>
      <c r="B10" s="19" t="s">
        <v>2</v>
      </c>
      <c r="C10" s="19"/>
      <c r="D10" s="19"/>
      <c r="E10" s="19"/>
      <c r="F10" s="18" t="s">
        <v>155</v>
      </c>
      <c r="G10" s="18" t="s">
        <v>155</v>
      </c>
    </row>
    <row r="11" spans="1:7" ht="15" customHeight="1">
      <c r="A11" s="4">
        <v>4</v>
      </c>
      <c r="B11" s="5" t="s">
        <v>7</v>
      </c>
      <c r="C11" s="5" t="s">
        <v>220</v>
      </c>
      <c r="D11" s="5"/>
      <c r="E11" s="5"/>
      <c r="F11" s="4" t="s">
        <v>221</v>
      </c>
      <c r="G11" s="4" t="s">
        <v>222</v>
      </c>
    </row>
    <row r="12" spans="1:7" s="23" customFormat="1" ht="15" customHeight="1">
      <c r="A12" s="18">
        <v>5</v>
      </c>
      <c r="B12" s="19" t="s">
        <v>3</v>
      </c>
      <c r="C12" s="19"/>
      <c r="D12" s="19"/>
      <c r="E12" s="19"/>
      <c r="F12" s="18" t="s">
        <v>163</v>
      </c>
      <c r="G12" s="18" t="s">
        <v>163</v>
      </c>
    </row>
    <row r="13" spans="1:7" ht="15" customHeight="1">
      <c r="A13" s="4">
        <v>6</v>
      </c>
      <c r="B13" s="5" t="s">
        <v>4</v>
      </c>
      <c r="C13" s="5"/>
      <c r="D13" s="5"/>
      <c r="E13" s="5"/>
      <c r="F13" s="4" t="s">
        <v>160</v>
      </c>
      <c r="G13" s="4" t="s">
        <v>132</v>
      </c>
    </row>
    <row r="14" spans="1:7" s="23" customFormat="1" ht="15" customHeight="1">
      <c r="A14" s="18">
        <v>7</v>
      </c>
      <c r="B14" s="19" t="s">
        <v>5</v>
      </c>
      <c r="C14" s="19"/>
      <c r="D14" s="19"/>
      <c r="E14" s="19"/>
      <c r="F14" s="18" t="s">
        <v>163</v>
      </c>
      <c r="G14" s="18" t="s">
        <v>163</v>
      </c>
    </row>
    <row r="15" spans="1:7" ht="15" customHeight="1">
      <c r="A15" s="4">
        <v>8</v>
      </c>
      <c r="B15" s="5" t="s">
        <v>6</v>
      </c>
      <c r="C15" s="5"/>
      <c r="D15" s="5"/>
      <c r="E15" s="5"/>
      <c r="F15" s="4" t="s">
        <v>160</v>
      </c>
      <c r="G15" s="4" t="s">
        <v>132</v>
      </c>
    </row>
    <row r="16" spans="1:7" s="23" customFormat="1" ht="15" customHeight="1">
      <c r="A16" s="18">
        <v>9</v>
      </c>
      <c r="B16" s="19" t="s">
        <v>8</v>
      </c>
      <c r="C16" s="19"/>
      <c r="D16" s="19"/>
      <c r="E16" s="19"/>
      <c r="F16" s="18" t="s">
        <v>223</v>
      </c>
      <c r="G16" s="18" t="s">
        <v>224</v>
      </c>
    </row>
    <row r="17" spans="1:7" ht="15" customHeight="1">
      <c r="A17" s="4">
        <v>10</v>
      </c>
      <c r="B17" s="5" t="s">
        <v>9</v>
      </c>
      <c r="C17" s="5"/>
      <c r="D17" s="5"/>
      <c r="E17" s="5"/>
      <c r="F17" s="4" t="s">
        <v>155</v>
      </c>
      <c r="G17" s="4" t="s">
        <v>155</v>
      </c>
    </row>
    <row r="18" spans="1:7" s="23" customFormat="1" ht="15" customHeight="1">
      <c r="A18" s="18">
        <v>11</v>
      </c>
      <c r="B18" s="19" t="s">
        <v>10</v>
      </c>
      <c r="C18" s="19"/>
      <c r="D18" s="19"/>
      <c r="E18" s="19"/>
      <c r="F18" s="18" t="s">
        <v>223</v>
      </c>
      <c r="G18" s="18" t="s">
        <v>223</v>
      </c>
    </row>
    <row r="19" spans="1:7" ht="15" customHeight="1">
      <c r="A19" s="4">
        <v>12</v>
      </c>
      <c r="B19" s="5" t="s">
        <v>11</v>
      </c>
      <c r="C19" s="5"/>
      <c r="D19" s="5"/>
      <c r="E19" s="5"/>
      <c r="F19" s="4" t="s">
        <v>155</v>
      </c>
      <c r="G19" s="4" t="s">
        <v>223</v>
      </c>
    </row>
    <row r="20" spans="1:7" s="23" customFormat="1" ht="15" customHeight="1">
      <c r="A20" s="18">
        <v>13</v>
      </c>
      <c r="B20" s="19" t="s">
        <v>12</v>
      </c>
      <c r="C20" s="19"/>
      <c r="D20" s="19"/>
      <c r="E20" s="19"/>
      <c r="F20" s="18" t="s">
        <v>225</v>
      </c>
      <c r="G20" s="18" t="s">
        <v>142</v>
      </c>
    </row>
    <row r="21" spans="1:7" ht="15" customHeight="1">
      <c r="A21" s="4">
        <v>14</v>
      </c>
      <c r="B21" s="5" t="s">
        <v>13</v>
      </c>
      <c r="C21" s="5"/>
      <c r="D21" s="5"/>
      <c r="E21" s="5"/>
      <c r="F21" s="4" t="s">
        <v>221</v>
      </c>
      <c r="G21" s="4" t="s">
        <v>224</v>
      </c>
    </row>
    <row r="22" spans="1:7" s="23" customFormat="1" ht="15" customHeight="1">
      <c r="A22" s="18">
        <v>15</v>
      </c>
      <c r="B22" s="19" t="s">
        <v>14</v>
      </c>
      <c r="C22" s="19"/>
      <c r="D22" s="19"/>
      <c r="E22" s="19"/>
      <c r="F22" s="18" t="s">
        <v>132</v>
      </c>
      <c r="G22" s="18" t="s">
        <v>142</v>
      </c>
    </row>
    <row r="23" spans="1:7" ht="15" customHeight="1">
      <c r="A23" s="4">
        <v>16</v>
      </c>
      <c r="B23" s="5" t="s">
        <v>15</v>
      </c>
      <c r="C23" s="5"/>
      <c r="D23" s="5"/>
      <c r="E23" s="5"/>
      <c r="F23" s="4" t="s">
        <v>226</v>
      </c>
      <c r="G23" s="4" t="s">
        <v>223</v>
      </c>
    </row>
    <row r="24" spans="1:7" s="23" customFormat="1" ht="15" customHeight="1">
      <c r="A24" s="18">
        <v>17</v>
      </c>
      <c r="B24" s="19" t="s">
        <v>16</v>
      </c>
      <c r="C24" s="19"/>
      <c r="D24" s="19"/>
      <c r="E24" s="19"/>
      <c r="F24" s="18" t="s">
        <v>222</v>
      </c>
      <c r="G24" s="18" t="s">
        <v>227</v>
      </c>
    </row>
    <row r="25" spans="1:7" ht="15" customHeight="1">
      <c r="A25" s="4">
        <v>18</v>
      </c>
      <c r="B25" s="5" t="s">
        <v>17</v>
      </c>
      <c r="C25" s="5"/>
      <c r="D25" s="5"/>
      <c r="E25" s="5"/>
      <c r="F25" s="4" t="s">
        <v>163</v>
      </c>
      <c r="G25" s="4" t="s">
        <v>163</v>
      </c>
    </row>
    <row r="26" spans="1:7" s="23" customFormat="1" ht="15" customHeight="1">
      <c r="A26" s="18">
        <v>19</v>
      </c>
      <c r="B26" s="19" t="s">
        <v>18</v>
      </c>
      <c r="C26" s="19"/>
      <c r="D26" s="19"/>
      <c r="E26" s="19"/>
      <c r="F26" s="18" t="s">
        <v>189</v>
      </c>
      <c r="G26" s="18" t="s">
        <v>189</v>
      </c>
    </row>
    <row r="27" spans="1:7" ht="15" customHeight="1">
      <c r="A27" s="4">
        <v>20</v>
      </c>
      <c r="B27" s="5" t="s">
        <v>19</v>
      </c>
      <c r="C27" s="5"/>
      <c r="D27" s="5"/>
      <c r="E27" s="5"/>
      <c r="F27" s="4" t="s">
        <v>138</v>
      </c>
      <c r="G27" s="4" t="s">
        <v>142</v>
      </c>
    </row>
    <row r="28" spans="1:7" s="23" customFormat="1" ht="15" customHeight="1">
      <c r="A28" s="18">
        <v>21</v>
      </c>
      <c r="B28" s="19" t="s">
        <v>20</v>
      </c>
      <c r="C28" s="19"/>
      <c r="D28" s="19"/>
      <c r="E28" s="19"/>
      <c r="F28" s="18" t="s">
        <v>228</v>
      </c>
      <c r="G28" s="18" t="s">
        <v>142</v>
      </c>
    </row>
    <row r="29" spans="1:7" ht="15" customHeight="1">
      <c r="A29" s="4">
        <v>22</v>
      </c>
      <c r="B29" s="5" t="s">
        <v>21</v>
      </c>
      <c r="C29" s="5"/>
      <c r="D29" s="5"/>
      <c r="E29" s="5"/>
      <c r="F29" s="4" t="s">
        <v>160</v>
      </c>
      <c r="G29" s="4" t="s">
        <v>155</v>
      </c>
    </row>
    <row r="30" spans="1:7" s="23" customFormat="1" ht="15" customHeight="1">
      <c r="A30" s="18">
        <v>23</v>
      </c>
      <c r="B30" s="19" t="s">
        <v>22</v>
      </c>
      <c r="C30" s="19"/>
      <c r="D30" s="19"/>
      <c r="E30" s="19"/>
      <c r="F30" s="18" t="s">
        <v>229</v>
      </c>
      <c r="G30" s="18" t="s">
        <v>138</v>
      </c>
    </row>
    <row r="31" spans="1:7" ht="15" customHeight="1">
      <c r="A31" s="4">
        <v>24</v>
      </c>
      <c r="B31" s="5" t="s">
        <v>23</v>
      </c>
      <c r="C31" s="5"/>
      <c r="D31" s="5"/>
      <c r="E31" s="5"/>
      <c r="F31" s="4" t="s">
        <v>224</v>
      </c>
      <c r="G31" s="4" t="s">
        <v>223</v>
      </c>
    </row>
    <row r="32" spans="1:7" s="23" customFormat="1" ht="15" customHeight="1">
      <c r="A32" s="18">
        <v>25</v>
      </c>
      <c r="B32" s="19" t="s">
        <v>24</v>
      </c>
      <c r="C32" s="19"/>
      <c r="D32" s="19"/>
      <c r="E32" s="19"/>
      <c r="F32" s="18" t="s">
        <v>223</v>
      </c>
      <c r="G32" s="18" t="s">
        <v>132</v>
      </c>
    </row>
    <row r="33" spans="1:7" ht="15" customHeight="1">
      <c r="A33" s="4">
        <v>26</v>
      </c>
      <c r="B33" s="5" t="s">
        <v>25</v>
      </c>
      <c r="C33" s="5"/>
      <c r="D33" s="5"/>
      <c r="E33" s="5"/>
      <c r="F33" s="4" t="s">
        <v>138</v>
      </c>
      <c r="G33" s="4" t="s">
        <v>223</v>
      </c>
    </row>
    <row r="34" spans="1:7" s="23" customFormat="1" ht="15" customHeight="1">
      <c r="A34" s="18">
        <v>27</v>
      </c>
      <c r="B34" s="19" t="s">
        <v>26</v>
      </c>
      <c r="C34" s="19"/>
      <c r="D34" s="19"/>
      <c r="E34" s="19"/>
      <c r="F34" s="18" t="s">
        <v>138</v>
      </c>
      <c r="G34" s="18" t="s">
        <v>223</v>
      </c>
    </row>
    <row r="35" spans="1:7" ht="15" customHeight="1">
      <c r="A35" s="4">
        <v>28</v>
      </c>
      <c r="B35" s="5" t="s">
        <v>27</v>
      </c>
      <c r="C35" s="5"/>
      <c r="D35" s="5"/>
      <c r="E35" s="5"/>
      <c r="F35" s="4" t="s">
        <v>132</v>
      </c>
      <c r="G35" s="4" t="s">
        <v>225</v>
      </c>
    </row>
    <row r="36" spans="1:7" s="23" customFormat="1" ht="15" customHeight="1">
      <c r="A36" s="18">
        <v>29</v>
      </c>
      <c r="B36" s="19" t="s">
        <v>28</v>
      </c>
      <c r="C36" s="19"/>
      <c r="D36" s="19"/>
      <c r="E36" s="19"/>
      <c r="F36" s="18" t="s">
        <v>138</v>
      </c>
      <c r="G36" s="18" t="s">
        <v>230</v>
      </c>
    </row>
    <row r="37" spans="1:7" ht="15" customHeight="1">
      <c r="A37" s="4">
        <v>30</v>
      </c>
      <c r="B37" s="5" t="s">
        <v>29</v>
      </c>
      <c r="C37" s="5"/>
      <c r="D37" s="5"/>
      <c r="E37" s="5"/>
      <c r="F37" s="4" t="s">
        <v>163</v>
      </c>
      <c r="G37" s="4" t="s">
        <v>231</v>
      </c>
    </row>
    <row r="38" spans="1:7" s="23" customFormat="1" ht="15" customHeight="1">
      <c r="A38" s="18">
        <v>31</v>
      </c>
      <c r="B38" s="19" t="s">
        <v>30</v>
      </c>
      <c r="C38" s="19"/>
      <c r="D38" s="19"/>
      <c r="E38" s="19"/>
      <c r="F38" s="18" t="s">
        <v>232</v>
      </c>
      <c r="G38" s="18" t="s">
        <v>223</v>
      </c>
    </row>
    <row r="39" spans="1:7" ht="15" customHeight="1">
      <c r="A39" s="4">
        <v>32</v>
      </c>
      <c r="B39" s="5" t="s">
        <v>31</v>
      </c>
      <c r="C39" s="5"/>
      <c r="D39" s="5"/>
      <c r="E39" s="5"/>
      <c r="F39" s="4" t="s">
        <v>163</v>
      </c>
      <c r="G39" s="4" t="s">
        <v>163</v>
      </c>
    </row>
    <row r="40" spans="1:7" s="23" customFormat="1" ht="15" customHeight="1">
      <c r="A40" s="18">
        <v>33</v>
      </c>
      <c r="B40" s="19" t="s">
        <v>32</v>
      </c>
      <c r="C40" s="19"/>
      <c r="D40" s="19"/>
      <c r="E40" s="19"/>
      <c r="F40" s="18" t="s">
        <v>229</v>
      </c>
      <c r="G40" s="18" t="s">
        <v>233</v>
      </c>
    </row>
    <row r="42" spans="1:7" ht="15" customHeight="1">
      <c r="C42" s="54" t="s">
        <v>234</v>
      </c>
      <c r="D42" s="54" t="s">
        <v>235</v>
      </c>
    </row>
    <row r="43" spans="1:7" ht="15" customHeight="1">
      <c r="C43" s="54" t="s">
        <v>113</v>
      </c>
      <c r="D43" s="54" t="s">
        <v>236</v>
      </c>
    </row>
    <row r="44" spans="1:7" ht="15" customHeight="1">
      <c r="C44" s="54" t="s">
        <v>218</v>
      </c>
      <c r="D44" s="54" t="s">
        <v>237</v>
      </c>
    </row>
  </sheetData>
  <mergeCells count="3">
    <mergeCell ref="F1:G1"/>
    <mergeCell ref="F2:G2"/>
    <mergeCell ref="F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</vt:i4>
      </vt:variant>
    </vt:vector>
  </HeadingPairs>
  <TitlesOfParts>
    <vt:vector size="28" baseType="lpstr">
      <vt:lpstr>yield</vt:lpstr>
      <vt:lpstr>testwt</vt:lpstr>
      <vt:lpstr>heading</vt:lpstr>
      <vt:lpstr>height</vt:lpstr>
      <vt:lpstr>lodging</vt:lpstr>
      <vt:lpstr>winter</vt:lpstr>
      <vt:lpstr>leafrust1</vt:lpstr>
      <vt:lpstr>leafrust2</vt:lpstr>
      <vt:lpstr>leafrust3</vt:lpstr>
      <vt:lpstr>stemrust1</vt:lpstr>
      <vt:lpstr>stemrust2</vt:lpstr>
      <vt:lpstr>striperust1</vt:lpstr>
      <vt:lpstr>striperust2</vt:lpstr>
      <vt:lpstr>striperust3</vt:lpstr>
      <vt:lpstr>striperust4</vt:lpstr>
      <vt:lpstr>septoria1</vt:lpstr>
      <vt:lpstr>septoria2</vt:lpstr>
      <vt:lpstr>fhb</vt:lpstr>
      <vt:lpstr>pm</vt:lpstr>
      <vt:lpstr>bydv</vt:lpstr>
      <vt:lpstr>blight</vt:lpstr>
      <vt:lpstr>hf</vt:lpstr>
      <vt:lpstr>pheno</vt:lpstr>
      <vt:lpstr>ast</vt:lpstr>
      <vt:lpstr>herbicide</vt:lpstr>
      <vt:lpstr>mbq</vt:lpstr>
      <vt:lpstr>yield!Print_Area</vt:lpstr>
      <vt:lpstr>yield!Print_Titles</vt:lpstr>
    </vt:vector>
  </TitlesOfParts>
  <Company>USDA-ARS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Harold E. Bockelman</dc:creator>
  <cp:lastModifiedBy>Allysson Lunos</cp:lastModifiedBy>
  <cp:lastPrinted>2014-10-21T20:12:16Z</cp:lastPrinted>
  <dcterms:created xsi:type="dcterms:W3CDTF">2003-08-12T19:01:01Z</dcterms:created>
  <dcterms:modified xsi:type="dcterms:W3CDTF">2017-08-02T15:57:53Z</dcterms:modified>
</cp:coreProperties>
</file>