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080" windowHeight="10305"/>
  </bookViews>
  <sheets>
    <sheet name="USS15 ADJUSTING MEANS" sheetId="7" r:id="rId1"/>
    <sheet name="USS15 all data" sheetId="8" r:id="rId2"/>
    <sheet name="Entries" sheetId="34" r:id="rId3"/>
    <sheet name="USS15 STEM RUST" sheetId="47" r:id="rId4"/>
    <sheet name="Warsaw" sheetId="48" r:id="rId5"/>
    <sheet name="Blacksburg" sheetId="49" r:id="rId6"/>
    <sheet name="USS15SKY" sheetId="46" r:id="rId7"/>
    <sheet name="USS15LXKY" sheetId="45" r:id="rId8"/>
    <sheet name="USS15 CHKY" sheetId="44" r:id="rId9"/>
    <sheet name="USS15CH IL" sheetId="43" r:id="rId10"/>
    <sheet name="USS15BG IN" sheetId="42" r:id="rId11"/>
    <sheet name="USN TEXAS 2015" sheetId="41" r:id="rId12"/>
    <sheet name="USS15KNTN" sheetId="40" r:id="rId13"/>
    <sheet name="USS15PLGA" sheetId="39" r:id="rId14"/>
    <sheet name="USS15LA" sheetId="38" r:id="rId15"/>
    <sheet name="USS15GRGA" sheetId="37" r:id="rId16"/>
    <sheet name="USS15MBAL" sheetId="36" r:id="rId17"/>
    <sheet name="USS15BKMS" sheetId="35" r:id="rId18"/>
    <sheet name="USS15AR" sheetId="33" r:id="rId19"/>
    <sheet name="Sheet1" sheetId="19" r:id="rId20"/>
  </sheets>
  <externalReferences>
    <externalReference r:id="rId21"/>
    <externalReference r:id="rId22"/>
    <externalReference r:id="rId23"/>
    <externalReference r:id="rId24"/>
  </externalReferences>
  <definedNames>
    <definedName name="_ALL" localSheetId="14">USS15LA!$A$4:$J$38</definedName>
    <definedName name="_ALL">#REF!</definedName>
    <definedName name="_Fill" localSheetId="1" hidden="1">[1]USSWNY97!$CB$8:$CB$39</definedName>
    <definedName name="_Fill" hidden="1">[2]USSWNY97!$CB$8:$CB$39</definedName>
    <definedName name="_Key1" localSheetId="1" hidden="1">[1]USSWNY97!#REF!</definedName>
    <definedName name="_Key1" hidden="1">[2]USSWNY97!#REF!</definedName>
    <definedName name="_Key10" hidden="1">[2]USSWNY97!#REF!</definedName>
    <definedName name="_Key2" localSheetId="1" hidden="1">[1]USSWNY97!#REF!</definedName>
    <definedName name="_Key2" hidden="1">[2]USSWNY97!#REF!</definedName>
    <definedName name="_Order1" hidden="1">0</definedName>
    <definedName name="_Order2" hidden="1">0</definedName>
    <definedName name="_Regression_Out" localSheetId="1" hidden="1">[1]USSWNY97!$BU$56</definedName>
    <definedName name="_Regression_Out" hidden="1">[2]USSWNY97!$BU$56</definedName>
    <definedName name="_Regression_X" localSheetId="1" hidden="1">[1]USSWNY97!#REF!</definedName>
    <definedName name="_Regression_X" hidden="1">[2]USSWNY97!#REF!</definedName>
    <definedName name="_Regression_Y" localSheetId="1" hidden="1">[1]USSWNY97!$BL$56:$BL$69</definedName>
    <definedName name="_Regression_Y" hidden="1">[2]USSWNY97!$BL$56:$BL$69</definedName>
    <definedName name="_Sort" localSheetId="1" hidden="1">[1]USSWNY97!$A$8:$CB$39</definedName>
    <definedName name="_Sort" hidden="1">[2]USSWNY97!$A$8:$CB$39</definedName>
    <definedName name="_xlnm.Database" localSheetId="5">Blacksburg!$A$1:$J$35</definedName>
    <definedName name="_xlnm.Database" localSheetId="2">'[3]USS15 BOOK'!#REF!</definedName>
    <definedName name="_xlnm.Database" localSheetId="0">[4]USS10BRdata!#REF!</definedName>
    <definedName name="_xlnm.Database" localSheetId="1">[4]USS10BRdata!#REF!</definedName>
    <definedName name="_xlnm.Database">#REF!</definedName>
    <definedName name="_xlnm.Print_Area" localSheetId="5">Blacksburg!$A$1:$J$35</definedName>
    <definedName name="_xlnm.Print_Area" localSheetId="2">Entries!$A$1:$E$34</definedName>
    <definedName name="_xlnm.Print_Area" localSheetId="0">'USS15 ADJUSTING MEANS'!$A$1:$AE$37</definedName>
    <definedName name="_xlnm.Print_Area" localSheetId="1">'USS15 all data'!$A$1:$II$37</definedName>
    <definedName name="_xlnm.Print_Area" localSheetId="8">'USS15 CHKY'!$A$1:$R$41</definedName>
    <definedName name="_xlnm.Print_Area" localSheetId="18">USS15AR!$A$1:$R$41</definedName>
    <definedName name="_xlnm.Print_Area" localSheetId="10">'USS15BG IN'!$A$1:$R$41</definedName>
    <definedName name="_xlnm.Print_Area" localSheetId="9">'USS15CH IL'!$A$1:$R$41</definedName>
    <definedName name="_xlnm.Print_Area" localSheetId="15">USS15GRGA!$A$1:$R$41</definedName>
    <definedName name="_xlnm.Print_Area" localSheetId="12">USS15KNTN!$A$1:$R$48</definedName>
    <definedName name="_xlnm.Print_Area" localSheetId="14">USS15LA!$A$1:$W$52</definedName>
    <definedName name="_xlnm.Print_Area" localSheetId="7">USS15LXKY!$A$1:$R$41</definedName>
    <definedName name="_xlnm.Print_Area" localSheetId="16">USS15MBAL!$A$1:$R$41</definedName>
    <definedName name="_xlnm.Print_Area" localSheetId="13">USS15PLGA!$A$1:$R$41</definedName>
    <definedName name="_xlnm.Print_Area" localSheetId="4">Warsaw!$A$1:$K$35</definedName>
    <definedName name="Print_Area_MI">#REF!</definedName>
    <definedName name="_xlnm.Print_Titles" localSheetId="5">Blacksburg!$1:$1</definedName>
    <definedName name="_xlnm.Print_Titles" localSheetId="1">'USS15 all data'!$A:$B</definedName>
    <definedName name="_xlnm.Print_Titles" localSheetId="3">'USS15 STEM RUST'!$1:$2</definedName>
    <definedName name="_xlnm.Print_Titles" localSheetId="4">Warsaw!$1:$1</definedName>
    <definedName name="Summary">#REF!</definedName>
  </definedNames>
  <calcPr calcId="145621"/>
</workbook>
</file>

<file path=xl/calcChain.xml><?xml version="1.0" encoding="utf-8"?>
<calcChain xmlns="http://schemas.openxmlformats.org/spreadsheetml/2006/main">
  <c r="C31" i="49" l="1"/>
  <c r="C30" i="49"/>
  <c r="C29" i="49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3" i="49"/>
  <c r="C12" i="49"/>
  <c r="C11" i="49"/>
  <c r="C10" i="49"/>
  <c r="C9" i="49"/>
  <c r="C8" i="49"/>
  <c r="C7" i="49"/>
  <c r="C6" i="49"/>
  <c r="C5" i="49"/>
  <c r="C4" i="49"/>
  <c r="C3" i="49"/>
  <c r="C2" i="49"/>
  <c r="C31" i="48"/>
  <c r="C30" i="48"/>
  <c r="C29" i="48"/>
  <c r="C28" i="48"/>
  <c r="C27" i="48"/>
  <c r="C26" i="48"/>
  <c r="C25" i="48"/>
  <c r="C24" i="48"/>
  <c r="C23" i="48"/>
  <c r="C22" i="48"/>
  <c r="C21" i="48"/>
  <c r="C20" i="48"/>
  <c r="C19" i="48"/>
  <c r="C18" i="48"/>
  <c r="C17" i="48"/>
  <c r="C16" i="48"/>
  <c r="C15" i="48"/>
  <c r="C14" i="48"/>
  <c r="C13" i="48"/>
  <c r="C12" i="48"/>
  <c r="C11" i="48"/>
  <c r="C10" i="48"/>
  <c r="C9" i="48"/>
  <c r="C8" i="48"/>
  <c r="C7" i="48"/>
  <c r="C6" i="48"/>
  <c r="C5" i="48"/>
  <c r="C4" i="48"/>
  <c r="C3" i="48"/>
  <c r="C2" i="48"/>
  <c r="Y36" i="7" l="1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AE34" i="7"/>
  <c r="AD34" i="7"/>
  <c r="AB34" i="7"/>
  <c r="AA34" i="7"/>
  <c r="AE33" i="7"/>
  <c r="AD33" i="7"/>
  <c r="AB33" i="7"/>
  <c r="AA33" i="7"/>
  <c r="AE32" i="7"/>
  <c r="AD32" i="7"/>
  <c r="AB32" i="7"/>
  <c r="AA32" i="7"/>
  <c r="AE31" i="7"/>
  <c r="AD31" i="7"/>
  <c r="AB31" i="7"/>
  <c r="AA31" i="7"/>
  <c r="AE30" i="7"/>
  <c r="AD30" i="7"/>
  <c r="AB30" i="7"/>
  <c r="AA30" i="7"/>
  <c r="AE29" i="7"/>
  <c r="AD29" i="7"/>
  <c r="AB29" i="7"/>
  <c r="AA29" i="7"/>
  <c r="AE28" i="7"/>
  <c r="AD28" i="7"/>
  <c r="AB28" i="7"/>
  <c r="AA28" i="7"/>
  <c r="AE27" i="7"/>
  <c r="AD27" i="7"/>
  <c r="AB27" i="7"/>
  <c r="AA27" i="7"/>
  <c r="AE26" i="7"/>
  <c r="AD26" i="7"/>
  <c r="AB26" i="7"/>
  <c r="AA26" i="7"/>
  <c r="AE25" i="7"/>
  <c r="AD25" i="7"/>
  <c r="AB25" i="7"/>
  <c r="AA25" i="7"/>
  <c r="AE24" i="7"/>
  <c r="AD24" i="7"/>
  <c r="AB24" i="7"/>
  <c r="AA24" i="7"/>
  <c r="AE23" i="7"/>
  <c r="AD23" i="7"/>
  <c r="AB23" i="7"/>
  <c r="AA23" i="7"/>
  <c r="AE22" i="7"/>
  <c r="AD22" i="7"/>
  <c r="AB22" i="7"/>
  <c r="AA22" i="7"/>
  <c r="AE21" i="7"/>
  <c r="AD21" i="7"/>
  <c r="AB21" i="7"/>
  <c r="AA21" i="7"/>
  <c r="AE20" i="7"/>
  <c r="AD20" i="7"/>
  <c r="AB20" i="7"/>
  <c r="AA20" i="7"/>
  <c r="AE19" i="7"/>
  <c r="AD19" i="7"/>
  <c r="AB19" i="7"/>
  <c r="AA19" i="7"/>
  <c r="AE18" i="7"/>
  <c r="AD18" i="7"/>
  <c r="AB18" i="7"/>
  <c r="AA18" i="7"/>
  <c r="AE17" i="7"/>
  <c r="AD17" i="7"/>
  <c r="AB17" i="7"/>
  <c r="AA17" i="7"/>
  <c r="AE16" i="7"/>
  <c r="AD16" i="7"/>
  <c r="AB16" i="7"/>
  <c r="AA16" i="7"/>
  <c r="AE15" i="7"/>
  <c r="AD15" i="7"/>
  <c r="AB15" i="7"/>
  <c r="AA15" i="7"/>
  <c r="AE14" i="7"/>
  <c r="AD14" i="7"/>
  <c r="AB14" i="7"/>
  <c r="AA14" i="7"/>
  <c r="AE13" i="7"/>
  <c r="AD13" i="7"/>
  <c r="AB13" i="7"/>
  <c r="AA13" i="7"/>
  <c r="AE12" i="7"/>
  <c r="AD12" i="7"/>
  <c r="AB12" i="7"/>
  <c r="AA12" i="7"/>
  <c r="AE11" i="7"/>
  <c r="AD11" i="7"/>
  <c r="AB11" i="7"/>
  <c r="AA11" i="7"/>
  <c r="AE10" i="7"/>
  <c r="AD10" i="7"/>
  <c r="AB10" i="7"/>
  <c r="AA10" i="7"/>
  <c r="AE9" i="7"/>
  <c r="AD9" i="7"/>
  <c r="AB9" i="7"/>
  <c r="AA9" i="7"/>
  <c r="AE8" i="7"/>
  <c r="AD8" i="7"/>
  <c r="AB8" i="7"/>
  <c r="AA8" i="7"/>
  <c r="AE7" i="7"/>
  <c r="AD7" i="7"/>
  <c r="AB7" i="7"/>
  <c r="AA7" i="7"/>
  <c r="AE6" i="7"/>
  <c r="AD6" i="7"/>
  <c r="AB6" i="7"/>
  <c r="AA6" i="7"/>
  <c r="AE5" i="7"/>
  <c r="AD5" i="7"/>
  <c r="AB5" i="7"/>
  <c r="AA5" i="7"/>
  <c r="AE4" i="7"/>
  <c r="AD4" i="7"/>
  <c r="AB4" i="7"/>
  <c r="AA4" i="7"/>
  <c r="R36" i="7" l="1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AG34" i="8" l="1"/>
  <c r="AG33" i="8"/>
  <c r="AG32" i="8"/>
  <c r="AG31" i="8"/>
  <c r="AG30" i="8"/>
  <c r="AG29" i="8"/>
  <c r="AG28" i="8"/>
  <c r="AG27" i="8"/>
  <c r="AG26" i="8"/>
  <c r="AG25" i="8"/>
  <c r="AG24" i="8"/>
  <c r="AG23" i="8"/>
  <c r="AG22" i="8"/>
  <c r="AG21" i="8"/>
  <c r="AG20" i="8"/>
  <c r="AG19" i="8"/>
  <c r="AG18" i="8"/>
  <c r="AG17" i="8"/>
  <c r="AG16" i="8"/>
  <c r="AG15" i="8"/>
  <c r="AG14" i="8"/>
  <c r="AG13" i="8"/>
  <c r="AG12" i="8"/>
  <c r="AG11" i="8"/>
  <c r="AG10" i="8"/>
  <c r="AG9" i="8"/>
  <c r="AG8" i="8"/>
  <c r="AG7" i="8"/>
  <c r="AG6" i="8"/>
  <c r="AG5" i="8"/>
  <c r="CD35" i="8"/>
  <c r="AE34" i="8"/>
  <c r="AE33" i="8"/>
  <c r="AE32" i="8"/>
  <c r="AE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E18" i="8"/>
  <c r="AE17" i="8"/>
  <c r="AE16" i="8"/>
  <c r="AE15" i="8"/>
  <c r="AE14" i="8"/>
  <c r="AE13" i="8"/>
  <c r="AE12" i="8"/>
  <c r="AE11" i="8"/>
  <c r="AE10" i="8"/>
  <c r="AE9" i="8"/>
  <c r="AE8" i="8"/>
  <c r="AE7" i="8"/>
  <c r="AE6" i="8"/>
  <c r="AE5" i="8"/>
  <c r="Q39" i="33"/>
  <c r="P39" i="33"/>
  <c r="IL35" i="8" l="1"/>
  <c r="IK35" i="8"/>
  <c r="IJ35" i="8"/>
  <c r="II35" i="8"/>
  <c r="IH35" i="8"/>
  <c r="IG35" i="8"/>
  <c r="IF35" i="8"/>
  <c r="IE35" i="8"/>
  <c r="IC35" i="8"/>
  <c r="IB35" i="8"/>
  <c r="IA35" i="8"/>
  <c r="HZ35" i="8"/>
  <c r="HX35" i="8"/>
  <c r="HW35" i="8"/>
  <c r="HV35" i="8"/>
  <c r="HU35" i="8"/>
  <c r="HT35" i="8"/>
  <c r="HS35" i="8"/>
  <c r="HR35" i="8"/>
  <c r="HP35" i="8"/>
  <c r="HO35" i="8"/>
  <c r="HN35" i="8"/>
  <c r="HM35" i="8"/>
  <c r="HL35" i="8"/>
  <c r="HK35" i="8"/>
  <c r="HJ35" i="8"/>
  <c r="HH35" i="8"/>
  <c r="HG35" i="8"/>
  <c r="HF35" i="8"/>
  <c r="HE35" i="8"/>
  <c r="HC35" i="8"/>
  <c r="HB35" i="8"/>
  <c r="HA35" i="8"/>
  <c r="GY35" i="8"/>
  <c r="GX35" i="8"/>
  <c r="GW35" i="8"/>
  <c r="GU35" i="8"/>
  <c r="GT35" i="8"/>
  <c r="GQ35" i="8"/>
  <c r="GP35" i="8"/>
  <c r="GO35" i="8"/>
  <c r="GN35" i="8"/>
  <c r="GM35" i="8"/>
  <c r="GL35" i="8"/>
  <c r="GK35" i="8"/>
  <c r="GJ35" i="8"/>
  <c r="GI35" i="8"/>
  <c r="GH35" i="8"/>
  <c r="GF35" i="8"/>
  <c r="GE35" i="8"/>
  <c r="GD35" i="8"/>
  <c r="GA35" i="8"/>
  <c r="FZ35" i="8"/>
  <c r="FY35" i="8"/>
  <c r="FX35" i="8"/>
  <c r="FW35" i="8"/>
  <c r="FV35" i="8"/>
  <c r="FU35" i="8"/>
  <c r="FT35" i="8"/>
  <c r="FS35" i="8"/>
  <c r="FR35" i="8"/>
  <c r="FO35" i="8"/>
  <c r="FN35" i="8"/>
  <c r="FM35" i="8"/>
  <c r="FL35" i="8"/>
  <c r="FK35" i="8"/>
  <c r="FJ35" i="8"/>
  <c r="FI35" i="8"/>
  <c r="FH35" i="8"/>
  <c r="FG35" i="8"/>
  <c r="FF35" i="8"/>
  <c r="FE35" i="8"/>
  <c r="FD35" i="8"/>
  <c r="FC35" i="8"/>
  <c r="FB35" i="8"/>
  <c r="FA35" i="8"/>
  <c r="EZ35" i="8"/>
  <c r="EY35" i="8"/>
  <c r="EX35" i="8"/>
  <c r="EW35" i="8"/>
  <c r="EV35" i="8"/>
  <c r="EU35" i="8"/>
  <c r="ET35" i="8"/>
  <c r="ES35" i="8"/>
  <c r="ER35" i="8"/>
  <c r="EO35" i="8"/>
  <c r="EN35" i="8"/>
  <c r="EM35" i="8"/>
  <c r="EL35" i="8"/>
  <c r="EK35" i="8"/>
  <c r="EJ35" i="8"/>
  <c r="EI35" i="8"/>
  <c r="EH35" i="8"/>
  <c r="EG35" i="8"/>
  <c r="EF35" i="8"/>
  <c r="EE35" i="8"/>
  <c r="ED35" i="8"/>
  <c r="EC35" i="8"/>
  <c r="EB35" i="8"/>
  <c r="EA35" i="8"/>
  <c r="DZ35" i="8"/>
  <c r="DY35" i="8"/>
  <c r="DX35" i="8"/>
  <c r="DW35" i="8"/>
  <c r="DV35" i="8"/>
  <c r="DS35" i="8"/>
  <c r="DR35" i="8"/>
  <c r="DQ35" i="8"/>
  <c r="DP35" i="8"/>
  <c r="DO35" i="8"/>
  <c r="DN35" i="8"/>
  <c r="DM35" i="8"/>
  <c r="DL35" i="8"/>
  <c r="DK35" i="8"/>
  <c r="DJ35" i="8"/>
  <c r="DI35" i="8"/>
  <c r="DH35" i="8"/>
  <c r="DG35" i="8"/>
  <c r="DF35" i="8"/>
  <c r="DE35" i="8"/>
  <c r="DD35" i="8"/>
  <c r="DC35" i="8"/>
  <c r="DB35" i="8"/>
  <c r="DA35" i="8"/>
  <c r="CZ35" i="8"/>
  <c r="CY35" i="8"/>
  <c r="CX35" i="8"/>
  <c r="CW35" i="8"/>
  <c r="CV35" i="8"/>
  <c r="CU35" i="8"/>
  <c r="CT35" i="8"/>
  <c r="CQ35" i="8"/>
  <c r="CP35" i="8"/>
  <c r="CO35" i="8"/>
  <c r="CN35" i="8"/>
  <c r="CM35" i="8"/>
  <c r="CL35" i="8"/>
  <c r="CK35" i="8"/>
  <c r="CJ35" i="8"/>
  <c r="CI35" i="8"/>
  <c r="CH35" i="8"/>
  <c r="CG35" i="8"/>
  <c r="CF35" i="8"/>
  <c r="CE35" i="8"/>
  <c r="CC35" i="8"/>
  <c r="CB35" i="8"/>
  <c r="CA35" i="8"/>
  <c r="BZ35" i="8"/>
  <c r="BY35" i="8"/>
  <c r="BX35" i="8"/>
  <c r="BW35" i="8"/>
  <c r="BV35" i="8"/>
  <c r="BU35" i="8"/>
  <c r="BT35" i="8"/>
  <c r="BS35" i="8"/>
  <c r="BR35" i="8"/>
  <c r="BQ35" i="8"/>
  <c r="BP35" i="8"/>
  <c r="BM35" i="8"/>
  <c r="BL35" i="8"/>
  <c r="BJ35" i="8"/>
  <c r="BI35" i="8"/>
  <c r="BH35" i="8"/>
  <c r="BG35" i="8"/>
  <c r="BF35" i="8"/>
  <c r="BE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E35" i="8"/>
  <c r="AD35" i="8"/>
  <c r="AC35" i="8"/>
  <c r="AB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HY34" i="8" l="1"/>
  <c r="X34" i="7" s="1"/>
  <c r="HY33" i="8"/>
  <c r="HY32" i="8"/>
  <c r="HY31" i="8"/>
  <c r="HY30" i="8"/>
  <c r="HY29" i="8"/>
  <c r="HY28" i="8"/>
  <c r="HY27" i="8"/>
  <c r="HY26" i="8"/>
  <c r="X26" i="7" s="1"/>
  <c r="HY25" i="8"/>
  <c r="HY24" i="8"/>
  <c r="HY23" i="8"/>
  <c r="HY22" i="8"/>
  <c r="X22" i="7" s="1"/>
  <c r="HY21" i="8"/>
  <c r="HY20" i="8"/>
  <c r="X20" i="7" s="1"/>
  <c r="HY19" i="8"/>
  <c r="X19" i="7" s="1"/>
  <c r="HY18" i="8"/>
  <c r="X18" i="7" s="1"/>
  <c r="HY17" i="8"/>
  <c r="HY16" i="8"/>
  <c r="X16" i="7" s="1"/>
  <c r="HY15" i="8"/>
  <c r="X15" i="7" s="1"/>
  <c r="HY14" i="8"/>
  <c r="X14" i="7" s="1"/>
  <c r="HY13" i="8"/>
  <c r="HY12" i="8"/>
  <c r="HY11" i="8"/>
  <c r="X11" i="7" s="1"/>
  <c r="HY10" i="8"/>
  <c r="X10" i="7" s="1"/>
  <c r="HY9" i="8"/>
  <c r="X9" i="7" s="1"/>
  <c r="HY8" i="8"/>
  <c r="HY7" i="8"/>
  <c r="X7" i="7" s="1"/>
  <c r="HY6" i="8"/>
  <c r="X6" i="7" s="1"/>
  <c r="HY5" i="8"/>
  <c r="X5" i="7" s="1"/>
  <c r="E34" i="7"/>
  <c r="E33" i="7"/>
  <c r="E30" i="7"/>
  <c r="E29" i="7"/>
  <c r="E26" i="7"/>
  <c r="E22" i="7"/>
  <c r="E18" i="7"/>
  <c r="E10" i="7"/>
  <c r="E9" i="7"/>
  <c r="E6" i="7"/>
  <c r="GR34" i="8"/>
  <c r="L34" i="7" s="1"/>
  <c r="GR33" i="8"/>
  <c r="GR32" i="8"/>
  <c r="GR31" i="8"/>
  <c r="GS31" i="8" s="1"/>
  <c r="GR30" i="8"/>
  <c r="GR29" i="8"/>
  <c r="L29" i="7" s="1"/>
  <c r="GR28" i="8"/>
  <c r="GR27" i="8"/>
  <c r="GS27" i="8" s="1"/>
  <c r="GR26" i="8"/>
  <c r="GR25" i="8"/>
  <c r="GR24" i="8"/>
  <c r="GR23" i="8"/>
  <c r="L23" i="7" s="1"/>
  <c r="GR22" i="8"/>
  <c r="GR21" i="8"/>
  <c r="GR20" i="8"/>
  <c r="L20" i="7" s="1"/>
  <c r="GR19" i="8"/>
  <c r="GS19" i="8" s="1"/>
  <c r="GR18" i="8"/>
  <c r="L18" i="7" s="1"/>
  <c r="GR17" i="8"/>
  <c r="GR16" i="8"/>
  <c r="GR15" i="8"/>
  <c r="GS15" i="8" s="1"/>
  <c r="GR14" i="8"/>
  <c r="GR13" i="8"/>
  <c r="GR12" i="8"/>
  <c r="GR11" i="8"/>
  <c r="L11" i="7" s="1"/>
  <c r="GR10" i="8"/>
  <c r="GR9" i="8"/>
  <c r="GR8" i="8"/>
  <c r="GR7" i="8"/>
  <c r="GS32" i="8" s="1"/>
  <c r="GR6" i="8"/>
  <c r="GR5" i="8"/>
  <c r="T36" i="7"/>
  <c r="Q36" i="7"/>
  <c r="Z36" i="7"/>
  <c r="EP34" i="8"/>
  <c r="EP33" i="8"/>
  <c r="EP32" i="8"/>
  <c r="K32" i="7" s="1"/>
  <c r="EP31" i="8"/>
  <c r="EP30" i="8"/>
  <c r="EP29" i="8"/>
  <c r="EP28" i="8"/>
  <c r="EP27" i="8"/>
  <c r="EP26" i="8"/>
  <c r="EP25" i="8"/>
  <c r="EP24" i="8"/>
  <c r="K24" i="7" s="1"/>
  <c r="EP23" i="8"/>
  <c r="EP22" i="8"/>
  <c r="EP21" i="8"/>
  <c r="EP20" i="8"/>
  <c r="K20" i="7" s="1"/>
  <c r="EP19" i="8"/>
  <c r="K19" i="7" s="1"/>
  <c r="EP18" i="8"/>
  <c r="K18" i="7" s="1"/>
  <c r="EP17" i="8"/>
  <c r="K17" i="7" s="1"/>
  <c r="EP16" i="8"/>
  <c r="K16" i="7" s="1"/>
  <c r="EP15" i="8"/>
  <c r="K15" i="7" s="1"/>
  <c r="EP14" i="8"/>
  <c r="K14" i="7" s="1"/>
  <c r="EP13" i="8"/>
  <c r="K13" i="7" s="1"/>
  <c r="EP12" i="8"/>
  <c r="K12" i="7" s="1"/>
  <c r="EP11" i="8"/>
  <c r="K11" i="7" s="1"/>
  <c r="EP10" i="8"/>
  <c r="K10" i="7" s="1"/>
  <c r="EP9" i="8"/>
  <c r="K9" i="7" s="1"/>
  <c r="EP8" i="8"/>
  <c r="K8" i="7" s="1"/>
  <c r="EP7" i="8"/>
  <c r="K7" i="7" s="1"/>
  <c r="EP6" i="8"/>
  <c r="K6" i="7" s="1"/>
  <c r="D35" i="8"/>
  <c r="ID34" i="8"/>
  <c r="HQ34" i="8"/>
  <c r="HI34" i="8"/>
  <c r="HD34" i="8"/>
  <c r="GZ34" i="8"/>
  <c r="GV34" i="8"/>
  <c r="GB34" i="8"/>
  <c r="P34" i="7" s="1"/>
  <c r="FP34" i="8"/>
  <c r="DT34" i="8"/>
  <c r="CR34" i="8"/>
  <c r="BN34" i="8"/>
  <c r="C34" i="7"/>
  <c r="ID33" i="8"/>
  <c r="HQ33" i="8"/>
  <c r="HI33" i="8"/>
  <c r="HD33" i="8"/>
  <c r="GZ33" i="8"/>
  <c r="GV33" i="8"/>
  <c r="GB33" i="8"/>
  <c r="P33" i="7" s="1"/>
  <c r="FP33" i="8"/>
  <c r="DT33" i="8"/>
  <c r="CR33" i="8"/>
  <c r="BN33" i="8"/>
  <c r="C33" i="7"/>
  <c r="ID32" i="8"/>
  <c r="HQ32" i="8"/>
  <c r="HI32" i="8"/>
  <c r="HD32" i="8"/>
  <c r="GZ32" i="8"/>
  <c r="GV32" i="8"/>
  <c r="L32" i="7"/>
  <c r="GB32" i="8"/>
  <c r="FP32" i="8"/>
  <c r="DT32" i="8"/>
  <c r="CR32" i="8"/>
  <c r="BN32" i="8"/>
  <c r="E32" i="7"/>
  <c r="C32" i="7"/>
  <c r="ID31" i="8"/>
  <c r="HQ31" i="8"/>
  <c r="HI31" i="8"/>
  <c r="HD31" i="8"/>
  <c r="GZ31" i="8"/>
  <c r="GV31" i="8"/>
  <c r="L31" i="7"/>
  <c r="GB31" i="8"/>
  <c r="FP31" i="8"/>
  <c r="DT31" i="8"/>
  <c r="CR31" i="8"/>
  <c r="BN31" i="8"/>
  <c r="E31" i="7"/>
  <c r="C31" i="7"/>
  <c r="ID30" i="8"/>
  <c r="HQ30" i="8"/>
  <c r="HI30" i="8"/>
  <c r="HD30" i="8"/>
  <c r="GZ30" i="8"/>
  <c r="GV30" i="8"/>
  <c r="L30" i="7"/>
  <c r="GB30" i="8"/>
  <c r="FP30" i="8"/>
  <c r="DT30" i="8"/>
  <c r="CR30" i="8"/>
  <c r="BN30" i="8"/>
  <c r="C30" i="7"/>
  <c r="ID29" i="8"/>
  <c r="HQ29" i="8"/>
  <c r="HI29" i="8"/>
  <c r="HD29" i="8"/>
  <c r="GZ29" i="8"/>
  <c r="GV29" i="8"/>
  <c r="GB29" i="8"/>
  <c r="FP29" i="8"/>
  <c r="DT29" i="8"/>
  <c r="CR29" i="8"/>
  <c r="BN29" i="8"/>
  <c r="C29" i="7"/>
  <c r="ID28" i="8"/>
  <c r="HQ28" i="8"/>
  <c r="HI28" i="8"/>
  <c r="HD28" i="8"/>
  <c r="GZ28" i="8"/>
  <c r="GV28" i="8"/>
  <c r="L28" i="7"/>
  <c r="GB28" i="8"/>
  <c r="FP28" i="8"/>
  <c r="DT28" i="8"/>
  <c r="CR28" i="8"/>
  <c r="BN28" i="8"/>
  <c r="E28" i="7"/>
  <c r="C28" i="7"/>
  <c r="ID27" i="8"/>
  <c r="X27" i="7"/>
  <c r="HQ27" i="8"/>
  <c r="HI27" i="8"/>
  <c r="HD27" i="8"/>
  <c r="GZ27" i="8"/>
  <c r="GV27" i="8"/>
  <c r="GB27" i="8"/>
  <c r="FP27" i="8"/>
  <c r="DT27" i="8"/>
  <c r="CR27" i="8"/>
  <c r="BN27" i="8"/>
  <c r="E27" i="7"/>
  <c r="C27" i="7"/>
  <c r="ID26" i="8"/>
  <c r="HQ26" i="8"/>
  <c r="HI26" i="8"/>
  <c r="HD26" i="8"/>
  <c r="GZ26" i="8"/>
  <c r="GV26" i="8"/>
  <c r="L26" i="7"/>
  <c r="GB26" i="8"/>
  <c r="FP26" i="8"/>
  <c r="DT26" i="8"/>
  <c r="CR26" i="8"/>
  <c r="BN26" i="8"/>
  <c r="C26" i="7"/>
  <c r="ID25" i="8"/>
  <c r="X25" i="7"/>
  <c r="HQ25" i="8"/>
  <c r="HI25" i="8"/>
  <c r="HD25" i="8"/>
  <c r="GZ25" i="8"/>
  <c r="GV25" i="8"/>
  <c r="L25" i="7"/>
  <c r="GB25" i="8"/>
  <c r="FP25" i="8"/>
  <c r="DT25" i="8"/>
  <c r="CR25" i="8"/>
  <c r="BN25" i="8"/>
  <c r="C25" i="7"/>
  <c r="ID24" i="8"/>
  <c r="HQ24" i="8"/>
  <c r="HI24" i="8"/>
  <c r="HD24" i="8"/>
  <c r="GZ24" i="8"/>
  <c r="GV24" i="8"/>
  <c r="GB24" i="8"/>
  <c r="FP24" i="8"/>
  <c r="DT24" i="8"/>
  <c r="CR24" i="8"/>
  <c r="BN24" i="8"/>
  <c r="E24" i="7"/>
  <c r="C24" i="7"/>
  <c r="ID23" i="8"/>
  <c r="X23" i="7"/>
  <c r="HQ23" i="8"/>
  <c r="HI23" i="8"/>
  <c r="HD23" i="8"/>
  <c r="GZ23" i="8"/>
  <c r="GV23" i="8"/>
  <c r="GB23" i="8"/>
  <c r="FP23" i="8"/>
  <c r="DT23" i="8"/>
  <c r="CR23" i="8"/>
  <c r="BN23" i="8"/>
  <c r="E23" i="7"/>
  <c r="C23" i="7"/>
  <c r="ID22" i="8"/>
  <c r="HQ22" i="8"/>
  <c r="HI22" i="8"/>
  <c r="HD22" i="8"/>
  <c r="GZ22" i="8"/>
  <c r="GV22" i="8"/>
  <c r="L22" i="7"/>
  <c r="GB22" i="8"/>
  <c r="FP22" i="8"/>
  <c r="DT22" i="8"/>
  <c r="CR22" i="8"/>
  <c r="BN22" i="8"/>
  <c r="C22" i="7"/>
  <c r="ID21" i="8"/>
  <c r="X21" i="7"/>
  <c r="HQ21" i="8"/>
  <c r="HI21" i="8"/>
  <c r="HD21" i="8"/>
  <c r="GZ21" i="8"/>
  <c r="GV21" i="8"/>
  <c r="L21" i="7"/>
  <c r="GB21" i="8"/>
  <c r="FP21" i="8"/>
  <c r="DT21" i="8"/>
  <c r="CR21" i="8"/>
  <c r="BN21" i="8"/>
  <c r="C21" i="7"/>
  <c r="ID20" i="8"/>
  <c r="HQ20" i="8"/>
  <c r="W20" i="7" s="1"/>
  <c r="HI20" i="8"/>
  <c r="T20" i="7" s="1"/>
  <c r="HD20" i="8"/>
  <c r="GZ20" i="8"/>
  <c r="GV20" i="8"/>
  <c r="GB20" i="8"/>
  <c r="FP20" i="8"/>
  <c r="N20" i="7" s="1"/>
  <c r="DT20" i="8"/>
  <c r="J20" i="7" s="1"/>
  <c r="CR20" i="8"/>
  <c r="I20" i="7" s="1"/>
  <c r="BN20" i="8"/>
  <c r="G20" i="7" s="1"/>
  <c r="E20" i="7"/>
  <c r="C20" i="7"/>
  <c r="ID19" i="8"/>
  <c r="HQ19" i="8"/>
  <c r="W19" i="7" s="1"/>
  <c r="HI19" i="8"/>
  <c r="T19" i="7" s="1"/>
  <c r="HD19" i="8"/>
  <c r="GZ19" i="8"/>
  <c r="GV19" i="8"/>
  <c r="L19" i="7"/>
  <c r="GB19" i="8"/>
  <c r="FP19" i="8"/>
  <c r="N19" i="7" s="1"/>
  <c r="DT19" i="8"/>
  <c r="J19" i="7" s="1"/>
  <c r="CR19" i="8"/>
  <c r="I19" i="7" s="1"/>
  <c r="BN19" i="8"/>
  <c r="G19" i="7" s="1"/>
  <c r="E19" i="7"/>
  <c r="C19" i="7"/>
  <c r="ID18" i="8"/>
  <c r="HQ18" i="8"/>
  <c r="W18" i="7" s="1"/>
  <c r="HI18" i="8"/>
  <c r="T18" i="7" s="1"/>
  <c r="HD18" i="8"/>
  <c r="GZ18" i="8"/>
  <c r="GV18" i="8"/>
  <c r="GB18" i="8"/>
  <c r="P18" i="7" s="1"/>
  <c r="FP18" i="8"/>
  <c r="N18" i="7" s="1"/>
  <c r="DT18" i="8"/>
  <c r="J18" i="7" s="1"/>
  <c r="CR18" i="8"/>
  <c r="I18" i="7" s="1"/>
  <c r="BN18" i="8"/>
  <c r="G18" i="7" s="1"/>
  <c r="C18" i="7"/>
  <c r="ID17" i="8"/>
  <c r="X17" i="7"/>
  <c r="HQ17" i="8"/>
  <c r="W17" i="7" s="1"/>
  <c r="HI17" i="8"/>
  <c r="T17" i="7" s="1"/>
  <c r="HD17" i="8"/>
  <c r="GZ17" i="8"/>
  <c r="GV17" i="8"/>
  <c r="L17" i="7"/>
  <c r="GB17" i="8"/>
  <c r="P17" i="7" s="1"/>
  <c r="FP17" i="8"/>
  <c r="N17" i="7" s="1"/>
  <c r="DT17" i="8"/>
  <c r="J17" i="7" s="1"/>
  <c r="CR17" i="8"/>
  <c r="I17" i="7" s="1"/>
  <c r="BN17" i="8"/>
  <c r="G17" i="7" s="1"/>
  <c r="C17" i="7"/>
  <c r="ID16" i="8"/>
  <c r="HQ16" i="8"/>
  <c r="W16" i="7" s="1"/>
  <c r="HI16" i="8"/>
  <c r="T16" i="7" s="1"/>
  <c r="HD16" i="8"/>
  <c r="GZ16" i="8"/>
  <c r="GV16" i="8"/>
  <c r="L16" i="7"/>
  <c r="GB16" i="8"/>
  <c r="FP16" i="8"/>
  <c r="N16" i="7" s="1"/>
  <c r="DT16" i="8"/>
  <c r="J16" i="7" s="1"/>
  <c r="CR16" i="8"/>
  <c r="I16" i="7" s="1"/>
  <c r="BN16" i="8"/>
  <c r="G16" i="7" s="1"/>
  <c r="E16" i="7"/>
  <c r="C16" i="7"/>
  <c r="ID15" i="8"/>
  <c r="HQ15" i="8"/>
  <c r="W15" i="7" s="1"/>
  <c r="HI15" i="8"/>
  <c r="T15" i="7" s="1"/>
  <c r="HD15" i="8"/>
  <c r="GZ15" i="8"/>
  <c r="GV15" i="8"/>
  <c r="GB15" i="8"/>
  <c r="P15" i="7" s="1"/>
  <c r="FP15" i="8"/>
  <c r="N15" i="7" s="1"/>
  <c r="DT15" i="8"/>
  <c r="J15" i="7" s="1"/>
  <c r="CR15" i="8"/>
  <c r="I15" i="7" s="1"/>
  <c r="BN15" i="8"/>
  <c r="G15" i="7" s="1"/>
  <c r="E15" i="7"/>
  <c r="C15" i="7"/>
  <c r="ID14" i="8"/>
  <c r="HQ14" i="8"/>
  <c r="W14" i="7" s="1"/>
  <c r="HI14" i="8"/>
  <c r="T14" i="7" s="1"/>
  <c r="HD14" i="8"/>
  <c r="GZ14" i="8"/>
  <c r="GV14" i="8"/>
  <c r="GB14" i="8"/>
  <c r="P14" i="7" s="1"/>
  <c r="FP14" i="8"/>
  <c r="N14" i="7" s="1"/>
  <c r="DT14" i="8"/>
  <c r="J14" i="7" s="1"/>
  <c r="CR14" i="8"/>
  <c r="I14" i="7" s="1"/>
  <c r="BN14" i="8"/>
  <c r="G14" i="7" s="1"/>
  <c r="C14" i="7"/>
  <c r="ID13" i="8"/>
  <c r="X13" i="7"/>
  <c r="HQ13" i="8"/>
  <c r="HI13" i="8"/>
  <c r="HD13" i="8"/>
  <c r="GZ13" i="8"/>
  <c r="GV13" i="8"/>
  <c r="L13" i="7"/>
  <c r="GB13" i="8"/>
  <c r="FP13" i="8"/>
  <c r="DT13" i="8"/>
  <c r="CR13" i="8"/>
  <c r="BN13" i="8"/>
  <c r="C13" i="7"/>
  <c r="ID12" i="8"/>
  <c r="X12" i="7"/>
  <c r="HQ12" i="8"/>
  <c r="W12" i="7" s="1"/>
  <c r="HI12" i="8"/>
  <c r="T12" i="7" s="1"/>
  <c r="HD12" i="8"/>
  <c r="GZ12" i="8"/>
  <c r="GV12" i="8"/>
  <c r="L12" i="7"/>
  <c r="GB12" i="8"/>
  <c r="P12" i="7" s="1"/>
  <c r="FP12" i="8"/>
  <c r="N12" i="7" s="1"/>
  <c r="DT12" i="8"/>
  <c r="J12" i="7" s="1"/>
  <c r="CR12" i="8"/>
  <c r="I12" i="7" s="1"/>
  <c r="BN12" i="8"/>
  <c r="G12" i="7" s="1"/>
  <c r="E12" i="7"/>
  <c r="C12" i="7"/>
  <c r="ID11" i="8"/>
  <c r="HQ11" i="8"/>
  <c r="W11" i="7" s="1"/>
  <c r="HI11" i="8"/>
  <c r="T11" i="7" s="1"/>
  <c r="HD11" i="8"/>
  <c r="GZ11" i="8"/>
  <c r="GV11" i="8"/>
  <c r="GB11" i="8"/>
  <c r="P11" i="7" s="1"/>
  <c r="FP11" i="8"/>
  <c r="N11" i="7" s="1"/>
  <c r="DT11" i="8"/>
  <c r="J11" i="7" s="1"/>
  <c r="CR11" i="8"/>
  <c r="I11" i="7" s="1"/>
  <c r="BN11" i="8"/>
  <c r="G11" i="7" s="1"/>
  <c r="E11" i="7"/>
  <c r="C11" i="7"/>
  <c r="ID10" i="8"/>
  <c r="HQ10" i="8"/>
  <c r="W10" i="7" s="1"/>
  <c r="HI10" i="8"/>
  <c r="T10" i="7" s="1"/>
  <c r="HD10" i="8"/>
  <c r="GZ10" i="8"/>
  <c r="GV10" i="8"/>
  <c r="L10" i="7"/>
  <c r="GB10" i="8"/>
  <c r="P10" i="7" s="1"/>
  <c r="FP10" i="8"/>
  <c r="N10" i="7" s="1"/>
  <c r="DT10" i="8"/>
  <c r="J10" i="7" s="1"/>
  <c r="CR10" i="8"/>
  <c r="I10" i="7" s="1"/>
  <c r="BN10" i="8"/>
  <c r="G10" i="7" s="1"/>
  <c r="C10" i="7"/>
  <c r="ID9" i="8"/>
  <c r="HQ9" i="8"/>
  <c r="W9" i="7" s="1"/>
  <c r="HI9" i="8"/>
  <c r="T9" i="7" s="1"/>
  <c r="HD9" i="8"/>
  <c r="GZ9" i="8"/>
  <c r="GV9" i="8"/>
  <c r="L9" i="7"/>
  <c r="GB9" i="8"/>
  <c r="P9" i="7" s="1"/>
  <c r="FP9" i="8"/>
  <c r="N9" i="7" s="1"/>
  <c r="DT9" i="8"/>
  <c r="J9" i="7" s="1"/>
  <c r="CR9" i="8"/>
  <c r="I9" i="7" s="1"/>
  <c r="BN9" i="8"/>
  <c r="G9" i="7" s="1"/>
  <c r="C9" i="7"/>
  <c r="ID8" i="8"/>
  <c r="X8" i="7"/>
  <c r="HQ8" i="8"/>
  <c r="W8" i="7" s="1"/>
  <c r="HI8" i="8"/>
  <c r="T8" i="7" s="1"/>
  <c r="HD8" i="8"/>
  <c r="GZ8" i="8"/>
  <c r="GV8" i="8"/>
  <c r="L8" i="7"/>
  <c r="GB8" i="8"/>
  <c r="P8" i="7" s="1"/>
  <c r="FP8" i="8"/>
  <c r="N8" i="7" s="1"/>
  <c r="DT8" i="8"/>
  <c r="J8" i="7" s="1"/>
  <c r="CR8" i="8"/>
  <c r="I8" i="7" s="1"/>
  <c r="BN8" i="8"/>
  <c r="G8" i="7" s="1"/>
  <c r="E8" i="7"/>
  <c r="C8" i="7"/>
  <c r="ID7" i="8"/>
  <c r="HQ7" i="8"/>
  <c r="W7" i="7" s="1"/>
  <c r="HI7" i="8"/>
  <c r="T7" i="7" s="1"/>
  <c r="HD7" i="8"/>
  <c r="GZ7" i="8"/>
  <c r="GV7" i="8"/>
  <c r="L7" i="7"/>
  <c r="GB7" i="8"/>
  <c r="P7" i="7" s="1"/>
  <c r="FP7" i="8"/>
  <c r="N7" i="7" s="1"/>
  <c r="DT7" i="8"/>
  <c r="J7" i="7" s="1"/>
  <c r="CR7" i="8"/>
  <c r="I7" i="7" s="1"/>
  <c r="BN7" i="8"/>
  <c r="G7" i="7" s="1"/>
  <c r="E7" i="7"/>
  <c r="C7" i="7"/>
  <c r="ID6" i="8"/>
  <c r="HQ6" i="8"/>
  <c r="W6" i="7" s="1"/>
  <c r="HI6" i="8"/>
  <c r="T6" i="7" s="1"/>
  <c r="HD6" i="8"/>
  <c r="GZ6" i="8"/>
  <c r="GV6" i="8"/>
  <c r="GB6" i="8"/>
  <c r="GC6" i="8" s="1"/>
  <c r="FP6" i="8"/>
  <c r="N6" i="7" s="1"/>
  <c r="DT6" i="8"/>
  <c r="J6" i="7" s="1"/>
  <c r="CR6" i="8"/>
  <c r="I6" i="7" s="1"/>
  <c r="BN6" i="8"/>
  <c r="G6" i="7" s="1"/>
  <c r="C6" i="7"/>
  <c r="ID5" i="8"/>
  <c r="ID35" i="8" s="1"/>
  <c r="HQ5" i="8"/>
  <c r="HI5" i="8"/>
  <c r="HI35" i="8" s="1"/>
  <c r="HD5" i="8"/>
  <c r="HD35" i="8" s="1"/>
  <c r="GZ5" i="8"/>
  <c r="GZ35" i="8" s="1"/>
  <c r="GV5" i="8"/>
  <c r="L5" i="7"/>
  <c r="GB5" i="8"/>
  <c r="FP5" i="8"/>
  <c r="EP5" i="8"/>
  <c r="EQ18" i="8" s="1"/>
  <c r="DT5" i="8"/>
  <c r="J5" i="7" s="1"/>
  <c r="CR5" i="8"/>
  <c r="BN5" i="8"/>
  <c r="B2" i="7"/>
  <c r="P16" i="7"/>
  <c r="P20" i="7"/>
  <c r="P26" i="7"/>
  <c r="P28" i="7"/>
  <c r="P30" i="7"/>
  <c r="P32" i="7"/>
  <c r="P19" i="7"/>
  <c r="P23" i="7"/>
  <c r="P25" i="7"/>
  <c r="P27" i="7"/>
  <c r="EQ14" i="8"/>
  <c r="AF5" i="8"/>
  <c r="C5" i="7"/>
  <c r="EQ5" i="8"/>
  <c r="EQ19" i="8"/>
  <c r="EQ20" i="8"/>
  <c r="EQ27" i="8"/>
  <c r="AF6" i="8"/>
  <c r="AF34" i="8"/>
  <c r="AF32" i="8"/>
  <c r="AF30" i="8"/>
  <c r="AF28" i="8"/>
  <c r="C36" i="7"/>
  <c r="AF26" i="8"/>
  <c r="AF22" i="8"/>
  <c r="AF20" i="8"/>
  <c r="AF18" i="8"/>
  <c r="AF16" i="8"/>
  <c r="AF14" i="8"/>
  <c r="AF12" i="8"/>
  <c r="AF24" i="8"/>
  <c r="FQ22" i="8"/>
  <c r="FQ14" i="8"/>
  <c r="GS34" i="8"/>
  <c r="GS20" i="8"/>
  <c r="AF7" i="8"/>
  <c r="AF10" i="8"/>
  <c r="AF8" i="8"/>
  <c r="GS8" i="8"/>
  <c r="AF9" i="8"/>
  <c r="AF11" i="8"/>
  <c r="GS11" i="8"/>
  <c r="AF13" i="8"/>
  <c r="AF15" i="8"/>
  <c r="FQ15" i="8"/>
  <c r="AF17" i="8"/>
  <c r="AF19" i="8"/>
  <c r="AF21" i="8"/>
  <c r="AF25" i="8"/>
  <c r="AF23" i="8"/>
  <c r="AF27" i="8"/>
  <c r="FQ27" i="8"/>
  <c r="AF29" i="8"/>
  <c r="GS29" i="8"/>
  <c r="AF31" i="8"/>
  <c r="AF33" i="8"/>
  <c r="FQ33" i="8"/>
  <c r="GS23" i="8" l="1"/>
  <c r="GS21" i="8"/>
  <c r="GS17" i="8"/>
  <c r="GS24" i="8"/>
  <c r="GS26" i="8"/>
  <c r="L27" i="7"/>
  <c r="GS13" i="8"/>
  <c r="GS9" i="8"/>
  <c r="GS12" i="8"/>
  <c r="GS28" i="8"/>
  <c r="GS5" i="8"/>
  <c r="L15" i="7"/>
  <c r="GR35" i="8"/>
  <c r="L36" i="7" s="1"/>
  <c r="GS33" i="8"/>
  <c r="GS25" i="8"/>
  <c r="GS7" i="8"/>
  <c r="GS16" i="8"/>
  <c r="GS6" i="8"/>
  <c r="GS10" i="8"/>
  <c r="GS14" i="8"/>
  <c r="GS22" i="8"/>
  <c r="GS30" i="8"/>
  <c r="FQ28" i="8"/>
  <c r="FQ31" i="8"/>
  <c r="FQ24" i="8"/>
  <c r="FQ25" i="8"/>
  <c r="EQ11" i="8"/>
  <c r="EQ32" i="8"/>
  <c r="EQ23" i="8"/>
  <c r="EQ31" i="8"/>
  <c r="FQ17" i="8"/>
  <c r="GS18" i="8"/>
  <c r="FQ16" i="8"/>
  <c r="EQ26" i="8"/>
  <c r="EQ17" i="8"/>
  <c r="EQ9" i="8"/>
  <c r="EQ29" i="8"/>
  <c r="EQ15" i="8"/>
  <c r="EQ12" i="8"/>
  <c r="EQ10" i="8"/>
  <c r="L6" i="7"/>
  <c r="EP35" i="8"/>
  <c r="K36" i="7" s="1"/>
  <c r="L14" i="7"/>
  <c r="FQ11" i="8"/>
  <c r="FQ10" i="8"/>
  <c r="FQ18" i="8"/>
  <c r="FQ30" i="8"/>
  <c r="EQ34" i="8"/>
  <c r="EQ16" i="8"/>
  <c r="EQ8" i="8"/>
  <c r="EQ28" i="8"/>
  <c r="EQ7" i="8"/>
  <c r="EQ30" i="8"/>
  <c r="FQ23" i="8"/>
  <c r="FQ13" i="8"/>
  <c r="FQ8" i="8"/>
  <c r="FQ12" i="8"/>
  <c r="FQ20" i="8"/>
  <c r="FQ32" i="8"/>
  <c r="EQ21" i="8"/>
  <c r="EQ13" i="8"/>
  <c r="EQ33" i="8"/>
  <c r="EQ25" i="8"/>
  <c r="EQ6" i="8"/>
  <c r="EQ35" i="8" s="1"/>
  <c r="EQ24" i="8"/>
  <c r="EQ22" i="8"/>
  <c r="GC9" i="8"/>
  <c r="G13" i="7"/>
  <c r="P13" i="7"/>
  <c r="I21" i="7"/>
  <c r="T21" i="7"/>
  <c r="N22" i="7"/>
  <c r="W22" i="7"/>
  <c r="N23" i="7"/>
  <c r="G24" i="7"/>
  <c r="T24" i="7"/>
  <c r="G25" i="7"/>
  <c r="J26" i="7"/>
  <c r="W26" i="7"/>
  <c r="N27" i="7"/>
  <c r="G28" i="7"/>
  <c r="N29" i="7"/>
  <c r="J30" i="7"/>
  <c r="W30" i="7"/>
  <c r="G31" i="7"/>
  <c r="P31" i="7"/>
  <c r="J32" i="7"/>
  <c r="W32" i="7"/>
  <c r="I33" i="7"/>
  <c r="W33" i="7"/>
  <c r="I34" i="7"/>
  <c r="T34" i="7"/>
  <c r="K28" i="7"/>
  <c r="X31" i="7"/>
  <c r="P24" i="7"/>
  <c r="GC29" i="8"/>
  <c r="I13" i="7"/>
  <c r="T13" i="7"/>
  <c r="J21" i="7"/>
  <c r="W21" i="7"/>
  <c r="G22" i="7"/>
  <c r="P22" i="7"/>
  <c r="G23" i="7"/>
  <c r="I24" i="7"/>
  <c r="W24" i="7"/>
  <c r="I25" i="7"/>
  <c r="T25" i="7"/>
  <c r="N26" i="7"/>
  <c r="G27" i="7"/>
  <c r="I28" i="7"/>
  <c r="T28" i="7"/>
  <c r="G29" i="7"/>
  <c r="N30" i="7"/>
  <c r="I31" i="7"/>
  <c r="T31" i="7"/>
  <c r="N32" i="7"/>
  <c r="J33" i="7"/>
  <c r="J34" i="7"/>
  <c r="W34" i="7"/>
  <c r="K21" i="7"/>
  <c r="K25" i="7"/>
  <c r="K29" i="7"/>
  <c r="K33" i="7"/>
  <c r="L24" i="7"/>
  <c r="X24" i="7"/>
  <c r="X28" i="7"/>
  <c r="X32" i="7"/>
  <c r="J13" i="7"/>
  <c r="W13" i="7"/>
  <c r="N21" i="7"/>
  <c r="I22" i="7"/>
  <c r="T22" i="7"/>
  <c r="I23" i="7"/>
  <c r="T23" i="7"/>
  <c r="J24" i="7"/>
  <c r="J25" i="7"/>
  <c r="W25" i="7"/>
  <c r="G26" i="7"/>
  <c r="I27" i="7"/>
  <c r="T27" i="7"/>
  <c r="J28" i="7"/>
  <c r="W28" i="7"/>
  <c r="I29" i="7"/>
  <c r="T29" i="7"/>
  <c r="G30" i="7"/>
  <c r="J31" i="7"/>
  <c r="W31" i="7"/>
  <c r="G32" i="7"/>
  <c r="N33" i="7"/>
  <c r="N34" i="7"/>
  <c r="K22" i="7"/>
  <c r="K26" i="7"/>
  <c r="K30" i="7"/>
  <c r="K34" i="7"/>
  <c r="L33" i="7"/>
  <c r="X29" i="7"/>
  <c r="X33" i="7"/>
  <c r="P29" i="7"/>
  <c r="N13" i="7"/>
  <c r="G21" i="7"/>
  <c r="P21" i="7"/>
  <c r="J22" i="7"/>
  <c r="J23" i="7"/>
  <c r="W23" i="7"/>
  <c r="N24" i="7"/>
  <c r="N25" i="7"/>
  <c r="I26" i="7"/>
  <c r="T26" i="7"/>
  <c r="J27" i="7"/>
  <c r="W27" i="7"/>
  <c r="N28" i="7"/>
  <c r="J29" i="7"/>
  <c r="W29" i="7"/>
  <c r="I30" i="7"/>
  <c r="T30" i="7"/>
  <c r="N31" i="7"/>
  <c r="I32" i="7"/>
  <c r="T32" i="7"/>
  <c r="G33" i="7"/>
  <c r="T33" i="7"/>
  <c r="G34" i="7"/>
  <c r="K23" i="7"/>
  <c r="K27" i="7"/>
  <c r="K31" i="7"/>
  <c r="X30" i="7"/>
  <c r="T5" i="7"/>
  <c r="GV35" i="8"/>
  <c r="CS6" i="8"/>
  <c r="CS29" i="8"/>
  <c r="DU24" i="8"/>
  <c r="HQ35" i="8"/>
  <c r="W36" i="7" s="1"/>
  <c r="CS24" i="8"/>
  <c r="FP35" i="8"/>
  <c r="N36" i="7" s="1"/>
  <c r="GC10" i="8"/>
  <c r="FQ29" i="8"/>
  <c r="FQ19" i="8"/>
  <c r="FQ21" i="8"/>
  <c r="FQ7" i="8"/>
  <c r="FQ26" i="8"/>
  <c r="FQ34" i="8"/>
  <c r="CS16" i="8"/>
  <c r="CS30" i="8"/>
  <c r="CS17" i="8"/>
  <c r="AH33" i="8"/>
  <c r="CS25" i="8"/>
  <c r="CS27" i="8"/>
  <c r="CS23" i="8"/>
  <c r="CS15" i="8"/>
  <c r="CS21" i="8"/>
  <c r="BO27" i="8"/>
  <c r="CS31" i="8"/>
  <c r="BO11" i="8"/>
  <c r="DU9" i="8"/>
  <c r="CS8" i="8"/>
  <c r="CS19" i="8"/>
  <c r="CS11" i="8"/>
  <c r="DU34" i="8"/>
  <c r="CS14" i="8"/>
  <c r="CS28" i="8"/>
  <c r="BO26" i="8"/>
  <c r="GC33" i="8"/>
  <c r="GC14" i="8"/>
  <c r="K5" i="7"/>
  <c r="CS33" i="8"/>
  <c r="CS7" i="8"/>
  <c r="CS9" i="8"/>
  <c r="DU16" i="8"/>
  <c r="CS10" i="8"/>
  <c r="CS18" i="8"/>
  <c r="BO24" i="8"/>
  <c r="GC24" i="8"/>
  <c r="FQ9" i="8"/>
  <c r="CS13" i="8"/>
  <c r="DU26" i="8"/>
  <c r="CS12" i="8"/>
  <c r="CS22" i="8"/>
  <c r="BO20" i="8"/>
  <c r="GC18" i="8"/>
  <c r="P5" i="7"/>
  <c r="N5" i="7"/>
  <c r="FQ5" i="8"/>
  <c r="GC11" i="8"/>
  <c r="BO17" i="8"/>
  <c r="D15" i="7"/>
  <c r="AH14" i="8"/>
  <c r="AH22" i="8"/>
  <c r="CS20" i="8"/>
  <c r="CS32" i="8"/>
  <c r="AH29" i="8"/>
  <c r="AH32" i="8"/>
  <c r="E14" i="7"/>
  <c r="CS26" i="8"/>
  <c r="CS34" i="8"/>
  <c r="BO9" i="8"/>
  <c r="BO33" i="8"/>
  <c r="BO25" i="8"/>
  <c r="BO19" i="8"/>
  <c r="D26" i="7"/>
  <c r="AG35" i="8"/>
  <c r="E36" i="7" s="1"/>
  <c r="AH9" i="8"/>
  <c r="AH13" i="8"/>
  <c r="AH17" i="8"/>
  <c r="AH21" i="8"/>
  <c r="AH25" i="8"/>
  <c r="DU23" i="8"/>
  <c r="DU19" i="8"/>
  <c r="DU8" i="8"/>
  <c r="DU10" i="8"/>
  <c r="DU18" i="8"/>
  <c r="DU28" i="8"/>
  <c r="DU6" i="8"/>
  <c r="DU21" i="8"/>
  <c r="DU33" i="8"/>
  <c r="DU17" i="8"/>
  <c r="DU12" i="8"/>
  <c r="DU20" i="8"/>
  <c r="DU30" i="8"/>
  <c r="DU31" i="8"/>
  <c r="DU29" i="8"/>
  <c r="DU27" i="8"/>
  <c r="DU25" i="8"/>
  <c r="DU15" i="8"/>
  <c r="DU13" i="8"/>
  <c r="DU11" i="8"/>
  <c r="DU7" i="8"/>
  <c r="DU14" i="8"/>
  <c r="DU22" i="8"/>
  <c r="DU32" i="8"/>
  <c r="BN35" i="8"/>
  <c r="G36" i="7" s="1"/>
  <c r="D33" i="7"/>
  <c r="AH23" i="8"/>
  <c r="AH7" i="8"/>
  <c r="AH19" i="8"/>
  <c r="AH15" i="8"/>
  <c r="AH11" i="8"/>
  <c r="AH16" i="8"/>
  <c r="AH26" i="8"/>
  <c r="AH34" i="8"/>
  <c r="AH5" i="8"/>
  <c r="D5" i="7"/>
  <c r="E5" i="7"/>
  <c r="E21" i="7"/>
  <c r="E25" i="7"/>
  <c r="D10" i="7"/>
  <c r="D24" i="7"/>
  <c r="AH31" i="8"/>
  <c r="AH27" i="8"/>
  <c r="AH8" i="8"/>
  <c r="AH10" i="8"/>
  <c r="AH24" i="8"/>
  <c r="AH18" i="8"/>
  <c r="AH28" i="8"/>
  <c r="E13" i="7"/>
  <c r="E17" i="7"/>
  <c r="AH12" i="8"/>
  <c r="AH20" i="8"/>
  <c r="AH30" i="8"/>
  <c r="AH6" i="8"/>
  <c r="D8" i="7"/>
  <c r="D22" i="7"/>
  <c r="D11" i="7"/>
  <c r="D31" i="7"/>
  <c r="D18" i="7"/>
  <c r="D14" i="7"/>
  <c r="D17" i="7"/>
  <c r="D32" i="7"/>
  <c r="D29" i="7"/>
  <c r="D9" i="7"/>
  <c r="D25" i="7"/>
  <c r="D28" i="7"/>
  <c r="D12" i="7"/>
  <c r="D6" i="7"/>
  <c r="D20" i="7"/>
  <c r="D30" i="7"/>
  <c r="D23" i="7"/>
  <c r="D16" i="7"/>
  <c r="D34" i="7"/>
  <c r="HY35" i="8"/>
  <c r="X36" i="7" s="1"/>
  <c r="GC32" i="8"/>
  <c r="GC28" i="8"/>
  <c r="GC21" i="8"/>
  <c r="GC17" i="8"/>
  <c r="GC13" i="8"/>
  <c r="GC5" i="8"/>
  <c r="GC27" i="8"/>
  <c r="GC22" i="8"/>
  <c r="P6" i="7"/>
  <c r="GC31" i="8"/>
  <c r="GC26" i="8"/>
  <c r="GC20" i="8"/>
  <c r="GC16" i="8"/>
  <c r="GC8" i="8"/>
  <c r="GC34" i="8"/>
  <c r="GC23" i="8"/>
  <c r="GB35" i="8"/>
  <c r="P36" i="7" s="1"/>
  <c r="GC30" i="8"/>
  <c r="GC25" i="8"/>
  <c r="GC19" i="8"/>
  <c r="GC15" i="8"/>
  <c r="GC7" i="8"/>
  <c r="GC12" i="8"/>
  <c r="BO6" i="8"/>
  <c r="BO31" i="8"/>
  <c r="BO15" i="8"/>
  <c r="BO12" i="8"/>
  <c r="BO30" i="8"/>
  <c r="BO29" i="8"/>
  <c r="BO23" i="8"/>
  <c r="BO21" i="8"/>
  <c r="BO13" i="8"/>
  <c r="BO8" i="8"/>
  <c r="BO16" i="8"/>
  <c r="BO34" i="8"/>
  <c r="D21" i="7"/>
  <c r="BO5" i="8"/>
  <c r="FQ6" i="8"/>
  <c r="G5" i="7"/>
  <c r="D19" i="7"/>
  <c r="D13" i="7"/>
  <c r="I5" i="7"/>
  <c r="CR35" i="8"/>
  <c r="I36" i="7" s="1"/>
  <c r="D27" i="7"/>
  <c r="D7" i="7"/>
  <c r="CS5" i="8"/>
  <c r="DU5" i="8"/>
  <c r="DT35" i="8"/>
  <c r="J36" i="7" s="1"/>
  <c r="W5" i="7"/>
  <c r="BO7" i="8"/>
  <c r="BO10" i="8"/>
  <c r="BO14" i="8"/>
  <c r="BO18" i="8"/>
  <c r="BO22" i="8"/>
  <c r="BO28" i="8"/>
  <c r="BO32" i="8"/>
  <c r="GS35" i="8" l="1"/>
  <c r="H14" i="7"/>
  <c r="CS35" i="8"/>
  <c r="FQ35" i="8"/>
  <c r="H10" i="7"/>
  <c r="H13" i="7"/>
  <c r="DU35" i="8"/>
  <c r="H26" i="7"/>
  <c r="H11" i="7"/>
  <c r="H27" i="7"/>
  <c r="H12" i="7"/>
  <c r="H29" i="7"/>
  <c r="H28" i="7"/>
  <c r="F13" i="7"/>
  <c r="H21" i="7"/>
  <c r="H5" i="7"/>
  <c r="H19" i="7"/>
  <c r="H34" i="7"/>
  <c r="H18" i="7"/>
  <c r="H20" i="7"/>
  <c r="F5" i="7"/>
  <c r="F18" i="7"/>
  <c r="F34" i="7"/>
  <c r="F8" i="7"/>
  <c r="F15" i="7"/>
  <c r="F23" i="7"/>
  <c r="F31" i="7"/>
  <c r="F7" i="7"/>
  <c r="F32" i="7"/>
  <c r="F22" i="7"/>
  <c r="F12" i="7"/>
  <c r="F19" i="7"/>
  <c r="F27" i="7"/>
  <c r="F10" i="7"/>
  <c r="F16" i="7"/>
  <c r="F14" i="7"/>
  <c r="F11" i="7"/>
  <c r="F20" i="7"/>
  <c r="F28" i="7"/>
  <c r="F24" i="7"/>
  <c r="F6" i="7"/>
  <c r="F30" i="7"/>
  <c r="F29" i="7"/>
  <c r="F26" i="7"/>
  <c r="F25" i="7"/>
  <c r="F9" i="7"/>
  <c r="F17" i="7"/>
  <c r="F21" i="7"/>
  <c r="F33" i="7"/>
  <c r="GC35" i="8"/>
  <c r="H8" i="7"/>
  <c r="H6" i="7"/>
  <c r="H33" i="7"/>
  <c r="H25" i="7"/>
  <c r="H17" i="7"/>
  <c r="H9" i="7"/>
  <c r="H32" i="7"/>
  <c r="H24" i="7"/>
  <c r="H16" i="7"/>
  <c r="H31" i="7"/>
  <c r="H23" i="7"/>
  <c r="H15" i="7"/>
  <c r="H7" i="7"/>
  <c r="H30" i="7"/>
  <c r="H22" i="7"/>
  <c r="BO35" i="8"/>
</calcChain>
</file>

<file path=xl/sharedStrings.xml><?xml version="1.0" encoding="utf-8"?>
<sst xmlns="http://schemas.openxmlformats.org/spreadsheetml/2006/main" count="2737" uniqueCount="690">
  <si>
    <t>AGS 2000</t>
  </si>
  <si>
    <t>97-98</t>
  </si>
  <si>
    <t>Check</t>
  </si>
  <si>
    <t>Pio.2555/PF84301//FL 302     (formerly GA89482E7)</t>
  </si>
  <si>
    <t>LIST OF ENTRIES AND PEDIGREES</t>
  </si>
  <si>
    <t>Cooperator:</t>
  </si>
  <si>
    <t>Location:</t>
  </si>
  <si>
    <t>No. of Reps:</t>
  </si>
  <si>
    <t>Harvest Plot Area (sq.ft.):</t>
  </si>
  <si>
    <t>Yield CV%:</t>
  </si>
  <si>
    <t>Fertilizer:</t>
  </si>
  <si>
    <t>Seed Date:</t>
  </si>
  <si>
    <t>Harvest Date:</t>
  </si>
  <si>
    <t>Date/Feekes Growth Stage When Scored</t>
  </si>
  <si>
    <t>ENTRY</t>
  </si>
  <si>
    <t>CULTIVAR/</t>
  </si>
  <si>
    <t>YIELD</t>
  </si>
  <si>
    <t>TEST</t>
  </si>
  <si>
    <t>NO.</t>
  </si>
  <si>
    <t>DESIGNATION</t>
  </si>
  <si>
    <t>WT.</t>
  </si>
  <si>
    <t>DATE</t>
  </si>
  <si>
    <t>bu/A</t>
  </si>
  <si>
    <t>lbs/bu</t>
  </si>
  <si>
    <t>Julian</t>
  </si>
  <si>
    <t>0-9</t>
  </si>
  <si>
    <t>Yield</t>
  </si>
  <si>
    <t>rank</t>
  </si>
  <si>
    <t>04-05</t>
  </si>
  <si>
    <t>VA94-52-60/Pio2643//USG3209 (formerly VA02W-555)</t>
  </si>
  <si>
    <t>USG 3555</t>
  </si>
  <si>
    <t>VIRUSES</t>
  </si>
  <si>
    <t>please</t>
  </si>
  <si>
    <t>identify</t>
  </si>
  <si>
    <t>MEANS:</t>
  </si>
  <si>
    <t>Jamestown</t>
  </si>
  <si>
    <t>Roane/Pioneer Brand 2691   (formerly VA02W-370)</t>
  </si>
  <si>
    <t>Harrison</t>
  </si>
  <si>
    <t>USG 3120</t>
  </si>
  <si>
    <t>SS524/GA96004//AGS2000   (formerly GA991209-6E33)</t>
  </si>
  <si>
    <t>07-08</t>
  </si>
  <si>
    <t>Murphy</t>
  </si>
  <si>
    <t>13-14</t>
  </si>
  <si>
    <t>NC09-20986</t>
  </si>
  <si>
    <t>NC00-15332/VA01-476//Dominion</t>
  </si>
  <si>
    <t>Griffey</t>
  </si>
  <si>
    <t>West</t>
  </si>
  <si>
    <t>TXE21</t>
  </si>
  <si>
    <t>961565-2E46/AGS2485//96229-3A41</t>
  </si>
  <si>
    <t>Sutton</t>
  </si>
  <si>
    <t>Cooper</t>
  </si>
  <si>
    <t>Johnson</t>
  </si>
  <si>
    <t>Mason</t>
  </si>
  <si>
    <t>Obert</t>
  </si>
  <si>
    <t>PHE</t>
  </si>
  <si>
    <t>CV%</t>
  </si>
  <si>
    <t>ENT</t>
  </si>
  <si>
    <t>**</t>
  </si>
  <si>
    <t>Grain Yield all locs</t>
  </si>
  <si>
    <t>Grain  Yield   **locs</t>
  </si>
  <si>
    <t>Test Wt</t>
  </si>
  <si>
    <t>Hd Day</t>
  </si>
  <si>
    <t>Plt HT</t>
  </si>
  <si>
    <t>Lod Scr</t>
  </si>
  <si>
    <t>Powdery Mildew</t>
  </si>
  <si>
    <t>Leaf Rust</t>
  </si>
  <si>
    <t>CDL Post Lr</t>
  </si>
  <si>
    <t>Stripe Rust</t>
  </si>
  <si>
    <t>Stem Rust</t>
  </si>
  <si>
    <t>BY DV</t>
  </si>
  <si>
    <t>SBMV</t>
  </si>
  <si>
    <t>WS SMV</t>
  </si>
  <si>
    <t>SEPT</t>
  </si>
  <si>
    <t>FHB</t>
  </si>
  <si>
    <t>BACT</t>
  </si>
  <si>
    <t>Hessian Fly % Resistant USDA Seedling</t>
  </si>
  <si>
    <t>GENO</t>
  </si>
  <si>
    <t>bu/a</t>
  </si>
  <si>
    <t>rnk</t>
  </si>
  <si>
    <t>of yr</t>
  </si>
  <si>
    <t>in</t>
  </si>
  <si>
    <t>genes</t>
  </si>
  <si>
    <t>Field  '0-9</t>
  </si>
  <si>
    <t>B</t>
  </si>
  <si>
    <t>C</t>
  </si>
  <si>
    <t>D</t>
  </si>
  <si>
    <t>O</t>
  </si>
  <si>
    <t>L</t>
  </si>
  <si>
    <t>MEAN</t>
  </si>
  <si>
    <t>GRAIN YIELD (bu/acre)</t>
  </si>
  <si>
    <t>Test Weight (lbs/bu)</t>
  </si>
  <si>
    <t>Heading Date (of year)</t>
  </si>
  <si>
    <t>Plant Height (in)</t>
  </si>
  <si>
    <t>Lodging (0-9)</t>
  </si>
  <si>
    <t>Leaf Rust 0-9</t>
  </si>
  <si>
    <t>Stripe Rust (0-9)</t>
  </si>
  <si>
    <t>Powdery Mildew (0-9)</t>
  </si>
  <si>
    <t>BLK chaff</t>
  </si>
  <si>
    <t>SBMV (0-9)</t>
  </si>
  <si>
    <t>WSSMV 0-9</t>
  </si>
  <si>
    <t>BYDV</t>
  </si>
  <si>
    <t>SEPT (0-9)</t>
  </si>
  <si>
    <t>Hessian Fly Field</t>
  </si>
  <si>
    <t>Hessian Fly % Res</t>
  </si>
  <si>
    <t>CEREAL LEAF BETLE</t>
  </si>
  <si>
    <t>BLM AL</t>
  </si>
  <si>
    <t>BAY AR</t>
  </si>
  <si>
    <t>ST AR</t>
  </si>
  <si>
    <t>SC DE</t>
  </si>
  <si>
    <t>QNC FL</t>
  </si>
  <si>
    <t>GR GA</t>
  </si>
  <si>
    <t>PL GA</t>
  </si>
  <si>
    <t>FE IN</t>
  </si>
  <si>
    <t>TIP IN</t>
  </si>
  <si>
    <t>WN KS</t>
  </si>
  <si>
    <t>LX KY</t>
  </si>
  <si>
    <t>BR LA</t>
  </si>
  <si>
    <t>WN LA</t>
  </si>
  <si>
    <t>QT MD</t>
  </si>
  <si>
    <t>PO MO</t>
  </si>
  <si>
    <t>CL MS</t>
  </si>
  <si>
    <t>NT MS</t>
  </si>
  <si>
    <t>KN NC</t>
  </si>
  <si>
    <t>WST OH</t>
  </si>
  <si>
    <t>FL SC</t>
  </si>
  <si>
    <t>KN TN</t>
  </si>
  <si>
    <t>PR TX</t>
  </si>
  <si>
    <t>BLK VA</t>
  </si>
  <si>
    <t>WAR VA</t>
  </si>
  <si>
    <t>OC WI</t>
  </si>
  <si>
    <t>X All</t>
  </si>
  <si>
    <t>X **</t>
  </si>
  <si>
    <t>BM AL</t>
  </si>
  <si>
    <t>HS IL</t>
  </si>
  <si>
    <t>LAF IN</t>
  </si>
  <si>
    <t>BG IN</t>
  </si>
  <si>
    <t>QN MD</t>
  </si>
  <si>
    <t>WS VA</t>
  </si>
  <si>
    <t>X</t>
  </si>
  <si>
    <t>WC KY</t>
  </si>
  <si>
    <t>QN FL</t>
  </si>
  <si>
    <t>KWS H IL</t>
  </si>
  <si>
    <t>Sch KY</t>
  </si>
  <si>
    <t>TX</t>
  </si>
  <si>
    <t>CDL</t>
  </si>
  <si>
    <t>VA</t>
  </si>
  <si>
    <t>QU FL</t>
  </si>
  <si>
    <t>CR LA</t>
  </si>
  <si>
    <t>BL VA</t>
  </si>
  <si>
    <t>TTTSK</t>
  </si>
  <si>
    <t>CDL - MN Field BULK</t>
  </si>
  <si>
    <t>GH VA</t>
  </si>
  <si>
    <t>WA VA SGB</t>
  </si>
  <si>
    <t>KNC</t>
  </si>
  <si>
    <t>TCRK**</t>
  </si>
  <si>
    <t>TFBJ</t>
  </si>
  <si>
    <t>TDBJ</t>
  </si>
  <si>
    <t>TNRJ</t>
  </si>
  <si>
    <t>MCTS</t>
  </si>
  <si>
    <t>TNGJ</t>
  </si>
  <si>
    <t>TCRK+MFQS</t>
  </si>
  <si>
    <t>%</t>
  </si>
  <si>
    <t>QFCS</t>
  </si>
  <si>
    <t>LOCATION MEAN:</t>
  </si>
  <si>
    <t>LSD</t>
  </si>
  <si>
    <t xml:space="preserve"> </t>
  </si>
  <si>
    <t>DESIG</t>
  </si>
  <si>
    <t>HEADING</t>
  </si>
  <si>
    <t>HEIGHT</t>
  </si>
  <si>
    <t>LODGING</t>
  </si>
  <si>
    <t>WINTER</t>
  </si>
  <si>
    <t>POWDERY</t>
  </si>
  <si>
    <t>LEAF</t>
  </si>
  <si>
    <t>STEM</t>
  </si>
  <si>
    <t>STRIPE</t>
  </si>
  <si>
    <t>SEPTORIA</t>
  </si>
  <si>
    <t>KILL</t>
  </si>
  <si>
    <t>MILDEW</t>
  </si>
  <si>
    <t>RUST</t>
  </si>
  <si>
    <t>tritici</t>
  </si>
  <si>
    <t>nodorum</t>
  </si>
  <si>
    <t>SCAB</t>
  </si>
  <si>
    <t>Leaf Blotch</t>
  </si>
  <si>
    <t>Glume Blotch</t>
  </si>
  <si>
    <t>in.</t>
  </si>
  <si>
    <t>COMMENTS:</t>
  </si>
  <si>
    <t>Yield LSD (.05):</t>
  </si>
  <si>
    <t>20lbs N preplant; 75lbs N topdressed</t>
  </si>
  <si>
    <t>OTHER</t>
  </si>
  <si>
    <t>add</t>
  </si>
  <si>
    <t>columns</t>
  </si>
  <si>
    <t>as needed</t>
  </si>
  <si>
    <t>Leaf</t>
  </si>
  <si>
    <t>Pheno</t>
  </si>
  <si>
    <t>Rust</t>
  </si>
  <si>
    <t>type</t>
  </si>
  <si>
    <t>Mean</t>
  </si>
  <si>
    <t>CV</t>
  </si>
  <si>
    <t>Rank</t>
  </si>
  <si>
    <t>GRAND MEAN</t>
  </si>
  <si>
    <t>FTX</t>
  </si>
  <si>
    <t>Knoxville, TN</t>
  </si>
  <si>
    <t>No. of Reps:  3</t>
  </si>
  <si>
    <t>Moisture</t>
  </si>
  <si>
    <t>Error df</t>
  </si>
  <si>
    <t>BR MS</t>
  </si>
  <si>
    <t>06ND76C</t>
  </si>
  <si>
    <t>75ND717C</t>
  </si>
  <si>
    <t>59KS19</t>
  </si>
  <si>
    <t>77ND82A</t>
  </si>
  <si>
    <t>99KS76A-1</t>
  </si>
  <si>
    <t>74MN1409</t>
  </si>
  <si>
    <t>01MN84A-1-2</t>
  </si>
  <si>
    <t>12WA147-2</t>
    <phoneticPr fontId="3"/>
  </si>
  <si>
    <t>75WA165-2A</t>
  </si>
  <si>
    <t>04KEN156/04</t>
    <phoneticPr fontId="3"/>
  </si>
  <si>
    <t>06KEN19V3</t>
    <phoneticPr fontId="3"/>
  </si>
  <si>
    <t>07KEN24-4</t>
  </si>
  <si>
    <t>06YEM34-1</t>
  </si>
  <si>
    <t>Nursery</t>
  </si>
  <si>
    <t>Line</t>
  </si>
  <si>
    <t>QFCSC</t>
    <phoneticPr fontId="3"/>
  </si>
  <si>
    <t>QTHJC</t>
    <phoneticPr fontId="3"/>
  </si>
  <si>
    <t>MCCFC</t>
    <phoneticPr fontId="3"/>
  </si>
  <si>
    <t>RCRSC</t>
    <phoneticPr fontId="3"/>
  </si>
  <si>
    <t>RKQQC</t>
    <phoneticPr fontId="3"/>
  </si>
  <si>
    <t>TPMKC</t>
    <phoneticPr fontId="3"/>
  </si>
  <si>
    <t>TTTTF</t>
    <phoneticPr fontId="3"/>
  </si>
  <si>
    <t>GFMNC</t>
    <phoneticPr fontId="3"/>
  </si>
  <si>
    <t>QCCSM</t>
  </si>
  <si>
    <t>TTKST</t>
    <phoneticPr fontId="3"/>
  </si>
  <si>
    <t>TRTTF</t>
    <phoneticPr fontId="3"/>
  </si>
  <si>
    <t>TKTTF</t>
    <phoneticPr fontId="3" type="noConversion"/>
  </si>
  <si>
    <t>Local ck 1</t>
  </si>
  <si>
    <t>McNair 701</t>
  </si>
  <si>
    <t>3+</t>
    <phoneticPr fontId="3" type="noConversion"/>
  </si>
  <si>
    <t>Local ck 2</t>
  </si>
  <si>
    <t>Red Chief</t>
  </si>
  <si>
    <t>2+3</t>
    <phoneticPr fontId="3"/>
  </si>
  <si>
    <t>2+3</t>
    <phoneticPr fontId="3" type="noConversion"/>
  </si>
  <si>
    <t>USSR 1</t>
    <phoneticPr fontId="3"/>
  </si>
  <si>
    <t>2-</t>
    <phoneticPr fontId="3"/>
  </si>
  <si>
    <t>2-</t>
    <phoneticPr fontId="3" type="noConversion"/>
  </si>
  <si>
    <t>USSR 2</t>
    <phoneticPr fontId="3"/>
  </si>
  <si>
    <t>0;</t>
    <phoneticPr fontId="3"/>
  </si>
  <si>
    <t>0;</t>
    <phoneticPr fontId="3" type="noConversion"/>
  </si>
  <si>
    <t>2-;</t>
    <phoneticPr fontId="3" type="noConversion"/>
  </si>
  <si>
    <t>USSR 3</t>
    <phoneticPr fontId="3"/>
  </si>
  <si>
    <t>0/3+</t>
    <phoneticPr fontId="3" type="noConversion"/>
  </si>
  <si>
    <t>USSR 4</t>
    <phoneticPr fontId="3"/>
  </si>
  <si>
    <t>2+</t>
    <phoneticPr fontId="3" type="noConversion"/>
  </si>
  <si>
    <t>;2-</t>
    <phoneticPr fontId="3" type="noConversion"/>
  </si>
  <si>
    <t>USSR 5</t>
    <phoneticPr fontId="3"/>
  </si>
  <si>
    <t>USSR 7</t>
  </si>
  <si>
    <t>31;</t>
    <phoneticPr fontId="3"/>
  </si>
  <si>
    <t>31;/;1</t>
    <phoneticPr fontId="3"/>
  </si>
  <si>
    <t>USSR 8</t>
  </si>
  <si>
    <t>3+</t>
    <phoneticPr fontId="3"/>
  </si>
  <si>
    <t>USSR 9</t>
  </si>
  <si>
    <t>;</t>
    <phoneticPr fontId="3"/>
  </si>
  <si>
    <t>Sr36</t>
    <phoneticPr fontId="3" type="noConversion"/>
  </si>
  <si>
    <t>USSR 10</t>
  </si>
  <si>
    <t>USSR 11</t>
  </si>
  <si>
    <t>2/4</t>
    <phoneticPr fontId="3"/>
  </si>
  <si>
    <t>0</t>
    <phoneticPr fontId="3" type="noConversion"/>
  </si>
  <si>
    <t>2+/3</t>
    <phoneticPr fontId="3" type="noConversion"/>
  </si>
  <si>
    <t>USSR 12</t>
  </si>
  <si>
    <t>-</t>
    <phoneticPr fontId="3"/>
  </si>
  <si>
    <t>USSR 13</t>
  </si>
  <si>
    <t>;1/31;</t>
    <phoneticPr fontId="3"/>
  </si>
  <si>
    <t>USSR 14</t>
  </si>
  <si>
    <t>USSR 15</t>
  </si>
  <si>
    <t>USSR 16</t>
  </si>
  <si>
    <t>USSR 17</t>
  </si>
  <si>
    <t>4/2</t>
    <phoneticPr fontId="3"/>
  </si>
  <si>
    <t>USSR 18</t>
  </si>
  <si>
    <t>USSR 19</t>
  </si>
  <si>
    <t>USSR 20</t>
  </si>
  <si>
    <t>13;</t>
    <phoneticPr fontId="3"/>
  </si>
  <si>
    <t>;1-</t>
    <phoneticPr fontId="3"/>
  </si>
  <si>
    <t>USSR 21</t>
  </si>
  <si>
    <t>;13</t>
    <phoneticPr fontId="3"/>
  </si>
  <si>
    <t>;1</t>
    <phoneticPr fontId="3"/>
  </si>
  <si>
    <t>USSR 22</t>
  </si>
  <si>
    <t>2-;</t>
    <phoneticPr fontId="3"/>
  </si>
  <si>
    <t>USSR 23</t>
  </si>
  <si>
    <t>Sr24</t>
    <phoneticPr fontId="3" type="noConversion"/>
  </si>
  <si>
    <t>USSR 24</t>
  </si>
  <si>
    <t>USSR 25</t>
  </si>
  <si>
    <t>USSR 26</t>
  </si>
  <si>
    <t>31;/13;</t>
    <phoneticPr fontId="3"/>
  </si>
  <si>
    <t>;2-</t>
    <phoneticPr fontId="3"/>
  </si>
  <si>
    <t>USSR 27</t>
  </si>
  <si>
    <t>;/;2-</t>
    <phoneticPr fontId="3"/>
  </si>
  <si>
    <t>USSR 28</t>
  </si>
  <si>
    <t>;1</t>
    <phoneticPr fontId="3" type="noConversion"/>
  </si>
  <si>
    <t>USSR 29</t>
  </si>
  <si>
    <t>1;</t>
    <phoneticPr fontId="3"/>
  </si>
  <si>
    <t>USSR 30</t>
  </si>
  <si>
    <t>13-;</t>
    <phoneticPr fontId="3"/>
  </si>
  <si>
    <t>;/2</t>
    <phoneticPr fontId="3"/>
  </si>
  <si>
    <t>4</t>
    <phoneticPr fontId="3"/>
  </si>
  <si>
    <t>Notes and explanations for seedling stem rust testing:</t>
  </si>
  <si>
    <t>Races</t>
  </si>
  <si>
    <t>For updated race nomenclature, please refer to: Jin et al. 2008 Plant Dis. 92:923-926.</t>
  </si>
  <si>
    <t>Ratings:</t>
  </si>
  <si>
    <t>Infection type (IT) 3 or 4 are considered susceptible</t>
  </si>
  <si>
    <t>"/" denotes hetergeneous, the predominant type given first.</t>
  </si>
  <si>
    <t>"LIF" denotes low infection frequency, or fewer number of pustules.</t>
  </si>
  <si>
    <t>"C" stands for excessive chlorosis</t>
  </si>
  <si>
    <t>"N" stands for excessive necrosis</t>
  </si>
  <si>
    <t>Gene postulations are tentative and done for genes effective against TTKSK (Ug99) only.  No attempt was made to postulate other Sr genes.</t>
  </si>
  <si>
    <t xml:space="preserve">Users are advised to confirm with available markers. </t>
  </si>
  <si>
    <t>"Sr2 mosaic" was referred to seedling chlorosis, similar to Sr2 expression in seedling under certain environments</t>
  </si>
  <si>
    <t>Repeated screening was done based on preliminary screening with race TTKSK (rep 1).  Lines missing or suspected to be resistant</t>
  </si>
  <si>
    <t xml:space="preserve">were repeated with 3 races of the TTKS lineage: TTKSK (Ug99), TTKST (Sr24 virulence), and TTTSK (Sr36 virulence), </t>
    <phoneticPr fontId="3" type="noConversion"/>
  </si>
  <si>
    <t>and other foreign races with significant virulence.  In this season's nursery, a new race TKTTF that caused a stem rust epidemic</t>
    <phoneticPr fontId="3" type="noConversion"/>
  </si>
  <si>
    <t xml:space="preserve">in Ethiopia in 2013 was added. </t>
    <phoneticPr fontId="3" type="noConversion"/>
  </si>
  <si>
    <t>Avirulence/virulence formula of stem rust races used in screening:</t>
  </si>
  <si>
    <t>race</t>
  </si>
  <si>
    <t>Avirulence</t>
  </si>
  <si>
    <t>Virulence</t>
  </si>
  <si>
    <t>Uniqueness for their use</t>
    <phoneticPr fontId="3" type="noConversion"/>
  </si>
  <si>
    <t>MCCFC</t>
  </si>
  <si>
    <t>6 8a 9b 9d 9e 11 24 30 31 36 38</t>
  </si>
  <si>
    <t>5 7b 9a 9g 10 17 Tmp McN</t>
  </si>
  <si>
    <t>Historical importance &amp; viruelent on SrTmp</t>
    <phoneticPr fontId="3" type="noConversion"/>
  </si>
  <si>
    <t>6 7b 8a 9b 9e 11 30 31 36 38 Tmp</t>
  </si>
  <si>
    <t>5 9a 9d 9g 10 17 21 24 McN</t>
  </si>
  <si>
    <t>Virulent on Sr24 but avirulent to many common races</t>
    <phoneticPr fontId="3" type="noConversion"/>
  </si>
  <si>
    <t>QFCSC</t>
  </si>
  <si>
    <t>6 7b 9b 9e 11 24 30 31 36 38 Tmp</t>
  </si>
  <si>
    <t>5 8a 9a 9d 9g 10 17 21 McN</t>
  </si>
  <si>
    <t>Most prevalent</t>
    <phoneticPr fontId="3" type="noConversion"/>
  </si>
  <si>
    <t>QTHJC</t>
  </si>
  <si>
    <t>7b 9a 9e 24 30 31 36 Tmp</t>
  </si>
  <si>
    <t>5 6 8a 9b 9d 9g 10 11 17 21 38 McN</t>
  </si>
  <si>
    <t>Historical importance</t>
    <phoneticPr fontId="3" type="noConversion"/>
  </si>
  <si>
    <t>RCRSC</t>
  </si>
  <si>
    <t>6 8a 9e 11 24 30 31 Tmp</t>
  </si>
  <si>
    <t>5 7b 9a 9b 9d 9g 10 17 21 38 McN</t>
  </si>
  <si>
    <t>Virulent on Sr36</t>
    <phoneticPr fontId="3" type="noConversion"/>
  </si>
  <si>
    <t>RKQQC</t>
  </si>
  <si>
    <t>9e 10 11 17 24 30 31 38 Tmp</t>
  </si>
  <si>
    <t>5 6 7b 8a 9a 9b 9d 9g 21 McN</t>
    <phoneticPr fontId="3" type="noConversion"/>
  </si>
  <si>
    <t>GFMNC</t>
    <phoneticPr fontId="3" type="noConversion"/>
  </si>
  <si>
    <t xml:space="preserve"> 5 6 7b 8a 9b 9d 11 24 30 31 38 Tmp</t>
    <phoneticPr fontId="3" type="noConversion"/>
  </si>
  <si>
    <t>9a 9g 10 11 17 21 36 McN</t>
    <phoneticPr fontId="3" type="noConversion"/>
  </si>
  <si>
    <t>A new race from WA with virulence to Sr36, avirulent to many others</t>
    <phoneticPr fontId="3" type="noConversion"/>
  </si>
  <si>
    <t>TPMKC</t>
  </si>
  <si>
    <t>6 9a 9b 24 30 31 38</t>
  </si>
  <si>
    <t>5 7b 8a 9a 9d 9e 9g 10 11 17 21 36 Tmp McN</t>
  </si>
  <si>
    <t>Historican significance, broad virulence, including SrTmp</t>
    <phoneticPr fontId="3" type="noConversion"/>
  </si>
  <si>
    <t>TTTTF</t>
  </si>
  <si>
    <t>24 31</t>
  </si>
  <si>
    <t>5 6 7b 8a 9a 9b 9d 9e 9g 10 11 17  21 30 36 38 McN</t>
  </si>
  <si>
    <t>Broad virulence</t>
    <phoneticPr fontId="3" type="noConversion"/>
  </si>
  <si>
    <t>TTKSK</t>
  </si>
  <si>
    <t>24 36 Tmp</t>
  </si>
  <si>
    <t>5 6 7b 8a 9a 9b 9d 9e 9g 10 11 17  21 30 31 38 McN</t>
  </si>
  <si>
    <t>TTKST</t>
  </si>
  <si>
    <t>36 Tmp</t>
  </si>
  <si>
    <t>5 6 7b 8a 9a 9b 9d 9e 9g 10 11 17  21 24 30 31 38 McN</t>
  </si>
  <si>
    <t>24 Tmp</t>
  </si>
  <si>
    <t>5 6 7b 8a 9a 9b 9d 9e 9g 10 11 17  21 30 31 36 38 McN</t>
  </si>
  <si>
    <t>TRTTF</t>
    <phoneticPr fontId="3" type="noConversion"/>
  </si>
  <si>
    <t>8a 9e 24 31</t>
  </si>
  <si>
    <t>5 6 7b 9b 9d 9g 10 11 17  21 30 36 38 McN</t>
  </si>
  <si>
    <t>RRTTF</t>
  </si>
  <si>
    <t>8a 24 31</t>
  </si>
  <si>
    <t>5 6 7b 9b 9d 9e 9g 10 11 17  21 30 36 38 McN</t>
  </si>
  <si>
    <t>Significant virulence, Pakistan origin</t>
    <phoneticPr fontId="3" type="noConversion"/>
  </si>
  <si>
    <t>11 24 31</t>
    <phoneticPr fontId="3" type="noConversion"/>
  </si>
  <si>
    <t>5 6 7b 8a 9b 9d 9e 9g 10 17  21 30 36 38 McN</t>
    <phoneticPr fontId="3" type="noConversion"/>
  </si>
  <si>
    <t>Notes and explanations for field stem rust testing:</t>
  </si>
  <si>
    <t>Nursery planting:</t>
  </si>
  <si>
    <t>Entries were planted in 1-m row plots perpendicular to spreader rows of mixed susceptible wheat lines</t>
  </si>
  <si>
    <t>Races:</t>
  </si>
  <si>
    <t>A composite of the following stem rust races was used as inoculum for field inoculationy: QFCSC, QTHJC, RCRSC, RKQQC, and TPMKC</t>
  </si>
  <si>
    <t xml:space="preserve">Notes: </t>
  </si>
  <si>
    <t>Stem rust infection responses (R, MR, MS, S or combination thereof) and disease severity (in percentage) were rated when entries were at the soft dough stage</t>
  </si>
  <si>
    <t>BIN-Black internode, a likely indication of the presence of Sr2, a more reliable trait than PBC in St. Paul</t>
  </si>
  <si>
    <t>PBS-Pseudo black chaff, a likely indication of the presence of Sr2, but a difficult trait to score in St. Paul due to FHB and other blights</t>
  </si>
  <si>
    <t>Stem Rust QFCS</t>
  </si>
  <si>
    <t>YueJin</t>
  </si>
  <si>
    <t>-</t>
  </si>
  <si>
    <t>80S</t>
  </si>
  <si>
    <t>70S</t>
  </si>
  <si>
    <t>10MS</t>
  </si>
  <si>
    <t>Stem Buck Thorn</t>
  </si>
  <si>
    <t>KWS Cereals USA</t>
  </si>
  <si>
    <t>FINISH</t>
  </si>
  <si>
    <t>Strit H.IL</t>
  </si>
  <si>
    <t>name</t>
  </si>
  <si>
    <t>entry</t>
  </si>
  <si>
    <t>yield</t>
  </si>
  <si>
    <t>.</t>
  </si>
  <si>
    <t>RAL NC</t>
  </si>
  <si>
    <t>RAL NC NOD</t>
  </si>
  <si>
    <t>Yield Rank</t>
  </si>
  <si>
    <t>NS</t>
  </si>
  <si>
    <t>LCS HS IL</t>
  </si>
  <si>
    <t>LIB IL</t>
  </si>
  <si>
    <t>Lexington, KY</t>
  </si>
  <si>
    <t>TRIO BG IN</t>
  </si>
  <si>
    <t>TRIN BG IN  TRIT</t>
  </si>
  <si>
    <t>Trinity Wheat Research</t>
  </si>
  <si>
    <t>32 sq. ft.</t>
  </si>
  <si>
    <t>Contributor</t>
  </si>
  <si>
    <t>Pedigree</t>
  </si>
  <si>
    <r>
      <t>2015 Uniform Southern Soft Red Winter Wheat Nursery Data</t>
    </r>
    <r>
      <rPr>
        <b/>
        <sz val="10"/>
        <rFont val="Arial"/>
        <family val="2"/>
      </rPr>
      <t xml:space="preserve">.  Totally unofficial SUNGRAINS compilation of running means.  </t>
    </r>
    <r>
      <rPr>
        <b/>
        <i/>
        <sz val="8"/>
        <rFont val="Arial"/>
        <family val="2"/>
      </rPr>
      <t>Look at next sheet to see individual locations.</t>
    </r>
  </si>
  <si>
    <t>Esten Mason</t>
  </si>
  <si>
    <t>Marianna, Arkansas</t>
  </si>
  <si>
    <t>70ft2</t>
  </si>
  <si>
    <t xml:space="preserve">150 lb or N + 24 lb Ammonium Sulfate </t>
  </si>
  <si>
    <t>Marianna</t>
  </si>
  <si>
    <t>Fayetteville</t>
  </si>
  <si>
    <t>Newport</t>
  </si>
  <si>
    <t>AR11LE24</t>
  </si>
  <si>
    <t>MDC07026-F2-19-13-3</t>
  </si>
  <si>
    <t>GA051335-13LE19</t>
  </si>
  <si>
    <t>VA12W-54</t>
  </si>
  <si>
    <t>GA0051033-13LE14</t>
  </si>
  <si>
    <t>AR01044-1-1</t>
  </si>
  <si>
    <t>MDC07026-F2-19-13-4</t>
  </si>
  <si>
    <t>VA11W-279</t>
  </si>
  <si>
    <t>VA12W-72</t>
  </si>
  <si>
    <t>LA03224E-39</t>
  </si>
  <si>
    <t>ES12-0168</t>
  </si>
  <si>
    <t>NC11-21899</t>
  </si>
  <si>
    <t>VA11W-313</t>
  </si>
  <si>
    <t>LA06146E-P7</t>
  </si>
  <si>
    <t>MD07W64-13-4</t>
  </si>
  <si>
    <t>NC11-23321</t>
  </si>
  <si>
    <t>NC10-23720</t>
  </si>
  <si>
    <t>TN1501</t>
  </si>
  <si>
    <t>ES12-2619</t>
  </si>
  <si>
    <t>GA061082-13E24</t>
  </si>
  <si>
    <t>LANC8248-1</t>
  </si>
  <si>
    <t>TN1504</t>
  </si>
  <si>
    <t>MD09W272-8-4-13-3</t>
  </si>
  <si>
    <t>TN1503</t>
  </si>
  <si>
    <t>Good nursery in Marianna with a lot of stripe rust and scab late. Yr ratings were taken early and progressed higher.  Fayetteville and Newport disease data for Yr and FHB are on a single rep.</t>
  </si>
  <si>
    <t>MAR AR</t>
  </si>
  <si>
    <t>2014-2015 UNIFORM SOUTHERN SOFT RED WINTER WHEAT NURSERY</t>
  </si>
  <si>
    <t>Entry No.</t>
  </si>
  <si>
    <t>Cultivar/       Designation</t>
  </si>
  <si>
    <t>1st Year in Nursery</t>
  </si>
  <si>
    <t>Dominion/ARGE97-1042//GA96229-3E39</t>
  </si>
  <si>
    <t>14-15</t>
  </si>
  <si>
    <t>NC96BGTD3/AGS2010//SS8641(D3?)</t>
  </si>
  <si>
    <t>SS8641//C9184/Dominion</t>
  </si>
  <si>
    <t>[(Becker/FL302)/OH599//(Cardinal/FL302)/Patton]- F6/96229-3A41//M01-4377/[G3782/(Cardinal/Saluda)//KY86C-61-8]-F6</t>
  </si>
  <si>
    <t>961395-3E25/P25R78//[G3782//(Cardinal/Saluda)/KY86C-61-8]-F6/Branson</t>
  </si>
  <si>
    <t>PioXW03X/[VA-94-52-68/(Becker/Saluda)//P88288C1-6-1-2/GA871339]-F6//C9553/TN603</t>
  </si>
  <si>
    <t>P25R47/GF951079-2E31//USG3555</t>
  </si>
  <si>
    <t>NC00-15389/GF951079-2E31//USG3555</t>
  </si>
  <si>
    <t>GA951231-4A15/AGS2020//SS8641</t>
  </si>
  <si>
    <t>SS8641*2/941208-2E35</t>
  </si>
  <si>
    <t>SS8641*2/GA96562</t>
  </si>
  <si>
    <t>SC996284/97113UC-124-3</t>
  </si>
  <si>
    <t>Bess/NC-Neuse</t>
  </si>
  <si>
    <t>Jamestown/AGS2060</t>
  </si>
  <si>
    <t>VA05W500//25R54/Jamestown</t>
  </si>
  <si>
    <t>VA02W713//SS8641/25R42</t>
  </si>
  <si>
    <t>SS8641//McCormick*2/Ning7840</t>
  </si>
  <si>
    <t>VA98W-591/GF92485E15</t>
  </si>
  <si>
    <t>T814/L900819//McCormick</t>
  </si>
  <si>
    <t>GA961591-3E42/GA96229-3A41</t>
  </si>
  <si>
    <t>AR800-1-3-1/AR92145E8-7-7-1-0</t>
  </si>
  <si>
    <t>FAY AR</t>
  </si>
  <si>
    <t>NPT AR</t>
  </si>
  <si>
    <t>O-9</t>
  </si>
  <si>
    <t>Cooperator: Mississippi State University</t>
  </si>
  <si>
    <t>Location:  Brooksville, MS</t>
  </si>
  <si>
    <t>No. of reps: 4</t>
  </si>
  <si>
    <t>Planting date: October 31</t>
  </si>
  <si>
    <t>Harvest date:  June 5</t>
  </si>
  <si>
    <t>Fertilizer:  9-23-30 @ 300 lbs/A (preplant); Urea @ 200 lbs/A (topdress)</t>
  </si>
  <si>
    <t xml:space="preserve">ID </t>
  </si>
  <si>
    <t>Variety</t>
  </si>
  <si>
    <t>Test wt.</t>
  </si>
  <si>
    <t>plant ht.</t>
  </si>
  <si>
    <t>lodging</t>
  </si>
  <si>
    <t>(in)</t>
  </si>
  <si>
    <t>(1-5)</t>
  </si>
  <si>
    <r>
      <t>R</t>
    </r>
    <r>
      <rPr>
        <vertAlign val="superscript"/>
        <sz val="10"/>
        <rFont val="Arial"/>
        <family val="2"/>
      </rPr>
      <t>2</t>
    </r>
  </si>
  <si>
    <t>comments:  Unusually cold weather for MS, which included several days of freezing rain and snow during month of February.</t>
  </si>
  <si>
    <t xml:space="preserve">  Spring was very wet and remained that way until almost harvest.</t>
  </si>
  <si>
    <t xml:space="preserve"> Kathryn Glass</t>
  </si>
  <si>
    <t>Belle Mina, AL</t>
  </si>
  <si>
    <t>Yield LSD (.10):    7</t>
  </si>
  <si>
    <t>Yield CV%:    7.5</t>
  </si>
  <si>
    <t>70 lbs</t>
  </si>
  <si>
    <r>
      <t xml:space="preserve">Seed Date:     </t>
    </r>
    <r>
      <rPr>
        <sz val="8"/>
        <rFont val="Arial"/>
        <family val="2"/>
      </rPr>
      <t>11/4/14</t>
    </r>
  </si>
  <si>
    <r>
      <t xml:space="preserve">Harvest Date:   </t>
    </r>
    <r>
      <rPr>
        <sz val="8"/>
        <rFont val="Arial"/>
        <family val="2"/>
      </rPr>
      <t>6/11/15</t>
    </r>
  </si>
  <si>
    <t>BYD</t>
  </si>
  <si>
    <t>J.W. Johnson, Dan Bland, Steve Sutton</t>
  </si>
  <si>
    <t>Griffin, GA</t>
  </si>
  <si>
    <t>UNIFORM SOUTHERN SOFT RED WINTER WHEAT NURSERY IN WINNSBORO, LA, 2015. **</t>
  </si>
  <si>
    <t>DATA FROM INOCULATED FHB HEADROW NURSERIES</t>
  </si>
  <si>
    <t>Grain</t>
  </si>
  <si>
    <t>Test</t>
  </si>
  <si>
    <t>Head</t>
  </si>
  <si>
    <t>Rel</t>
  </si>
  <si>
    <t>Stripe</t>
  </si>
  <si>
    <t>Wt</t>
  </si>
  <si>
    <t>Date</t>
  </si>
  <si>
    <t xml:space="preserve">Mat </t>
  </si>
  <si>
    <t>Blotch</t>
  </si>
  <si>
    <t>Score</t>
  </si>
  <si>
    <t>Day</t>
  </si>
  <si>
    <t>Inc</t>
  </si>
  <si>
    <t>Sev</t>
  </si>
  <si>
    <t>Indx</t>
  </si>
  <si>
    <t>Sec</t>
  </si>
  <si>
    <t>BR</t>
  </si>
  <si>
    <t>WN</t>
  </si>
  <si>
    <t>LSD(0.05)</t>
  </si>
  <si>
    <t>Baton Rouge trials were not harvested due to severe storms and prolonged rainfall after maturity.</t>
  </si>
  <si>
    <t>RELMAT</t>
  </si>
  <si>
    <t>Average of two ratings in spring.  0 = very early; 9 = very late/non vern</t>
  </si>
  <si>
    <t>0 = excellent overall phenotype; 9 = very poor.  Average of two ratings</t>
  </si>
  <si>
    <t>Lf Blotch</t>
  </si>
  <si>
    <t>Combination of bacterial streak and septoria, confounded by freeze damage.</t>
  </si>
  <si>
    <t>0 = none; 9 = severe.  Highly confounded with maturity.</t>
  </si>
  <si>
    <t>2 reps, 70 ft2; Planted 10-30-14, Harvested 6-6-15.</t>
  </si>
  <si>
    <t>15-46-40 fertilizer preplant plus 90-0-0 topdress.</t>
  </si>
  <si>
    <t>Harmony Extra herbicide.</t>
  </si>
  <si>
    <t>Exceptionally wet winter with prolonged periods of saturated soils as well as heavy rains after maturity.</t>
  </si>
  <si>
    <t>CORRELATIONS:</t>
  </si>
  <si>
    <t>BUPA:    LFBL = -0.57**,  FHB = -0.49**, PHE = -0.47**</t>
  </si>
  <si>
    <t>TWT:   BUPA = 0.47**,  FHB = -0.81**</t>
  </si>
  <si>
    <t>HD:   RM = 0.89**, FHB = 0.47**</t>
  </si>
  <si>
    <t>FHBINDXBR:FHBINDXWN: 0.76**,   HDBR:FHBINDXBR: -0.48**,  HDWN: FHBINDXWN:  -0.65**</t>
  </si>
  <si>
    <t>WN LA FHBNURS</t>
  </si>
  <si>
    <t>Plains, GA</t>
  </si>
  <si>
    <t xml:space="preserve"> May 21, 2015</t>
  </si>
  <si>
    <t xml:space="preserve">Uniform Southern Soft Red Winter Wheat Nursery </t>
  </si>
  <si>
    <t>2014-15</t>
  </si>
  <si>
    <t>Dennis West,  David Kincer</t>
  </si>
  <si>
    <t>Harvest Plot Area (sq.ft.):  40</t>
  </si>
  <si>
    <t>Yield LSD (.05):   12.5</t>
  </si>
  <si>
    <t>Yield CV%:  9.6</t>
  </si>
  <si>
    <t>Fertilizer: Fall 300  lbs/a 10-10-10,  Spring 60 lbs N</t>
  </si>
  <si>
    <t>Seed Date:  24 Oct 2014</t>
  </si>
  <si>
    <t>Disease</t>
  </si>
  <si>
    <t>Leaf samples sent to Christina Cowger for disease diagnosis.   Our samples were collected too late for good ID, but she thinks we had predominantly Tan Spot or Spot Blotch or a mixture of both.</t>
  </si>
  <si>
    <t>Test Wt.</t>
  </si>
  <si>
    <t>Leaf Rust   Castroville</t>
  </si>
  <si>
    <t>N/A</t>
  </si>
  <si>
    <t>CAS TX</t>
  </si>
  <si>
    <t>Battle Ground IN    47920</t>
  </si>
  <si>
    <t>Fall 18-18-18 Spring 100-0-0</t>
  </si>
  <si>
    <t>10.25.2015</t>
  </si>
  <si>
    <t>7.4.2015</t>
  </si>
  <si>
    <t>4.26.15</t>
  </si>
  <si>
    <t>6.6.15</t>
  </si>
  <si>
    <t xml:space="preserve">We had 18 inches of rain from August to October of 2014. 12 inches of rain in June 2015. Rains started in June after anthesis (May 18th-23rd) and there was not much scab in this nursery. </t>
  </si>
  <si>
    <t xml:space="preserve">Having planted late because of the wet conditions, and with a cool spring there was very little BYDV. Seed quality (TW) was actually better than expected with all of the June and July rains and disease pressures. </t>
  </si>
  <si>
    <t xml:space="preserve">The winter was brutal with low temps often around zero and as low as -18 degrees F. There was usually at least a little snowcover. </t>
  </si>
  <si>
    <t>Winterkill was less than expected, especially since planting was delayed beacause of the excess moisture.</t>
  </si>
  <si>
    <t>BAL SLB</t>
  </si>
  <si>
    <t>Champaign, IL</t>
  </si>
  <si>
    <t>fall  30lbs/ac   spring  130 lbs/ac</t>
  </si>
  <si>
    <t>Leaf streak</t>
  </si>
  <si>
    <t>Xanthomonas</t>
  </si>
  <si>
    <t>CHECK_</t>
  </si>
  <si>
    <t>C_V_100</t>
  </si>
  <si>
    <t>LSD5</t>
  </si>
  <si>
    <t>MwCh</t>
  </si>
  <si>
    <t>REP1100</t>
  </si>
  <si>
    <t>CH IL</t>
  </si>
  <si>
    <t>Calhoun, KY</t>
  </si>
  <si>
    <t>fall 30 lbs/ac   spring 130 lbs/ac</t>
  </si>
  <si>
    <t>CH KY</t>
  </si>
  <si>
    <t>CH KY SLB</t>
  </si>
  <si>
    <t>David Van Sanford</t>
  </si>
  <si>
    <t>P and K acc to soil test; N split in spring 35 + 70 lb actual N/a</t>
  </si>
  <si>
    <t>October 24 2014</t>
  </si>
  <si>
    <t>Test wts declined precipitously as rain after rain pummeled the plots.</t>
  </si>
  <si>
    <t>Logan Co. KY</t>
  </si>
  <si>
    <t>Miscommunication with farmer led to fungicide application on these plots.</t>
  </si>
  <si>
    <t>S KY</t>
  </si>
  <si>
    <t>14/15</t>
  </si>
  <si>
    <t>TKTTF</t>
  </si>
  <si>
    <t>TTKTT</t>
    <phoneticPr fontId="3" type="noConversion"/>
  </si>
  <si>
    <t>Notes 1</t>
  </si>
  <si>
    <t>Field stem rust nursery</t>
  </si>
  <si>
    <t>Field additional disease note</t>
  </si>
  <si>
    <t>Winterkill note</t>
  </si>
  <si>
    <t>repeat#</t>
  </si>
  <si>
    <t>14/15#</t>
    <phoneticPr fontId="3"/>
  </si>
  <si>
    <t>13ETH18-1</t>
  </si>
  <si>
    <t>14KEN58-1</t>
    <phoneticPr fontId="3" type="noConversion"/>
  </si>
  <si>
    <t>Gene posttulation</t>
  </si>
  <si>
    <t>St Paul, X-14</t>
  </si>
  <si>
    <t>22+</t>
    <phoneticPr fontId="3"/>
  </si>
  <si>
    <t>2+</t>
    <phoneticPr fontId="3"/>
  </si>
  <si>
    <t>0/;2-</t>
    <phoneticPr fontId="3"/>
  </si>
  <si>
    <t>2+/2-</t>
    <phoneticPr fontId="3" type="noConversion"/>
  </si>
  <si>
    <t>40MR</t>
  </si>
  <si>
    <t>winterkill 50%</t>
  </si>
  <si>
    <t>2=;</t>
    <phoneticPr fontId="3"/>
  </si>
  <si>
    <t>;2=</t>
    <phoneticPr fontId="3"/>
  </si>
  <si>
    <t>0</t>
    <phoneticPr fontId="3"/>
  </si>
  <si>
    <t>3</t>
    <phoneticPr fontId="3" type="noConversion"/>
  </si>
  <si>
    <t>TRMR</t>
  </si>
  <si>
    <t>some BIN</t>
  </si>
  <si>
    <t>winterkill 70%</t>
  </si>
  <si>
    <t>winterkill 80%</t>
  </si>
  <si>
    <t>strong BIN</t>
  </si>
  <si>
    <t>3</t>
    <phoneticPr fontId="3"/>
  </si>
  <si>
    <t>13-</t>
    <phoneticPr fontId="3"/>
  </si>
  <si>
    <t>;13-/3</t>
    <phoneticPr fontId="3"/>
  </si>
  <si>
    <t>3/2-</t>
    <phoneticPr fontId="3"/>
  </si>
  <si>
    <t>;13-</t>
    <phoneticPr fontId="3"/>
  </si>
  <si>
    <t>3+/2-</t>
    <phoneticPr fontId="3"/>
  </si>
  <si>
    <t>15SMS</t>
  </si>
  <si>
    <t>winterkill 90%</t>
  </si>
  <si>
    <t>USSR 6</t>
    <phoneticPr fontId="3"/>
  </si>
  <si>
    <t>TR</t>
  </si>
  <si>
    <t>;/3</t>
    <phoneticPr fontId="3"/>
  </si>
  <si>
    <t>;2-/3+</t>
    <phoneticPr fontId="3"/>
  </si>
  <si>
    <t>;</t>
    <phoneticPr fontId="3" type="noConversion"/>
  </si>
  <si>
    <t>TMR</t>
  </si>
  <si>
    <t>3-1;</t>
    <phoneticPr fontId="3"/>
  </si>
  <si>
    <t>5SMS</t>
  </si>
  <si>
    <t>3-;</t>
    <phoneticPr fontId="3"/>
  </si>
  <si>
    <t>5MRMS</t>
  </si>
  <si>
    <t>2</t>
    <phoneticPr fontId="3"/>
  </si>
  <si>
    <t>5MSS</t>
  </si>
  <si>
    <t>;1+</t>
    <phoneticPr fontId="3"/>
  </si>
  <si>
    <t>;11+</t>
    <phoneticPr fontId="3" type="noConversion"/>
  </si>
  <si>
    <t>;1/3</t>
    <phoneticPr fontId="3" type="noConversion"/>
  </si>
  <si>
    <t>0/13-;</t>
    <phoneticPr fontId="3"/>
  </si>
  <si>
    <t>;1/41;</t>
    <phoneticPr fontId="3"/>
  </si>
  <si>
    <t>0/31;</t>
    <phoneticPr fontId="3"/>
  </si>
  <si>
    <t>;1/3</t>
    <phoneticPr fontId="3"/>
  </si>
  <si>
    <t>Sr36+38</t>
  </si>
  <si>
    <t>TSMS/70S</t>
  </si>
  <si>
    <t>31;/0;</t>
    <phoneticPr fontId="3"/>
  </si>
  <si>
    <t>31;/;</t>
    <phoneticPr fontId="3"/>
  </si>
  <si>
    <t>;1-/31;</t>
    <phoneticPr fontId="3"/>
  </si>
  <si>
    <t>;13-</t>
    <phoneticPr fontId="3" type="noConversion"/>
  </si>
  <si>
    <t>2</t>
    <phoneticPr fontId="3" type="noConversion"/>
  </si>
  <si>
    <t>BIN</t>
  </si>
  <si>
    <t>;/;1</t>
    <phoneticPr fontId="3"/>
  </si>
  <si>
    <t>5MSS/70S</t>
  </si>
  <si>
    <t>0;/;13</t>
    <phoneticPr fontId="3"/>
  </si>
  <si>
    <t>;1/0;</t>
    <phoneticPr fontId="3"/>
  </si>
  <si>
    <t>10MR/50SMS</t>
  </si>
  <si>
    <t>5RMR</t>
  </si>
  <si>
    <t>5MR</t>
  </si>
  <si>
    <t>2/3+</t>
    <phoneticPr fontId="3"/>
  </si>
  <si>
    <t>Sr24+</t>
    <phoneticPr fontId="3" type="noConversion"/>
  </si>
  <si>
    <t>30MRMS</t>
  </si>
  <si>
    <t>3-1</t>
    <phoneticPr fontId="3"/>
  </si>
  <si>
    <t>60SMS</t>
  </si>
  <si>
    <t>10MSS</t>
  </si>
  <si>
    <t>0/2-</t>
    <phoneticPr fontId="3"/>
  </si>
  <si>
    <t>0;/2</t>
    <phoneticPr fontId="3"/>
  </si>
  <si>
    <r>
      <rPr>
        <b/>
        <sz val="8"/>
        <rFont val="Times New Roman"/>
        <family val="1"/>
      </rPr>
      <t>Common US race</t>
    </r>
    <r>
      <rPr>
        <sz val="8"/>
        <rFont val="Times New Roman"/>
        <family val="1"/>
      </rPr>
      <t>: MCCFC, QFCSC, QTHJC, RCRSC, RKQQC, TPMKC,  TTTTF of Puccnia graminis f. sp. tritici</t>
    </r>
  </si>
  <si>
    <t>2 US races with unique virulence were added: GFMNC (virulenct to Sr36), QCCSM (virulent to Sr24)</t>
  </si>
  <si>
    <r>
      <rPr>
        <b/>
        <sz val="8"/>
        <rFont val="Times New Roman"/>
        <family val="1"/>
      </rPr>
      <t>International rust races</t>
    </r>
    <r>
      <rPr>
        <sz val="8"/>
        <rFont val="Times New Roman"/>
        <family val="1"/>
      </rPr>
      <t>: TKTTF from Ethiopia, TRTTF from Yeman, and 4 races in the Ug99 race group.</t>
    </r>
  </si>
  <si>
    <t xml:space="preserve">Race TTKTT is the newest race detected in the Ug99 race group with combined virulence to Sr24 and SrTmp.  </t>
  </si>
  <si>
    <t xml:space="preserve">Commonly known as Ug99, virulence on Sr31, Sr38, Kenya origin </t>
  </si>
  <si>
    <t xml:space="preserve">Variant of TTKSK with virulence on Sr24, detected in Kenya in 2006 </t>
  </si>
  <si>
    <t xml:space="preserve">Variant of TTKSK with virulence on Sr36, detected in Kenya in 2007 </t>
  </si>
  <si>
    <t>TTKTT</t>
  </si>
  <si>
    <t>5 6 7b 8a 9a 9b 9d 9e 9g 10 11 17  21 24 30 31 38 Tmp McN</t>
  </si>
  <si>
    <t>Variant of TTKSK with combined virulence to Sr24 and SrTmp, detected in Kenya in 2014</t>
  </si>
  <si>
    <t>Significant virulence, to 1A.1R in particular, detected in Yemen in 2006</t>
  </si>
  <si>
    <t>Significant virulence, caused the 2013 epidemic in Ethiopia</t>
  </si>
  <si>
    <t xml:space="preserve">Single field, X-13 field </t>
  </si>
  <si>
    <t>Entries were planted into flowering buckwheat</t>
  </si>
  <si>
    <t>Missing data from the field nursery were due to winterkill</t>
  </si>
  <si>
    <r>
      <t xml:space="preserve">Inoculations: </t>
    </r>
    <r>
      <rPr>
        <sz val="8"/>
        <rFont val="Times New Roman"/>
        <family val="1"/>
      </rPr>
      <t>nurseries were inoculated by needle injection of spreader row plants at jointing stage and spray inoculations from late jointing to heading stages</t>
    </r>
  </si>
  <si>
    <t>LA</t>
  </si>
  <si>
    <t>Ent</t>
  </si>
  <si>
    <t>Yield (% of Mean)</t>
  </si>
  <si>
    <t>Yield (Bu/A)</t>
  </si>
  <si>
    <t>Test Weight (Lb/Bu)</t>
  </si>
  <si>
    <t>Heading Date (Julian)</t>
  </si>
  <si>
    <t>Height (In)</t>
  </si>
  <si>
    <t>LR (0-9)</t>
  </si>
  <si>
    <t>PM (0-9)</t>
  </si>
  <si>
    <t>MEAN (N=30)</t>
  </si>
  <si>
    <t>REPS</t>
  </si>
  <si>
    <t>BYDV (0-9)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</si>
</sst>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;\-&quot;$&quot;#,##0"/>
  </numFmts>
  <fonts count="7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72"/>
      <name val="Verdana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8"/>
      <name val="Times New Roman"/>
      <family val="1"/>
    </font>
    <font>
      <i/>
      <sz val="12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theme="10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indexed="8"/>
      <name val="Verdana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color indexed="72"/>
      <name val="Arial"/>
      <family val="2"/>
    </font>
    <font>
      <b/>
      <sz val="8"/>
      <name val="Times New Roman"/>
      <family val="1"/>
    </font>
    <font>
      <sz val="5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name val="Verdana"/>
      <family val="2"/>
    </font>
    <font>
      <sz val="7"/>
      <name val="Times New Roman"/>
      <family val="1"/>
    </font>
    <font>
      <sz val="8"/>
      <name val="Verdana"/>
      <family val="2"/>
    </font>
    <font>
      <sz val="5"/>
      <color indexed="8"/>
      <name val="Times New Roman"/>
      <family val="1"/>
    </font>
    <font>
      <sz val="5"/>
      <name val="Verdana"/>
      <family val="2"/>
    </font>
    <font>
      <b/>
      <sz val="7"/>
      <color indexed="12"/>
      <name val="Times New Roman"/>
      <family val="1"/>
    </font>
    <font>
      <b/>
      <sz val="7"/>
      <color rgb="FF0000D4"/>
      <name val="Times New Roman"/>
      <family val="1"/>
    </font>
    <font>
      <b/>
      <sz val="8"/>
      <color indexed="10"/>
      <name val="Times New Roman"/>
      <family val="1"/>
    </font>
    <font>
      <sz val="6"/>
      <name val="Times New Roman"/>
      <family val="1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8"/>
      </patternFill>
    </fill>
  </fills>
  <borders count="19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3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3" fontId="2" fillId="0" borderId="0"/>
    <xf numFmtId="0" fontId="21" fillId="0" borderId="0"/>
    <xf numFmtId="0" fontId="1" fillId="0" borderId="0"/>
    <xf numFmtId="0" fontId="22" fillId="0" borderId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3" borderId="0" applyNumberFormat="0" applyBorder="0" applyAlignment="0" applyProtection="0"/>
    <xf numFmtId="0" fontId="24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13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6" fillId="12" borderId="164" applyNumberFormat="0" applyAlignment="0" applyProtection="0"/>
    <xf numFmtId="0" fontId="27" fillId="25" borderId="165" applyNumberFormat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3" fontId="1" fillId="0" borderId="0"/>
    <xf numFmtId="0" fontId="28" fillId="0" borderId="0" applyNumberFormat="0" applyFill="0" applyBorder="0" applyAlignment="0" applyProtection="0"/>
    <xf numFmtId="0" fontId="29" fillId="26" borderId="0" applyNumberFormat="0" applyBorder="0" applyAlignment="0" applyProtection="0"/>
    <xf numFmtId="0" fontId="30" fillId="0" borderId="166" applyNumberFormat="0" applyFill="0" applyAlignment="0" applyProtection="0"/>
    <xf numFmtId="0" fontId="31" fillId="0" borderId="167" applyNumberFormat="0" applyFill="0" applyAlignment="0" applyProtection="0"/>
    <xf numFmtId="0" fontId="32" fillId="0" borderId="168" applyNumberFormat="0" applyFill="0" applyAlignment="0" applyProtection="0"/>
    <xf numFmtId="0" fontId="32" fillId="0" borderId="0" applyNumberFormat="0" applyFill="0" applyBorder="0" applyAlignment="0" applyProtection="0"/>
    <xf numFmtId="0" fontId="33" fillId="13" borderId="164" applyNumberFormat="0" applyAlignment="0" applyProtection="0"/>
    <xf numFmtId="0" fontId="34" fillId="0" borderId="169" applyNumberFormat="0" applyFill="0" applyAlignment="0" applyProtection="0"/>
    <xf numFmtId="0" fontId="35" fillId="0" borderId="0"/>
    <xf numFmtId="0" fontId="36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4" borderId="170" applyNumberFormat="0" applyFont="0" applyAlignment="0" applyProtection="0"/>
    <xf numFmtId="0" fontId="37" fillId="12" borderId="171" applyNumberFormat="0" applyAlignment="0" applyProtection="0"/>
    <xf numFmtId="0" fontId="38" fillId="0" borderId="0" applyNumberFormat="0" applyFill="0" applyBorder="0" applyAlignment="0" applyProtection="0"/>
    <xf numFmtId="0" fontId="39" fillId="0" borderId="172" applyNumberFormat="0" applyFill="0" applyAlignment="0" applyProtection="0"/>
    <xf numFmtId="0" fontId="40" fillId="0" borderId="0" applyNumberFormat="0" applyFill="0" applyBorder="0" applyAlignment="0" applyProtection="0"/>
    <xf numFmtId="0" fontId="1" fillId="0" borderId="0"/>
    <xf numFmtId="0" fontId="1" fillId="0" borderId="0"/>
    <xf numFmtId="1" fontId="1" fillId="0" borderId="173" applyFont="0" applyAlignment="0" applyProtection="0">
      <alignment horizontal="center"/>
    </xf>
    <xf numFmtId="1" fontId="1" fillId="0" borderId="173" applyFont="0" applyAlignment="0" applyProtection="0">
      <alignment horizontal="center"/>
    </xf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21" fillId="0" borderId="0" applyFont="0" applyFill="0" applyBorder="0" applyAlignment="0" applyProtection="0">
      <alignment vertical="top"/>
    </xf>
    <xf numFmtId="0" fontId="41" fillId="0" borderId="0" applyNumberFormat="0" applyFill="0" applyBorder="0" applyAlignment="0" applyProtection="0">
      <alignment vertical="top"/>
    </xf>
    <xf numFmtId="0" fontId="21" fillId="0" borderId="0" applyProtection="0">
      <alignment vertical="top"/>
    </xf>
    <xf numFmtId="0" fontId="21" fillId="0" borderId="0" applyProtection="0">
      <alignment vertical="top"/>
    </xf>
    <xf numFmtId="0" fontId="21" fillId="0" borderId="0" applyProtection="0">
      <alignment vertical="top"/>
    </xf>
    <xf numFmtId="0" fontId="13" fillId="0" borderId="0" applyProtection="0">
      <alignment vertical="top"/>
    </xf>
    <xf numFmtId="0" fontId="42" fillId="0" borderId="0" applyProtection="0">
      <alignment vertical="top"/>
    </xf>
    <xf numFmtId="0" fontId="19" fillId="0" borderId="0" applyProtection="0">
      <alignment vertical="top"/>
    </xf>
    <xf numFmtId="0" fontId="43" fillId="0" borderId="0" applyProtection="0">
      <alignment vertical="top"/>
    </xf>
    <xf numFmtId="2" fontId="41" fillId="0" borderId="0" applyFill="0" applyBorder="0" applyAlignment="0" applyProtection="0">
      <alignment vertical="top"/>
    </xf>
    <xf numFmtId="0" fontId="44" fillId="0" borderId="175" applyNumberFormat="0" applyFill="0" applyAlignment="0" applyProtection="0"/>
    <xf numFmtId="0" fontId="44" fillId="0" borderId="175" applyNumberFormat="0" applyFill="0" applyAlignment="0" applyProtection="0"/>
    <xf numFmtId="0" fontId="44" fillId="0" borderId="175" applyNumberFormat="0" applyFill="0" applyAlignment="0" applyProtection="0"/>
    <xf numFmtId="0" fontId="44" fillId="0" borderId="175" applyNumberFormat="0" applyFill="0" applyAlignment="0" applyProtection="0"/>
    <xf numFmtId="0" fontId="44" fillId="0" borderId="175" applyNumberFormat="0" applyFill="0" applyAlignment="0" applyProtection="0"/>
    <xf numFmtId="0" fontId="44" fillId="0" borderId="175" applyNumberFormat="0" applyFill="0" applyAlignment="0" applyProtection="0"/>
    <xf numFmtId="0" fontId="44" fillId="0" borderId="175" applyNumberFormat="0" applyFill="0" applyAlignment="0" applyProtection="0"/>
    <xf numFmtId="0" fontId="44" fillId="0" borderId="175" applyNumberFormat="0" applyFill="0" applyAlignment="0" applyProtection="0"/>
    <xf numFmtId="0" fontId="44" fillId="0" borderId="175" applyNumberFormat="0" applyFill="0" applyAlignment="0" applyProtection="0"/>
    <xf numFmtId="0" fontId="45" fillId="0" borderId="167" applyNumberFormat="0" applyFill="0" applyAlignment="0" applyProtection="0"/>
    <xf numFmtId="0" fontId="45" fillId="0" borderId="167" applyNumberFormat="0" applyFill="0" applyAlignment="0" applyProtection="0"/>
    <xf numFmtId="0" fontId="45" fillId="0" borderId="167" applyNumberFormat="0" applyFill="0" applyAlignment="0" applyProtection="0"/>
    <xf numFmtId="0" fontId="45" fillId="0" borderId="167" applyNumberFormat="0" applyFill="0" applyAlignment="0" applyProtection="0"/>
    <xf numFmtId="0" fontId="45" fillId="0" borderId="167" applyNumberFormat="0" applyFill="0" applyAlignment="0" applyProtection="0"/>
    <xf numFmtId="0" fontId="45" fillId="0" borderId="167" applyNumberFormat="0" applyFill="0" applyAlignment="0" applyProtection="0"/>
    <xf numFmtId="0" fontId="45" fillId="0" borderId="167" applyNumberFormat="0" applyFill="0" applyAlignment="0" applyProtection="0"/>
    <xf numFmtId="0" fontId="45" fillId="0" borderId="167" applyNumberFormat="0" applyFill="0" applyAlignment="0" applyProtection="0"/>
    <xf numFmtId="0" fontId="45" fillId="0" borderId="167" applyNumberFormat="0" applyFill="0" applyAlignment="0" applyProtection="0"/>
    <xf numFmtId="0" fontId="21" fillId="0" borderId="0" applyNumberFormat="0" applyFill="0" applyBorder="0" applyAlignment="0" applyProtection="0">
      <alignment vertical="top"/>
    </xf>
    <xf numFmtId="0" fontId="41" fillId="0" borderId="0" applyNumberFormat="0" applyFill="0" applyBorder="0" applyAlignment="0" applyProtection="0">
      <alignment vertical="top"/>
    </xf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22" fillId="0" borderId="0"/>
    <xf numFmtId="0" fontId="47" fillId="0" borderId="0"/>
    <xf numFmtId="0" fontId="48" fillId="0" borderId="0"/>
    <xf numFmtId="0" fontId="1" fillId="0" borderId="0"/>
    <xf numFmtId="0" fontId="21" fillId="27" borderId="17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9" fillId="0" borderId="0" applyNumberFormat="0" applyFill="0" applyBorder="0" applyProtection="0">
      <alignment vertical="top" wrapText="1"/>
    </xf>
    <xf numFmtId="0" fontId="1" fillId="0" borderId="0"/>
    <xf numFmtId="0" fontId="57" fillId="0" borderId="0"/>
    <xf numFmtId="0" fontId="62" fillId="0" borderId="0"/>
    <xf numFmtId="0" fontId="52" fillId="0" borderId="0"/>
    <xf numFmtId="0" fontId="52" fillId="0" borderId="0"/>
    <xf numFmtId="0" fontId="21" fillId="0" borderId="0"/>
    <xf numFmtId="0" fontId="62" fillId="0" borderId="0"/>
  </cellStyleXfs>
  <cellXfs count="966">
    <xf numFmtId="0" fontId="0" fillId="0" borderId="0" xfId="0"/>
    <xf numFmtId="0" fontId="4" fillId="0" borderId="0" xfId="0" applyFont="1"/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0" xfId="0" applyNumberFormat="1" applyFont="1"/>
    <xf numFmtId="0" fontId="4" fillId="0" borderId="0" xfId="0" applyFont="1" applyFill="1" applyAlignment="1">
      <alignment vertical="center"/>
    </xf>
    <xf numFmtId="0" fontId="7" fillId="3" borderId="16" xfId="0" applyFont="1" applyFill="1" applyBorder="1" applyAlignment="1">
      <alignment vertical="center" wrapText="1"/>
    </xf>
    <xf numFmtId="14" fontId="8" fillId="3" borderId="17" xfId="0" applyNumberFormat="1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1" fontId="7" fillId="3" borderId="22" xfId="0" applyNumberFormat="1" applyFont="1" applyFill="1" applyBorder="1" applyAlignment="1">
      <alignment horizontal="center" vertical="center" wrapText="1"/>
    </xf>
    <xf numFmtId="1" fontId="7" fillId="3" borderId="18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vertical="center" wrapText="1"/>
    </xf>
    <xf numFmtId="164" fontId="7" fillId="3" borderId="27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164" fontId="7" fillId="3" borderId="29" xfId="0" applyNumberFormat="1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64" fontId="7" fillId="3" borderId="32" xfId="0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1" fontId="7" fillId="3" borderId="33" xfId="0" applyNumberFormat="1" applyFont="1" applyFill="1" applyBorder="1" applyAlignment="1">
      <alignment horizontal="center" vertical="center"/>
    </xf>
    <xf numFmtId="1" fontId="7" fillId="3" borderId="29" xfId="0" applyNumberFormat="1" applyFont="1" applyFill="1" applyBorder="1" applyAlignment="1">
      <alignment horizontal="center" vertical="center"/>
    </xf>
    <xf numFmtId="0" fontId="7" fillId="3" borderId="30" xfId="0" quotePrefix="1" applyFont="1" applyFill="1" applyBorder="1" applyAlignment="1">
      <alignment horizontal="center" vertical="center"/>
    </xf>
    <xf numFmtId="164" fontId="7" fillId="3" borderId="33" xfId="0" quotePrefix="1" applyNumberFormat="1" applyFont="1" applyFill="1" applyBorder="1" applyAlignment="1">
      <alignment horizontal="center" vertical="center"/>
    </xf>
    <xf numFmtId="164" fontId="7" fillId="3" borderId="30" xfId="0" applyNumberFormat="1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164" fontId="7" fillId="3" borderId="31" xfId="0" quotePrefix="1" applyNumberFormat="1" applyFont="1" applyFill="1" applyBorder="1" applyAlignment="1">
      <alignment horizontal="center" vertical="center"/>
    </xf>
    <xf numFmtId="0" fontId="7" fillId="3" borderId="31" xfId="0" quotePrefix="1" applyFont="1" applyFill="1" applyBorder="1" applyAlignment="1">
      <alignment horizontal="center" vertical="center"/>
    </xf>
    <xf numFmtId="164" fontId="7" fillId="3" borderId="34" xfId="0" quotePrefix="1" applyNumberFormat="1" applyFont="1" applyFill="1" applyBorder="1" applyAlignment="1">
      <alignment horizontal="center" vertical="center"/>
    </xf>
    <xf numFmtId="164" fontId="7" fillId="3" borderId="35" xfId="0" quotePrefix="1" applyNumberFormat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164" fontId="4" fillId="0" borderId="37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164" fontId="4" fillId="0" borderId="41" xfId="0" applyNumberFormat="1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1" fontId="4" fillId="0" borderId="4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64" fontId="4" fillId="0" borderId="42" xfId="0" applyNumberFormat="1" applyFont="1" applyFill="1" applyBorder="1" applyAlignment="1">
      <alignment horizontal="center" vertical="center"/>
    </xf>
    <xf numFmtId="164" fontId="4" fillId="0" borderId="39" xfId="0" applyNumberFormat="1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164" fontId="4" fillId="0" borderId="40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164" fontId="4" fillId="0" borderId="43" xfId="0" applyNumberFormat="1" applyFont="1" applyFill="1" applyBorder="1" applyAlignment="1">
      <alignment horizontal="center" vertical="center"/>
    </xf>
    <xf numFmtId="164" fontId="4" fillId="0" borderId="44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49" xfId="0" applyNumberFormat="1" applyFont="1" applyFill="1" applyBorder="1" applyAlignment="1">
      <alignment horizontal="center" vertical="center"/>
    </xf>
    <xf numFmtId="1" fontId="4" fillId="0" borderId="5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64" fontId="4" fillId="0" borderId="48" xfId="0" applyNumberFormat="1" applyFont="1" applyFill="1" applyBorder="1" applyAlignment="1">
      <alignment horizontal="center" vertical="center"/>
    </xf>
    <xf numFmtId="164" fontId="4" fillId="0" borderId="50" xfId="0" applyNumberFormat="1" applyFont="1" applyFill="1" applyBorder="1" applyAlignment="1">
      <alignment horizontal="center" vertical="center"/>
    </xf>
    <xf numFmtId="1" fontId="4" fillId="0" borderId="51" xfId="0" applyNumberFormat="1" applyFont="1" applyFill="1" applyBorder="1" applyAlignment="1">
      <alignment horizontal="center" vertical="center"/>
    </xf>
    <xf numFmtId="164" fontId="4" fillId="0" borderId="52" xfId="0" applyNumberFormat="1" applyFont="1" applyFill="1" applyBorder="1" applyAlignment="1">
      <alignment horizontal="center" vertical="center"/>
    </xf>
    <xf numFmtId="164" fontId="4" fillId="0" borderId="51" xfId="0" applyNumberFormat="1" applyFont="1" applyFill="1" applyBorder="1" applyAlignment="1">
      <alignment horizontal="center" vertical="center"/>
    </xf>
    <xf numFmtId="164" fontId="4" fillId="0" borderId="53" xfId="0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164" fontId="4" fillId="0" borderId="55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58" xfId="0" applyNumberFormat="1" applyFont="1" applyFill="1" applyBorder="1" applyAlignment="1">
      <alignment horizontal="center" vertical="center"/>
    </xf>
    <xf numFmtId="1" fontId="4" fillId="0" borderId="59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64" fontId="4" fillId="0" borderId="57" xfId="0" applyNumberFormat="1" applyFont="1" applyFill="1" applyBorder="1" applyAlignment="1">
      <alignment horizontal="center" vertical="center"/>
    </xf>
    <xf numFmtId="164" fontId="4" fillId="0" borderId="59" xfId="0" applyNumberFormat="1" applyFont="1" applyFill="1" applyBorder="1" applyAlignment="1">
      <alignment horizontal="center" vertical="center"/>
    </xf>
    <xf numFmtId="1" fontId="4" fillId="0" borderId="60" xfId="0" applyNumberFormat="1" applyFont="1" applyFill="1" applyBorder="1" applyAlignment="1">
      <alignment horizontal="center" vertical="center"/>
    </xf>
    <xf numFmtId="164" fontId="4" fillId="0" borderId="61" xfId="0" applyNumberFormat="1" applyFont="1" applyFill="1" applyBorder="1" applyAlignment="1">
      <alignment horizontal="center" vertical="center"/>
    </xf>
    <xf numFmtId="164" fontId="4" fillId="0" borderId="60" xfId="0" applyNumberFormat="1" applyFont="1" applyFill="1" applyBorder="1" applyAlignment="1">
      <alignment horizontal="center" vertical="center"/>
    </xf>
    <xf numFmtId="164" fontId="4" fillId="0" borderId="6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vertical="center"/>
    </xf>
    <xf numFmtId="1" fontId="4" fillId="0" borderId="43" xfId="0" applyNumberFormat="1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vertical="center"/>
    </xf>
    <xf numFmtId="164" fontId="4" fillId="3" borderId="64" xfId="0" applyNumberFormat="1" applyFont="1" applyFill="1" applyBorder="1" applyAlignment="1">
      <alignment horizontal="center" vertical="center"/>
    </xf>
    <xf numFmtId="0" fontId="11" fillId="3" borderId="66" xfId="0" applyFont="1" applyFill="1" applyBorder="1" applyAlignment="1">
      <alignment horizontal="center" vertical="center"/>
    </xf>
    <xf numFmtId="164" fontId="4" fillId="3" borderId="66" xfId="0" applyNumberFormat="1" applyFont="1" applyFill="1" applyBorder="1" applyAlignment="1">
      <alignment horizontal="center" vertical="center"/>
    </xf>
    <xf numFmtId="0" fontId="11" fillId="3" borderId="67" xfId="0" applyFont="1" applyFill="1" applyBorder="1" applyAlignment="1">
      <alignment horizontal="center" vertical="center"/>
    </xf>
    <xf numFmtId="164" fontId="4" fillId="3" borderId="69" xfId="0" applyNumberFormat="1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1" fontId="4" fillId="3" borderId="70" xfId="0" applyNumberFormat="1" applyFont="1" applyFill="1" applyBorder="1" applyAlignment="1">
      <alignment horizontal="center" vertical="center"/>
    </xf>
    <xf numFmtId="1" fontId="4" fillId="3" borderId="66" xfId="0" applyNumberFormat="1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164" fontId="4" fillId="3" borderId="70" xfId="0" applyNumberFormat="1" applyFont="1" applyFill="1" applyBorder="1" applyAlignment="1">
      <alignment horizontal="center" vertical="center"/>
    </xf>
    <xf numFmtId="164" fontId="4" fillId="3" borderId="67" xfId="0" applyNumberFormat="1" applyFont="1" applyFill="1" applyBorder="1" applyAlignment="1">
      <alignment horizontal="center" vertical="center"/>
    </xf>
    <xf numFmtId="0" fontId="12" fillId="3" borderId="71" xfId="0" applyFont="1" applyFill="1" applyBorder="1" applyAlignment="1">
      <alignment horizontal="center" vertical="center"/>
    </xf>
    <xf numFmtId="164" fontId="4" fillId="3" borderId="68" xfId="0" applyNumberFormat="1" applyFont="1" applyFill="1" applyBorder="1" applyAlignment="1">
      <alignment horizontal="center" vertical="center"/>
    </xf>
    <xf numFmtId="164" fontId="4" fillId="3" borderId="71" xfId="0" applyNumberFormat="1" applyFont="1" applyFill="1" applyBorder="1" applyAlignment="1">
      <alignment horizontal="center" vertical="center"/>
    </xf>
    <xf numFmtId="164" fontId="4" fillId="3" borderId="72" xfId="0" applyNumberFormat="1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7" fillId="3" borderId="74" xfId="0" applyFont="1" applyFill="1" applyBorder="1" applyAlignment="1">
      <alignment vertical="center"/>
    </xf>
    <xf numFmtId="0" fontId="7" fillId="3" borderId="75" xfId="0" applyFont="1" applyFill="1" applyBorder="1" applyAlignment="1">
      <alignment vertical="center"/>
    </xf>
    <xf numFmtId="164" fontId="7" fillId="3" borderId="74" xfId="0" applyNumberFormat="1" applyFont="1" applyFill="1" applyBorder="1" applyAlignment="1">
      <alignment horizontal="center" vertical="center"/>
    </xf>
    <xf numFmtId="0" fontId="10" fillId="3" borderId="76" xfId="0" applyFont="1" applyFill="1" applyBorder="1" applyAlignment="1">
      <alignment horizontal="center" vertical="center"/>
    </xf>
    <xf numFmtId="164" fontId="7" fillId="3" borderId="76" xfId="0" applyNumberFormat="1" applyFont="1" applyFill="1" applyBorder="1" applyAlignment="1">
      <alignment horizontal="center" vertical="center"/>
    </xf>
    <xf numFmtId="0" fontId="10" fillId="3" borderId="77" xfId="0" applyFont="1" applyFill="1" applyBorder="1" applyAlignment="1">
      <alignment horizontal="center" vertical="center"/>
    </xf>
    <xf numFmtId="164" fontId="7" fillId="3" borderId="79" xfId="0" applyNumberFormat="1" applyFont="1" applyFill="1" applyBorder="1" applyAlignment="1">
      <alignment horizontal="center" vertical="center"/>
    </xf>
    <xf numFmtId="0" fontId="10" fillId="3" borderId="75" xfId="0" applyFont="1" applyFill="1" applyBorder="1" applyAlignment="1">
      <alignment horizontal="center" vertical="center"/>
    </xf>
    <xf numFmtId="1" fontId="7" fillId="3" borderId="80" xfId="0" applyNumberFormat="1" applyFont="1" applyFill="1" applyBorder="1" applyAlignment="1">
      <alignment horizontal="center" vertical="center"/>
    </xf>
    <xf numFmtId="1" fontId="7" fillId="3" borderId="76" xfId="0" applyNumberFormat="1" applyFont="1" applyFill="1" applyBorder="1" applyAlignment="1">
      <alignment horizontal="center" vertical="center"/>
    </xf>
    <xf numFmtId="164" fontId="7" fillId="3" borderId="77" xfId="0" applyNumberFormat="1" applyFont="1" applyFill="1" applyBorder="1" applyAlignment="1">
      <alignment horizontal="center" vertical="center"/>
    </xf>
    <xf numFmtId="164" fontId="7" fillId="3" borderId="80" xfId="0" applyNumberFormat="1" applyFont="1" applyFill="1" applyBorder="1" applyAlignment="1">
      <alignment horizontal="center" vertical="center"/>
    </xf>
    <xf numFmtId="1" fontId="9" fillId="3" borderId="81" xfId="0" applyNumberFormat="1" applyFont="1" applyFill="1" applyBorder="1" applyAlignment="1">
      <alignment horizontal="center" vertical="center"/>
    </xf>
    <xf numFmtId="164" fontId="7" fillId="3" borderId="78" xfId="0" applyNumberFormat="1" applyFont="1" applyFill="1" applyBorder="1" applyAlignment="1">
      <alignment horizontal="center" vertical="center"/>
    </xf>
    <xf numFmtId="164" fontId="7" fillId="3" borderId="82" xfId="0" applyNumberFormat="1" applyFont="1" applyFill="1" applyBorder="1" applyAlignment="1">
      <alignment horizontal="center" vertical="center" wrapText="1"/>
    </xf>
    <xf numFmtId="164" fontId="7" fillId="3" borderId="81" xfId="0" applyNumberFormat="1" applyFont="1" applyFill="1" applyBorder="1" applyAlignment="1">
      <alignment horizontal="center" vertical="center"/>
    </xf>
    <xf numFmtId="164" fontId="7" fillId="3" borderId="82" xfId="0" applyNumberFormat="1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vertical="center"/>
    </xf>
    <xf numFmtId="0" fontId="4" fillId="3" borderId="85" xfId="0" applyFont="1" applyFill="1" applyBorder="1" applyAlignment="1">
      <alignment vertical="center"/>
    </xf>
    <xf numFmtId="164" fontId="4" fillId="3" borderId="35" xfId="0" applyNumberFormat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164" fontId="4" fillId="3" borderId="34" xfId="0" applyNumberFormat="1" applyFont="1" applyFill="1" applyBorder="1" applyAlignment="1">
      <alignment horizontal="center" vertical="center"/>
    </xf>
    <xf numFmtId="0" fontId="11" fillId="3" borderId="85" xfId="0" applyFont="1" applyFill="1" applyBorder="1" applyAlignment="1">
      <alignment horizontal="center" vertical="center"/>
    </xf>
    <xf numFmtId="1" fontId="4" fillId="3" borderId="35" xfId="0" applyNumberFormat="1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 wrapText="1"/>
    </xf>
    <xf numFmtId="164" fontId="4" fillId="3" borderId="31" xfId="0" applyNumberFormat="1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4" fillId="0" borderId="10" xfId="0" applyFont="1" applyBorder="1"/>
    <xf numFmtId="0" fontId="4" fillId="0" borderId="86" xfId="0" applyFont="1" applyBorder="1" applyAlignment="1">
      <alignment horizontal="center"/>
    </xf>
    <xf numFmtId="164" fontId="7" fillId="0" borderId="86" xfId="0" applyNumberFormat="1" applyFont="1" applyBorder="1" applyAlignment="1">
      <alignment horizontal="center"/>
    </xf>
    <xf numFmtId="0" fontId="7" fillId="0" borderId="86" xfId="0" applyFont="1" applyBorder="1" applyAlignment="1">
      <alignment horizontal="center"/>
    </xf>
    <xf numFmtId="0" fontId="4" fillId="0" borderId="86" xfId="0" applyFont="1" applyFill="1" applyBorder="1" applyAlignment="1">
      <alignment horizontal="center"/>
    </xf>
    <xf numFmtId="0" fontId="4" fillId="5" borderId="86" xfId="0" applyFont="1" applyFill="1" applyBorder="1" applyAlignment="1">
      <alignment horizontal="center"/>
    </xf>
    <xf numFmtId="1" fontId="7" fillId="0" borderId="86" xfId="0" applyNumberFormat="1" applyFont="1" applyBorder="1" applyAlignment="1">
      <alignment horizontal="center"/>
    </xf>
    <xf numFmtId="164" fontId="4" fillId="0" borderId="86" xfId="0" applyNumberFormat="1" applyFont="1" applyBorder="1" applyAlignment="1">
      <alignment horizontal="center"/>
    </xf>
    <xf numFmtId="1" fontId="4" fillId="0" borderId="86" xfId="0" applyNumberFormat="1" applyFont="1" applyBorder="1" applyAlignment="1">
      <alignment horizontal="center"/>
    </xf>
    <xf numFmtId="0" fontId="9" fillId="0" borderId="8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76" xfId="0" applyFont="1" applyFill="1" applyBorder="1"/>
    <xf numFmtId="0" fontId="4" fillId="3" borderId="75" xfId="0" applyFont="1" applyFill="1" applyBorder="1"/>
    <xf numFmtId="0" fontId="4" fillId="3" borderId="88" xfId="0" applyFont="1" applyFill="1" applyBorder="1" applyAlignment="1">
      <alignment horizontal="center"/>
    </xf>
    <xf numFmtId="0" fontId="4" fillId="3" borderId="87" xfId="0" applyFont="1" applyFill="1" applyBorder="1" applyAlignment="1">
      <alignment horizontal="center"/>
    </xf>
    <xf numFmtId="0" fontId="4" fillId="3" borderId="0" xfId="0" applyFont="1" applyFill="1" applyBorder="1"/>
    <xf numFmtId="0" fontId="7" fillId="3" borderId="12" xfId="0" applyFont="1" applyFill="1" applyBorder="1" applyAlignment="1">
      <alignment horizontal="center" wrapText="1"/>
    </xf>
    <xf numFmtId="0" fontId="7" fillId="3" borderId="38" xfId="0" applyFont="1" applyFill="1" applyBorder="1" applyAlignment="1">
      <alignment wrapText="1"/>
    </xf>
    <xf numFmtId="0" fontId="4" fillId="3" borderId="91" xfId="0" applyFont="1" applyFill="1" applyBorder="1" applyAlignment="1">
      <alignment horizontal="center" wrapText="1"/>
    </xf>
    <xf numFmtId="164" fontId="7" fillId="3" borderId="91" xfId="0" applyNumberFormat="1" applyFont="1" applyFill="1" applyBorder="1" applyAlignment="1">
      <alignment horizontal="center" wrapText="1"/>
    </xf>
    <xf numFmtId="0" fontId="7" fillId="3" borderId="92" xfId="0" applyFont="1" applyFill="1" applyBorder="1" applyAlignment="1">
      <alignment horizontal="center" wrapText="1"/>
    </xf>
    <xf numFmtId="0" fontId="7" fillId="3" borderId="93" xfId="0" applyFont="1" applyFill="1" applyBorder="1" applyAlignment="1">
      <alignment horizontal="center" wrapText="1"/>
    </xf>
    <xf numFmtId="0" fontId="4" fillId="3" borderId="44" xfId="0" applyFont="1" applyFill="1" applyBorder="1" applyAlignment="1">
      <alignment horizontal="center" wrapText="1"/>
    </xf>
    <xf numFmtId="0" fontId="4" fillId="3" borderId="94" xfId="0" applyFont="1" applyFill="1" applyBorder="1" applyAlignment="1">
      <alignment horizontal="center" wrapText="1"/>
    </xf>
    <xf numFmtId="0" fontId="4" fillId="3" borderId="95" xfId="0" applyFont="1" applyFill="1" applyBorder="1" applyAlignment="1">
      <alignment horizontal="center" wrapText="1"/>
    </xf>
    <xf numFmtId="0" fontId="4" fillId="3" borderId="40" xfId="0" applyFont="1" applyFill="1" applyBorder="1" applyAlignment="1">
      <alignment horizontal="center" wrapText="1"/>
    </xf>
    <xf numFmtId="0" fontId="4" fillId="3" borderId="96" xfId="0" applyFont="1" applyFill="1" applyBorder="1" applyAlignment="1">
      <alignment horizontal="center" wrapText="1"/>
    </xf>
    <xf numFmtId="1" fontId="7" fillId="3" borderId="91" xfId="0" applyNumberFormat="1" applyFont="1" applyFill="1" applyBorder="1" applyAlignment="1">
      <alignment horizontal="center" wrapText="1"/>
    </xf>
    <xf numFmtId="164" fontId="4" fillId="3" borderId="91" xfId="0" applyNumberFormat="1" applyFont="1" applyFill="1" applyBorder="1" applyAlignment="1">
      <alignment horizontal="center" wrapText="1"/>
    </xf>
    <xf numFmtId="164" fontId="4" fillId="3" borderId="96" xfId="0" applyNumberFormat="1" applyFont="1" applyFill="1" applyBorder="1" applyAlignment="1">
      <alignment horizontal="center" wrapText="1"/>
    </xf>
    <xf numFmtId="1" fontId="4" fillId="3" borderId="96" xfId="0" applyNumberFormat="1" applyFont="1" applyFill="1" applyBorder="1" applyAlignment="1">
      <alignment horizontal="center" wrapText="1"/>
    </xf>
    <xf numFmtId="1" fontId="4" fillId="3" borderId="95" xfId="0" applyNumberFormat="1" applyFont="1" applyFill="1" applyBorder="1" applyAlignment="1">
      <alignment horizontal="center" wrapText="1"/>
    </xf>
    <xf numFmtId="0" fontId="9" fillId="3" borderId="92" xfId="0" applyFont="1" applyFill="1" applyBorder="1" applyAlignment="1">
      <alignment horizontal="center" wrapText="1"/>
    </xf>
    <xf numFmtId="0" fontId="9" fillId="3" borderId="99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4" fontId="4" fillId="3" borderId="100" xfId="0" applyNumberFormat="1" applyFont="1" applyFill="1" applyBorder="1" applyAlignment="1">
      <alignment horizontal="center" wrapText="1"/>
    </xf>
    <xf numFmtId="164" fontId="4" fillId="3" borderId="5" xfId="0" applyNumberFormat="1" applyFont="1" applyFill="1" applyBorder="1" applyAlignment="1">
      <alignment horizontal="center" wrapText="1"/>
    </xf>
    <xf numFmtId="164" fontId="4" fillId="3" borderId="95" xfId="0" applyNumberFormat="1" applyFont="1" applyFill="1" applyBorder="1" applyAlignment="1">
      <alignment horizontal="center" wrapText="1"/>
    </xf>
    <xf numFmtId="164" fontId="7" fillId="3" borderId="2" xfId="0" applyNumberFormat="1" applyFont="1" applyFill="1" applyBorder="1" applyAlignment="1">
      <alignment horizontal="center" wrapText="1"/>
    </xf>
    <xf numFmtId="0" fontId="7" fillId="3" borderId="96" xfId="0" applyFont="1" applyFill="1" applyBorder="1" applyAlignment="1">
      <alignment horizontal="center" wrapText="1"/>
    </xf>
    <xf numFmtId="0" fontId="7" fillId="3" borderId="95" xfId="0" applyFont="1" applyFill="1" applyBorder="1" applyAlignment="1">
      <alignment horizontal="center" wrapText="1"/>
    </xf>
    <xf numFmtId="164" fontId="7" fillId="3" borderId="92" xfId="0" applyNumberFormat="1" applyFont="1" applyFill="1" applyBorder="1" applyAlignment="1">
      <alignment horizontal="center" wrapText="1"/>
    </xf>
    <xf numFmtId="0" fontId="7" fillId="3" borderId="91" xfId="0" applyFont="1" applyFill="1" applyBorder="1" applyAlignment="1">
      <alignment horizontal="center" wrapText="1"/>
    </xf>
    <xf numFmtId="164" fontId="7" fillId="3" borderId="93" xfId="0" applyNumberFormat="1" applyFont="1" applyFill="1" applyBorder="1" applyAlignment="1">
      <alignment horizontal="center" wrapText="1"/>
    </xf>
    <xf numFmtId="164" fontId="7" fillId="3" borderId="101" xfId="0" applyNumberFormat="1" applyFont="1" applyFill="1" applyBorder="1" applyAlignment="1">
      <alignment horizontal="center" wrapText="1"/>
    </xf>
    <xf numFmtId="164" fontId="7" fillId="3" borderId="21" xfId="0" applyNumberFormat="1" applyFont="1" applyFill="1" applyBorder="1" applyAlignment="1">
      <alignment horizontal="center" wrapText="1"/>
    </xf>
    <xf numFmtId="164" fontId="7" fillId="3" borderId="18" xfId="0" applyNumberFormat="1" applyFont="1" applyFill="1" applyBorder="1" applyAlignment="1">
      <alignment horizontal="center" wrapText="1"/>
    </xf>
    <xf numFmtId="164" fontId="7" fillId="3" borderId="17" xfId="0" applyNumberFormat="1" applyFont="1" applyFill="1" applyBorder="1" applyAlignment="1">
      <alignment horizontal="center" wrapText="1"/>
    </xf>
    <xf numFmtId="164" fontId="7" fillId="3" borderId="102" xfId="0" applyNumberFormat="1" applyFont="1" applyFill="1" applyBorder="1" applyAlignment="1">
      <alignment horizontal="center" wrapText="1"/>
    </xf>
    <xf numFmtId="1" fontId="7" fillId="3" borderId="103" xfId="0" applyNumberFormat="1" applyFont="1" applyFill="1" applyBorder="1" applyAlignment="1">
      <alignment horizontal="center" wrapText="1"/>
    </xf>
    <xf numFmtId="1" fontId="7" fillId="3" borderId="12" xfId="0" applyNumberFormat="1" applyFont="1" applyFill="1" applyBorder="1" applyAlignment="1">
      <alignment horizontal="center" wrapText="1"/>
    </xf>
    <xf numFmtId="1" fontId="7" fillId="3" borderId="104" xfId="0" applyNumberFormat="1" applyFont="1" applyFill="1" applyBorder="1" applyAlignment="1">
      <alignment horizontal="center" wrapText="1"/>
    </xf>
    <xf numFmtId="1" fontId="7" fillId="3" borderId="41" xfId="0" applyNumberFormat="1" applyFont="1" applyFill="1" applyBorder="1" applyAlignment="1">
      <alignment horizontal="center" wrapText="1"/>
    </xf>
    <xf numFmtId="1" fontId="7" fillId="3" borderId="38" xfId="0" applyNumberFormat="1" applyFont="1" applyFill="1" applyBorder="1" applyAlignment="1">
      <alignment wrapText="1"/>
    </xf>
    <xf numFmtId="0" fontId="7" fillId="3" borderId="37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45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wrapText="1"/>
    </xf>
    <xf numFmtId="0" fontId="4" fillId="3" borderId="10" xfId="0" applyFont="1" applyFill="1" applyBorder="1" applyAlignment="1">
      <alignment horizontal="center" vertical="center"/>
    </xf>
    <xf numFmtId="0" fontId="4" fillId="3" borderId="47" xfId="0" applyFont="1" applyFill="1" applyBorder="1"/>
    <xf numFmtId="0" fontId="4" fillId="3" borderId="10" xfId="0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0" fontId="7" fillId="3" borderId="105" xfId="0" applyFont="1" applyFill="1" applyBorder="1" applyAlignment="1">
      <alignment horizontal="center"/>
    </xf>
    <xf numFmtId="0" fontId="7" fillId="3" borderId="47" xfId="0" applyFont="1" applyFill="1" applyBorder="1" applyAlignment="1">
      <alignment horizontal="center"/>
    </xf>
    <xf numFmtId="0" fontId="4" fillId="3" borderId="53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106" xfId="0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0" fontId="11" fillId="3" borderId="49" xfId="0" quotePrefix="1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64" fontId="12" fillId="3" borderId="47" xfId="0" applyNumberFormat="1" applyFont="1" applyFill="1" applyBorder="1" applyAlignment="1">
      <alignment horizontal="center"/>
    </xf>
    <xf numFmtId="1" fontId="12" fillId="3" borderId="50" xfId="0" applyNumberFormat="1" applyFont="1" applyFill="1" applyBorder="1" applyAlignment="1">
      <alignment horizontal="center"/>
    </xf>
    <xf numFmtId="1" fontId="12" fillId="3" borderId="10" xfId="0" applyNumberFormat="1" applyFont="1" applyFill="1" applyBorder="1" applyAlignment="1">
      <alignment horizontal="center"/>
    </xf>
    <xf numFmtId="164" fontId="12" fillId="3" borderId="10" xfId="0" quotePrefix="1" applyNumberFormat="1" applyFont="1" applyFill="1" applyBorder="1" applyAlignment="1">
      <alignment horizontal="center"/>
    </xf>
    <xf numFmtId="164" fontId="9" fillId="3" borderId="10" xfId="0" applyNumberFormat="1" applyFont="1" applyFill="1" applyBorder="1" applyAlignment="1">
      <alignment horizontal="center"/>
    </xf>
    <xf numFmtId="0" fontId="4" fillId="3" borderId="10" xfId="0" quotePrefix="1" applyFont="1" applyFill="1" applyBorder="1" applyAlignment="1">
      <alignment horizontal="center"/>
    </xf>
    <xf numFmtId="9" fontId="4" fillId="3" borderId="10" xfId="0" quotePrefix="1" applyNumberFormat="1" applyFont="1" applyFill="1" applyBorder="1" applyAlignment="1">
      <alignment horizontal="center"/>
    </xf>
    <xf numFmtId="164" fontId="7" fillId="3" borderId="10" xfId="0" quotePrefix="1" applyNumberFormat="1" applyFont="1" applyFill="1" applyBorder="1" applyAlignment="1">
      <alignment horizontal="center"/>
    </xf>
    <xf numFmtId="0" fontId="9" fillId="3" borderId="105" xfId="0" applyFont="1" applyFill="1" applyBorder="1" applyAlignment="1">
      <alignment horizontal="center"/>
    </xf>
    <xf numFmtId="0" fontId="9" fillId="3" borderId="107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3" borderId="52" xfId="0" applyFont="1" applyFill="1" applyBorder="1" applyAlignment="1">
      <alignment horizontal="center"/>
    </xf>
    <xf numFmtId="164" fontId="4" fillId="3" borderId="108" xfId="0" applyNumberFormat="1" applyFont="1" applyFill="1" applyBorder="1" applyAlignment="1">
      <alignment horizontal="center"/>
    </xf>
    <xf numFmtId="164" fontId="4" fillId="3" borderId="53" xfId="0" applyNumberFormat="1" applyFont="1" applyFill="1" applyBorder="1" applyAlignment="1">
      <alignment horizontal="center"/>
    </xf>
    <xf numFmtId="164" fontId="4" fillId="3" borderId="49" xfId="0" applyNumberFormat="1" applyFont="1" applyFill="1" applyBorder="1" applyAlignment="1">
      <alignment horizontal="center"/>
    </xf>
    <xf numFmtId="0" fontId="7" fillId="3" borderId="109" xfId="0" applyFont="1" applyFill="1" applyBorder="1" applyAlignment="1">
      <alignment horizontal="center"/>
    </xf>
    <xf numFmtId="164" fontId="7" fillId="3" borderId="110" xfId="0" applyNumberFormat="1" applyFont="1" applyFill="1" applyBorder="1" applyAlignment="1">
      <alignment horizontal="center"/>
    </xf>
    <xf numFmtId="0" fontId="4" fillId="3" borderId="111" xfId="0" applyFont="1" applyFill="1" applyBorder="1" applyAlignment="1">
      <alignment horizontal="center"/>
    </xf>
    <xf numFmtId="0" fontId="4" fillId="3" borderId="112" xfId="0" applyFont="1" applyFill="1" applyBorder="1" applyAlignment="1">
      <alignment horizontal="center"/>
    </xf>
    <xf numFmtId="0" fontId="4" fillId="3" borderId="113" xfId="0" applyFont="1" applyFill="1" applyBorder="1" applyAlignment="1">
      <alignment horizontal="center"/>
    </xf>
    <xf numFmtId="164" fontId="7" fillId="3" borderId="109" xfId="0" applyNumberFormat="1" applyFont="1" applyFill="1" applyBorder="1" applyAlignment="1">
      <alignment horizontal="center"/>
    </xf>
    <xf numFmtId="0" fontId="4" fillId="3" borderId="111" xfId="0" quotePrefix="1" applyFont="1" applyFill="1" applyBorder="1" applyAlignment="1">
      <alignment horizontal="center"/>
    </xf>
    <xf numFmtId="0" fontId="4" fillId="3" borderId="114" xfId="0" applyFont="1" applyFill="1" applyBorder="1" applyAlignment="1">
      <alignment horizontal="center"/>
    </xf>
    <xf numFmtId="0" fontId="4" fillId="3" borderId="113" xfId="0" quotePrefix="1" applyFont="1" applyFill="1" applyBorder="1" applyAlignment="1">
      <alignment horizontal="center"/>
    </xf>
    <xf numFmtId="164" fontId="7" fillId="3" borderId="115" xfId="0" applyNumberFormat="1" applyFont="1" applyFill="1" applyBorder="1" applyAlignment="1">
      <alignment horizontal="center"/>
    </xf>
    <xf numFmtId="164" fontId="7" fillId="3" borderId="116" xfId="0" quotePrefix="1" applyNumberFormat="1" applyFont="1" applyFill="1" applyBorder="1" applyAlignment="1">
      <alignment horizontal="center"/>
    </xf>
    <xf numFmtId="164" fontId="7" fillId="3" borderId="117" xfId="0" quotePrefix="1" applyNumberFormat="1" applyFont="1" applyFill="1" applyBorder="1" applyAlignment="1">
      <alignment horizontal="center"/>
    </xf>
    <xf numFmtId="164" fontId="7" fillId="3" borderId="118" xfId="0" quotePrefix="1" applyNumberFormat="1" applyFont="1" applyFill="1" applyBorder="1" applyAlignment="1">
      <alignment horizontal="center"/>
    </xf>
    <xf numFmtId="164" fontId="7" fillId="3" borderId="120" xfId="0" applyNumberFormat="1" applyFont="1" applyFill="1" applyBorder="1" applyAlignment="1">
      <alignment horizontal="center"/>
    </xf>
    <xf numFmtId="1" fontId="4" fillId="3" borderId="121" xfId="0" quotePrefix="1" applyNumberFormat="1" applyFont="1" applyFill="1" applyBorder="1" applyAlignment="1">
      <alignment horizontal="center"/>
    </xf>
    <xf numFmtId="1" fontId="4" fillId="3" borderId="86" xfId="0" quotePrefix="1" applyNumberFormat="1" applyFont="1" applyFill="1" applyBorder="1" applyAlignment="1">
      <alignment horizontal="center"/>
    </xf>
    <xf numFmtId="1" fontId="4" fillId="3" borderId="86" xfId="0" applyNumberFormat="1" applyFont="1" applyFill="1" applyBorder="1" applyAlignment="1">
      <alignment horizontal="center"/>
    </xf>
    <xf numFmtId="1" fontId="4" fillId="3" borderId="122" xfId="0" applyNumberFormat="1" applyFont="1" applyFill="1" applyBorder="1" applyAlignment="1">
      <alignment horizontal="center"/>
    </xf>
    <xf numFmtId="1" fontId="4" fillId="3" borderId="121" xfId="0" applyNumberFormat="1" applyFont="1" applyFill="1" applyBorder="1" applyAlignment="1">
      <alignment horizontal="center"/>
    </xf>
    <xf numFmtId="1" fontId="4" fillId="3" borderId="123" xfId="0" applyNumberFormat="1" applyFont="1" applyFill="1" applyBorder="1" applyAlignment="1">
      <alignment horizontal="center"/>
    </xf>
    <xf numFmtId="1" fontId="4" fillId="3" borderId="124" xfId="0" applyNumberFormat="1" applyFont="1" applyFill="1" applyBorder="1" applyAlignment="1">
      <alignment horizontal="center"/>
    </xf>
    <xf numFmtId="0" fontId="4" fillId="3" borderId="46" xfId="0" quotePrefix="1" applyFont="1" applyFill="1" applyBorder="1" applyAlignment="1">
      <alignment horizontal="center"/>
    </xf>
    <xf numFmtId="0" fontId="4" fillId="3" borderId="54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47" xfId="0" applyFont="1" applyBorder="1"/>
    <xf numFmtId="1" fontId="4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" fontId="7" fillId="0" borderId="105" xfId="0" applyNumberFormat="1" applyFont="1" applyBorder="1" applyAlignment="1">
      <alignment horizontal="center"/>
    </xf>
    <xf numFmtId="1" fontId="7" fillId="0" borderId="47" xfId="0" applyNumberFormat="1" applyFont="1" applyBorder="1" applyAlignment="1">
      <alignment horizontal="center"/>
    </xf>
    <xf numFmtId="1" fontId="4" fillId="5" borderId="53" xfId="0" applyNumberFormat="1" applyFont="1" applyFill="1" applyBorder="1" applyAlignment="1">
      <alignment horizontal="center"/>
    </xf>
    <xf numFmtId="1" fontId="4" fillId="0" borderId="50" xfId="0" applyNumberFormat="1" applyFont="1" applyBorder="1" applyAlignment="1">
      <alignment horizontal="center"/>
    </xf>
    <xf numFmtId="1" fontId="4" fillId="0" borderId="49" xfId="0" applyNumberFormat="1" applyFont="1" applyBorder="1" applyAlignment="1">
      <alignment horizontal="center"/>
    </xf>
    <xf numFmtId="1" fontId="4" fillId="5" borderId="52" xfId="0" applyNumberFormat="1" applyFont="1" applyFill="1" applyBorder="1" applyAlignment="1">
      <alignment horizontal="center"/>
    </xf>
    <xf numFmtId="1" fontId="4" fillId="0" borderId="106" xfId="0" applyNumberFormat="1" applyFont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64" fontId="4" fillId="0" borderId="106" xfId="0" applyNumberFormat="1" applyFont="1" applyBorder="1" applyAlignment="1">
      <alignment horizontal="center"/>
    </xf>
    <xf numFmtId="164" fontId="4" fillId="0" borderId="4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52" xfId="0" applyNumberFormat="1" applyFont="1" applyBorder="1" applyAlignment="1">
      <alignment horizontal="center"/>
    </xf>
    <xf numFmtId="1" fontId="9" fillId="0" borderId="105" xfId="0" applyNumberFormat="1" applyFont="1" applyBorder="1" applyAlignment="1">
      <alignment horizontal="center"/>
    </xf>
    <xf numFmtId="164" fontId="9" fillId="0" borderId="51" xfId="0" applyNumberFormat="1" applyFont="1" applyBorder="1" applyAlignment="1">
      <alignment horizontal="center"/>
    </xf>
    <xf numFmtId="1" fontId="9" fillId="0" borderId="53" xfId="0" applyNumberFormat="1" applyFont="1" applyBorder="1" applyAlignment="1">
      <alignment horizontal="center"/>
    </xf>
    <xf numFmtId="1" fontId="12" fillId="0" borderId="52" xfId="0" applyNumberFormat="1" applyFont="1" applyBorder="1" applyAlignment="1">
      <alignment horizontal="center"/>
    </xf>
    <xf numFmtId="164" fontId="4" fillId="0" borderId="108" xfId="0" applyNumberFormat="1" applyFont="1" applyBorder="1" applyAlignment="1">
      <alignment horizontal="center"/>
    </xf>
    <xf numFmtId="164" fontId="4" fillId="0" borderId="53" xfId="0" applyNumberFormat="1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center"/>
    </xf>
    <xf numFmtId="164" fontId="4" fillId="0" borderId="103" xfId="0" applyNumberFormat="1" applyFont="1" applyBorder="1" applyAlignment="1">
      <alignment horizontal="center"/>
    </xf>
    <xf numFmtId="164" fontId="4" fillId="0" borderId="41" xfId="0" applyNumberFormat="1" applyFont="1" applyBorder="1" applyAlignment="1">
      <alignment horizontal="center"/>
    </xf>
    <xf numFmtId="164" fontId="7" fillId="0" borderId="47" xfId="0" applyNumberFormat="1" applyFont="1" applyBorder="1" applyAlignment="1">
      <alignment horizontal="center"/>
    </xf>
    <xf numFmtId="164" fontId="4" fillId="0" borderId="38" xfId="0" applyNumberFormat="1" applyFont="1" applyBorder="1" applyAlignment="1">
      <alignment horizontal="center"/>
    </xf>
    <xf numFmtId="164" fontId="7" fillId="0" borderId="104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64" fontId="7" fillId="0" borderId="52" xfId="0" applyNumberFormat="1" applyFont="1" applyBorder="1" applyAlignment="1">
      <alignment horizontal="center"/>
    </xf>
    <xf numFmtId="164" fontId="4" fillId="0" borderId="47" xfId="0" applyNumberFormat="1" applyFont="1" applyBorder="1" applyAlignment="1">
      <alignment horizontal="center"/>
    </xf>
    <xf numFmtId="164" fontId="7" fillId="0" borderId="105" xfId="0" applyNumberFormat="1" applyFont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47" xfId="0" applyFont="1" applyFill="1" applyBorder="1"/>
    <xf numFmtId="1" fontId="4" fillId="4" borderId="10" xfId="0" applyNumberFormat="1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1" fontId="7" fillId="4" borderId="105" xfId="0" applyNumberFormat="1" applyFont="1" applyFill="1" applyBorder="1" applyAlignment="1">
      <alignment horizontal="center"/>
    </xf>
    <xf numFmtId="1" fontId="7" fillId="4" borderId="47" xfId="0" applyNumberFormat="1" applyFont="1" applyFill="1" applyBorder="1" applyAlignment="1">
      <alignment horizontal="center"/>
    </xf>
    <xf numFmtId="1" fontId="4" fillId="4" borderId="53" xfId="0" applyNumberFormat="1" applyFont="1" applyFill="1" applyBorder="1" applyAlignment="1">
      <alignment horizontal="center"/>
    </xf>
    <xf numFmtId="1" fontId="4" fillId="4" borderId="50" xfId="0" applyNumberFormat="1" applyFont="1" applyFill="1" applyBorder="1" applyAlignment="1">
      <alignment horizontal="center"/>
    </xf>
    <xf numFmtId="1" fontId="4" fillId="4" borderId="49" xfId="0" applyNumberFormat="1" applyFont="1" applyFill="1" applyBorder="1" applyAlignment="1">
      <alignment horizontal="center"/>
    </xf>
    <xf numFmtId="1" fontId="4" fillId="4" borderId="52" xfId="0" applyNumberFormat="1" applyFont="1" applyFill="1" applyBorder="1" applyAlignment="1">
      <alignment horizontal="center"/>
    </xf>
    <xf numFmtId="1" fontId="4" fillId="4" borderId="106" xfId="0" applyNumberFormat="1" applyFont="1" applyFill="1" applyBorder="1" applyAlignment="1">
      <alignment horizontal="center"/>
    </xf>
    <xf numFmtId="1" fontId="7" fillId="4" borderId="10" xfId="0" applyNumberFormat="1" applyFont="1" applyFill="1" applyBorder="1" applyAlignment="1">
      <alignment horizontal="center"/>
    </xf>
    <xf numFmtId="0" fontId="4" fillId="4" borderId="10" xfId="0" applyNumberFormat="1" applyFont="1" applyFill="1" applyBorder="1" applyAlignment="1">
      <alignment horizontal="center"/>
    </xf>
    <xf numFmtId="164" fontId="4" fillId="4" borderId="106" xfId="0" applyNumberFormat="1" applyFont="1" applyFill="1" applyBorder="1" applyAlignment="1">
      <alignment horizontal="center"/>
    </xf>
    <xf numFmtId="164" fontId="4" fillId="4" borderId="49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164" fontId="4" fillId="4" borderId="52" xfId="0" applyNumberFormat="1" applyFont="1" applyFill="1" applyBorder="1" applyAlignment="1">
      <alignment horizontal="center"/>
    </xf>
    <xf numFmtId="1" fontId="9" fillId="4" borderId="105" xfId="0" applyNumberFormat="1" applyFont="1" applyFill="1" applyBorder="1" applyAlignment="1">
      <alignment horizontal="center"/>
    </xf>
    <xf numFmtId="164" fontId="9" fillId="4" borderId="51" xfId="0" applyNumberFormat="1" applyFont="1" applyFill="1" applyBorder="1" applyAlignment="1">
      <alignment horizontal="center"/>
    </xf>
    <xf numFmtId="1" fontId="9" fillId="4" borderId="53" xfId="0" applyNumberFormat="1" applyFont="1" applyFill="1" applyBorder="1" applyAlignment="1">
      <alignment horizontal="center"/>
    </xf>
    <xf numFmtId="1" fontId="12" fillId="4" borderId="52" xfId="0" applyNumberFormat="1" applyFont="1" applyFill="1" applyBorder="1" applyAlignment="1">
      <alignment horizontal="center"/>
    </xf>
    <xf numFmtId="164" fontId="4" fillId="4" borderId="108" xfId="0" applyNumberFormat="1" applyFont="1" applyFill="1" applyBorder="1" applyAlignment="1">
      <alignment horizontal="center"/>
    </xf>
    <xf numFmtId="164" fontId="4" fillId="4" borderId="53" xfId="0" applyNumberFormat="1" applyFont="1" applyFill="1" applyBorder="1" applyAlignment="1">
      <alignment horizontal="center"/>
    </xf>
    <xf numFmtId="164" fontId="7" fillId="4" borderId="52" xfId="0" applyNumberFormat="1" applyFont="1" applyFill="1" applyBorder="1" applyAlignment="1">
      <alignment horizontal="center"/>
    </xf>
    <xf numFmtId="164" fontId="7" fillId="4" borderId="47" xfId="0" applyNumberFormat="1" applyFont="1" applyFill="1" applyBorder="1" applyAlignment="1">
      <alignment horizontal="center"/>
    </xf>
    <xf numFmtId="164" fontId="4" fillId="4" borderId="47" xfId="0" applyNumberFormat="1" applyFont="1" applyFill="1" applyBorder="1" applyAlignment="1">
      <alignment horizontal="center"/>
    </xf>
    <xf numFmtId="164" fontId="7" fillId="4" borderId="105" xfId="0" applyNumberFormat="1" applyFont="1" applyFill="1" applyBorder="1" applyAlignment="1">
      <alignment horizontal="center"/>
    </xf>
    <xf numFmtId="0" fontId="4" fillId="4" borderId="46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54" xfId="0" applyFont="1" applyFill="1" applyBorder="1" applyAlignment="1">
      <alignment horizontal="center"/>
    </xf>
    <xf numFmtId="0" fontId="4" fillId="4" borderId="0" xfId="0" applyFont="1" applyFill="1" applyBorder="1"/>
    <xf numFmtId="0" fontId="7" fillId="0" borderId="10" xfId="0" applyFont="1" applyFill="1" applyBorder="1" applyAlignment="1">
      <alignment horizontal="center" vertical="center"/>
    </xf>
    <xf numFmtId="0" fontId="7" fillId="0" borderId="47" xfId="0" applyFont="1" applyFill="1" applyBorder="1"/>
    <xf numFmtId="164" fontId="7" fillId="0" borderId="10" xfId="0" applyNumberFormat="1" applyFont="1" applyFill="1" applyBorder="1" applyAlignment="1">
      <alignment horizontal="center"/>
    </xf>
    <xf numFmtId="1" fontId="7" fillId="0" borderId="105" xfId="0" applyNumberFormat="1" applyFont="1" applyFill="1" applyBorder="1" applyAlignment="1">
      <alignment horizontal="center"/>
    </xf>
    <xf numFmtId="1" fontId="7" fillId="0" borderId="47" xfId="0" applyNumberFormat="1" applyFont="1" applyFill="1" applyBorder="1" applyAlignment="1">
      <alignment horizontal="center"/>
    </xf>
    <xf numFmtId="1" fontId="4" fillId="0" borderId="53" xfId="0" applyNumberFormat="1" applyFont="1" applyFill="1" applyBorder="1" applyAlignment="1">
      <alignment horizontal="center"/>
    </xf>
    <xf numFmtId="1" fontId="4" fillId="0" borderId="50" xfId="0" applyNumberFormat="1" applyFont="1" applyFill="1" applyBorder="1" applyAlignment="1">
      <alignment horizontal="center"/>
    </xf>
    <xf numFmtId="1" fontId="4" fillId="0" borderId="49" xfId="0" applyNumberFormat="1" applyFont="1" applyFill="1" applyBorder="1" applyAlignment="1">
      <alignment horizontal="center"/>
    </xf>
    <xf numFmtId="1" fontId="4" fillId="0" borderId="52" xfId="0" applyNumberFormat="1" applyFont="1" applyFill="1" applyBorder="1" applyAlignment="1">
      <alignment horizontal="center"/>
    </xf>
    <xf numFmtId="1" fontId="4" fillId="0" borderId="106" xfId="0" applyNumberFormat="1" applyFont="1" applyFill="1" applyBorder="1" applyAlignment="1">
      <alignment horizontal="center"/>
    </xf>
    <xf numFmtId="1" fontId="7" fillId="0" borderId="10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164" fontId="4" fillId="0" borderId="106" xfId="0" applyNumberFormat="1" applyFont="1" applyFill="1" applyBorder="1" applyAlignment="1">
      <alignment horizontal="center"/>
    </xf>
    <xf numFmtId="164" fontId="4" fillId="0" borderId="49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164" fontId="4" fillId="0" borderId="52" xfId="0" applyNumberFormat="1" applyFont="1" applyFill="1" applyBorder="1" applyAlignment="1">
      <alignment horizontal="center"/>
    </xf>
    <xf numFmtId="1" fontId="9" fillId="0" borderId="105" xfId="0" applyNumberFormat="1" applyFont="1" applyFill="1" applyBorder="1" applyAlignment="1">
      <alignment horizontal="center"/>
    </xf>
    <xf numFmtId="164" fontId="9" fillId="0" borderId="51" xfId="0" applyNumberFormat="1" applyFont="1" applyFill="1" applyBorder="1" applyAlignment="1">
      <alignment horizontal="center"/>
    </xf>
    <xf numFmtId="1" fontId="9" fillId="0" borderId="53" xfId="0" applyNumberFormat="1" applyFont="1" applyFill="1" applyBorder="1" applyAlignment="1">
      <alignment horizontal="center"/>
    </xf>
    <xf numFmtId="1" fontId="12" fillId="0" borderId="52" xfId="0" applyNumberFormat="1" applyFont="1" applyFill="1" applyBorder="1" applyAlignment="1">
      <alignment horizontal="center"/>
    </xf>
    <xf numFmtId="164" fontId="4" fillId="0" borderId="108" xfId="0" applyNumberFormat="1" applyFont="1" applyFill="1" applyBorder="1" applyAlignment="1">
      <alignment horizontal="center"/>
    </xf>
    <xf numFmtId="164" fontId="4" fillId="0" borderId="53" xfId="0" applyNumberFormat="1" applyFont="1" applyFill="1" applyBorder="1" applyAlignment="1">
      <alignment horizontal="center"/>
    </xf>
    <xf numFmtId="164" fontId="7" fillId="0" borderId="52" xfId="0" applyNumberFormat="1" applyFont="1" applyFill="1" applyBorder="1" applyAlignment="1">
      <alignment horizontal="center"/>
    </xf>
    <xf numFmtId="164" fontId="7" fillId="0" borderId="47" xfId="0" applyNumberFormat="1" applyFont="1" applyFill="1" applyBorder="1" applyAlignment="1">
      <alignment horizontal="center"/>
    </xf>
    <xf numFmtId="164" fontId="4" fillId="0" borderId="47" xfId="0" applyNumberFormat="1" applyFont="1" applyFill="1" applyBorder="1" applyAlignment="1">
      <alignment horizontal="center"/>
    </xf>
    <xf numFmtId="164" fontId="7" fillId="0" borderId="105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4" fillId="0" borderId="0" xfId="0" applyFont="1" applyFill="1" applyBorder="1"/>
    <xf numFmtId="0" fontId="4" fillId="6" borderId="10" xfId="0" applyFont="1" applyFill="1" applyBorder="1"/>
    <xf numFmtId="0" fontId="7" fillId="6" borderId="47" xfId="0" applyFont="1" applyFill="1" applyBorder="1"/>
    <xf numFmtId="0" fontId="4" fillId="6" borderId="10" xfId="0" applyFont="1" applyFill="1" applyBorder="1" applyAlignment="1">
      <alignment horizontal="center"/>
    </xf>
    <xf numFmtId="164" fontId="7" fillId="6" borderId="12" xfId="0" applyNumberFormat="1" applyFont="1" applyFill="1" applyBorder="1" applyAlignment="1">
      <alignment horizontal="center"/>
    </xf>
    <xf numFmtId="0" fontId="4" fillId="6" borderId="49" xfId="0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/>
    </xf>
    <xf numFmtId="0" fontId="7" fillId="6" borderId="105" xfId="0" applyFont="1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50" xfId="0" applyFont="1" applyFill="1" applyBorder="1" applyAlignment="1">
      <alignment horizontal="center"/>
    </xf>
    <xf numFmtId="0" fontId="4" fillId="6" borderId="52" xfId="0" applyFont="1" applyFill="1" applyBorder="1" applyAlignment="1">
      <alignment horizontal="center"/>
    </xf>
    <xf numFmtId="0" fontId="4" fillId="6" borderId="106" xfId="0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center"/>
    </xf>
    <xf numFmtId="164" fontId="4" fillId="6" borderId="10" xfId="0" applyNumberFormat="1" applyFont="1" applyFill="1" applyBorder="1" applyAlignment="1">
      <alignment horizontal="center"/>
    </xf>
    <xf numFmtId="164" fontId="4" fillId="6" borderId="106" xfId="0" applyNumberFormat="1" applyFont="1" applyFill="1" applyBorder="1" applyAlignment="1">
      <alignment horizontal="center"/>
    </xf>
    <xf numFmtId="164" fontId="4" fillId="6" borderId="49" xfId="0" applyNumberFormat="1" applyFont="1" applyFill="1" applyBorder="1" applyAlignment="1">
      <alignment horizontal="center"/>
    </xf>
    <xf numFmtId="164" fontId="4" fillId="6" borderId="52" xfId="0" applyNumberFormat="1" applyFont="1" applyFill="1" applyBorder="1" applyAlignment="1">
      <alignment horizontal="center"/>
    </xf>
    <xf numFmtId="1" fontId="4" fillId="6" borderId="50" xfId="0" applyNumberFormat="1" applyFont="1" applyFill="1" applyBorder="1" applyAlignment="1">
      <alignment horizontal="center"/>
    </xf>
    <xf numFmtId="1" fontId="4" fillId="6" borderId="49" xfId="0" applyNumberFormat="1" applyFont="1" applyFill="1" applyBorder="1" applyAlignment="1">
      <alignment horizontal="center"/>
    </xf>
    <xf numFmtId="0" fontId="9" fillId="6" borderId="105" xfId="0" applyFont="1" applyFill="1" applyBorder="1" applyAlignment="1">
      <alignment horizontal="center"/>
    </xf>
    <xf numFmtId="0" fontId="9" fillId="6" borderId="107" xfId="0" applyFont="1" applyFill="1" applyBorder="1" applyAlignment="1">
      <alignment horizontal="center"/>
    </xf>
    <xf numFmtId="0" fontId="9" fillId="6" borderId="51" xfId="0" applyFont="1" applyFill="1" applyBorder="1" applyAlignment="1">
      <alignment horizontal="center"/>
    </xf>
    <xf numFmtId="0" fontId="9" fillId="6" borderId="53" xfId="0" applyFont="1" applyFill="1" applyBorder="1" applyAlignment="1">
      <alignment horizontal="center"/>
    </xf>
    <xf numFmtId="0" fontId="9" fillId="6" borderId="52" xfId="0" applyFont="1" applyFill="1" applyBorder="1" applyAlignment="1">
      <alignment horizontal="center"/>
    </xf>
    <xf numFmtId="164" fontId="4" fillId="6" borderId="108" xfId="0" applyNumberFormat="1" applyFont="1" applyFill="1" applyBorder="1" applyAlignment="1">
      <alignment horizontal="center"/>
    </xf>
    <xf numFmtId="164" fontId="4" fillId="6" borderId="53" xfId="0" applyNumberFormat="1" applyFont="1" applyFill="1" applyBorder="1" applyAlignment="1">
      <alignment horizontal="center"/>
    </xf>
    <xf numFmtId="164" fontId="7" fillId="6" borderId="52" xfId="0" applyNumberFormat="1" applyFont="1" applyFill="1" applyBorder="1" applyAlignment="1">
      <alignment horizontal="center"/>
    </xf>
    <xf numFmtId="164" fontId="7" fillId="6" borderId="105" xfId="0" applyNumberFormat="1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/>
    </xf>
    <xf numFmtId="1" fontId="4" fillId="6" borderId="106" xfId="0" applyNumberFormat="1" applyFont="1" applyFill="1" applyBorder="1" applyAlignment="1">
      <alignment horizontal="center"/>
    </xf>
    <xf numFmtId="1" fontId="4" fillId="6" borderId="10" xfId="0" applyNumberFormat="1" applyFont="1" applyFill="1" applyBorder="1" applyAlignment="1">
      <alignment horizontal="center"/>
    </xf>
    <xf numFmtId="1" fontId="4" fillId="6" borderId="105" xfId="0" applyNumberFormat="1" applyFont="1" applyFill="1" applyBorder="1" applyAlignment="1">
      <alignment horizontal="center"/>
    </xf>
    <xf numFmtId="1" fontId="4" fillId="6" borderId="47" xfId="0" applyNumberFormat="1" applyFont="1" applyFill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4" fillId="0" borderId="127" xfId="0" applyFont="1" applyBorder="1"/>
    <xf numFmtId="0" fontId="4" fillId="0" borderId="128" xfId="0" applyFont="1" applyBorder="1"/>
    <xf numFmtId="0" fontId="4" fillId="0" borderId="127" xfId="0" applyFont="1" applyBorder="1" applyAlignment="1">
      <alignment horizontal="center"/>
    </xf>
    <xf numFmtId="0" fontId="4" fillId="0" borderId="129" xfId="0" applyFont="1" applyBorder="1" applyAlignment="1">
      <alignment horizontal="center"/>
    </xf>
    <xf numFmtId="164" fontId="7" fillId="0" borderId="127" xfId="0" applyNumberFormat="1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28" xfId="0" applyFont="1" applyBorder="1" applyAlignment="1">
      <alignment horizontal="center"/>
    </xf>
    <xf numFmtId="0" fontId="4" fillId="5" borderId="131" xfId="0" applyFont="1" applyFill="1" applyBorder="1" applyAlignment="1">
      <alignment horizontal="center"/>
    </xf>
    <xf numFmtId="0" fontId="4" fillId="0" borderId="132" xfId="0" applyFont="1" applyBorder="1" applyAlignment="1">
      <alignment horizontal="center"/>
    </xf>
    <xf numFmtId="0" fontId="4" fillId="5" borderId="133" xfId="0" applyFont="1" applyFill="1" applyBorder="1" applyAlignment="1">
      <alignment horizontal="center"/>
    </xf>
    <xf numFmtId="0" fontId="4" fillId="0" borderId="134" xfId="0" applyFont="1" applyBorder="1" applyAlignment="1">
      <alignment horizontal="center"/>
    </xf>
    <xf numFmtId="1" fontId="7" fillId="0" borderId="127" xfId="0" applyNumberFormat="1" applyFont="1" applyBorder="1" applyAlignment="1">
      <alignment horizontal="center"/>
    </xf>
    <xf numFmtId="164" fontId="4" fillId="0" borderId="127" xfId="0" applyNumberFormat="1" applyFont="1" applyBorder="1" applyAlignment="1">
      <alignment horizontal="center"/>
    </xf>
    <xf numFmtId="164" fontId="4" fillId="0" borderId="129" xfId="0" applyNumberFormat="1" applyFont="1" applyBorder="1" applyAlignment="1">
      <alignment horizontal="center"/>
    </xf>
    <xf numFmtId="164" fontId="4" fillId="0" borderId="134" xfId="0" applyNumberFormat="1" applyFont="1" applyBorder="1" applyAlignment="1">
      <alignment horizontal="center"/>
    </xf>
    <xf numFmtId="164" fontId="4" fillId="0" borderId="133" xfId="0" applyNumberFormat="1" applyFont="1" applyBorder="1" applyAlignment="1">
      <alignment horizontal="center"/>
    </xf>
    <xf numFmtId="1" fontId="4" fillId="0" borderId="132" xfId="0" applyNumberFormat="1" applyFont="1" applyBorder="1" applyAlignment="1">
      <alignment horizontal="center"/>
    </xf>
    <xf numFmtId="1" fontId="4" fillId="0" borderId="129" xfId="0" applyNumberFormat="1" applyFont="1" applyBorder="1" applyAlignment="1">
      <alignment horizontal="center"/>
    </xf>
    <xf numFmtId="0" fontId="9" fillId="0" borderId="130" xfId="0" applyFont="1" applyBorder="1" applyAlignment="1">
      <alignment horizontal="center"/>
    </xf>
    <xf numFmtId="0" fontId="9" fillId="0" borderId="135" xfId="0" applyFont="1" applyBorder="1" applyAlignment="1">
      <alignment horizontal="center"/>
    </xf>
    <xf numFmtId="0" fontId="9" fillId="0" borderId="136" xfId="0" applyFont="1" applyBorder="1" applyAlignment="1">
      <alignment horizontal="center"/>
    </xf>
    <xf numFmtId="0" fontId="9" fillId="0" borderId="131" xfId="0" applyFont="1" applyBorder="1" applyAlignment="1">
      <alignment horizontal="center"/>
    </xf>
    <xf numFmtId="0" fontId="9" fillId="0" borderId="133" xfId="0" applyFont="1" applyBorder="1" applyAlignment="1">
      <alignment horizontal="center"/>
    </xf>
    <xf numFmtId="164" fontId="4" fillId="0" borderId="137" xfId="0" applyNumberFormat="1" applyFont="1" applyBorder="1" applyAlignment="1">
      <alignment horizontal="center"/>
    </xf>
    <xf numFmtId="164" fontId="4" fillId="0" borderId="131" xfId="0" applyNumberFormat="1" applyFont="1" applyBorder="1" applyAlignment="1">
      <alignment horizontal="center"/>
    </xf>
    <xf numFmtId="164" fontId="7" fillId="0" borderId="133" xfId="0" applyNumberFormat="1" applyFont="1" applyBorder="1" applyAlignment="1">
      <alignment horizontal="center"/>
    </xf>
    <xf numFmtId="164" fontId="7" fillId="0" borderId="130" xfId="0" applyNumberFormat="1" applyFont="1" applyBorder="1" applyAlignment="1">
      <alignment horizontal="center"/>
    </xf>
    <xf numFmtId="0" fontId="4" fillId="0" borderId="128" xfId="0" applyFont="1" applyBorder="1" applyAlignment="1">
      <alignment horizontal="center"/>
    </xf>
    <xf numFmtId="1" fontId="4" fillId="0" borderId="134" xfId="0" applyNumberFormat="1" applyFont="1" applyBorder="1" applyAlignment="1">
      <alignment horizontal="center"/>
    </xf>
    <xf numFmtId="1" fontId="4" fillId="0" borderId="127" xfId="0" applyNumberFormat="1" applyFont="1" applyBorder="1" applyAlignment="1">
      <alignment horizontal="center"/>
    </xf>
    <xf numFmtId="1" fontId="4" fillId="0" borderId="130" xfId="0" applyNumberFormat="1" applyFont="1" applyBorder="1" applyAlignment="1">
      <alignment horizontal="center"/>
    </xf>
    <xf numFmtId="1" fontId="4" fillId="0" borderId="128" xfId="0" applyNumberFormat="1" applyFont="1" applyBorder="1" applyAlignment="1">
      <alignment horizontal="center"/>
    </xf>
    <xf numFmtId="0" fontId="4" fillId="0" borderId="138" xfId="0" applyFont="1" applyBorder="1" applyAlignment="1">
      <alignment horizontal="center"/>
    </xf>
    <xf numFmtId="0" fontId="4" fillId="0" borderId="139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3" borderId="12" xfId="0" applyNumberFormat="1" applyFont="1" applyFill="1" applyBorder="1"/>
    <xf numFmtId="164" fontId="7" fillId="3" borderId="38" xfId="0" applyNumberFormat="1" applyFont="1" applyFill="1" applyBorder="1"/>
    <xf numFmtId="164" fontId="7" fillId="3" borderId="12" xfId="0" applyNumberFormat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164" fontId="7" fillId="3" borderId="44" xfId="0" applyNumberFormat="1" applyFont="1" applyFill="1" applyBorder="1" applyAlignment="1">
      <alignment horizontal="center"/>
    </xf>
    <xf numFmtId="164" fontId="7" fillId="3" borderId="42" xfId="0" applyNumberFormat="1" applyFont="1" applyFill="1" applyBorder="1" applyAlignment="1">
      <alignment horizontal="center"/>
    </xf>
    <xf numFmtId="164" fontId="7" fillId="3" borderId="104" xfId="0" applyNumberFormat="1" applyFont="1" applyFill="1" applyBorder="1" applyAlignment="1">
      <alignment horizontal="center"/>
    </xf>
    <xf numFmtId="164" fontId="7" fillId="3" borderId="40" xfId="0" applyNumberFormat="1" applyFont="1" applyFill="1" applyBorder="1" applyAlignment="1">
      <alignment horizontal="center"/>
    </xf>
    <xf numFmtId="164" fontId="7" fillId="3" borderId="103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9" fillId="3" borderId="105" xfId="0" applyNumberFormat="1" applyFont="1" applyFill="1" applyBorder="1" applyAlignment="1">
      <alignment horizontal="center"/>
    </xf>
    <xf numFmtId="164" fontId="9" fillId="3" borderId="125" xfId="0" applyNumberFormat="1" applyFont="1" applyFill="1" applyBorder="1" applyAlignment="1">
      <alignment horizontal="center"/>
    </xf>
    <xf numFmtId="164" fontId="9" fillId="3" borderId="43" xfId="0" applyNumberFormat="1" applyFont="1" applyFill="1" applyBorder="1" applyAlignment="1">
      <alignment horizontal="center"/>
    </xf>
    <xf numFmtId="164" fontId="9" fillId="3" borderId="44" xfId="0" applyNumberFormat="1" applyFont="1" applyFill="1" applyBorder="1" applyAlignment="1">
      <alignment horizontal="center"/>
    </xf>
    <xf numFmtId="164" fontId="12" fillId="3" borderId="40" xfId="0" applyNumberFormat="1" applyFont="1" applyFill="1" applyBorder="1" applyAlignment="1">
      <alignment horizontal="center"/>
    </xf>
    <xf numFmtId="164" fontId="7" fillId="3" borderId="126" xfId="0" applyNumberFormat="1" applyFont="1" applyFill="1" applyBorder="1" applyAlignment="1">
      <alignment horizontal="center"/>
    </xf>
    <xf numFmtId="164" fontId="7" fillId="3" borderId="105" xfId="0" applyNumberFormat="1" applyFont="1" applyFill="1" applyBorder="1" applyAlignment="1">
      <alignment horizontal="center"/>
    </xf>
    <xf numFmtId="164" fontId="7" fillId="3" borderId="52" xfId="0" applyNumberFormat="1" applyFont="1" applyFill="1" applyBorder="1" applyAlignment="1">
      <alignment horizontal="center"/>
    </xf>
    <xf numFmtId="164" fontId="7" fillId="3" borderId="106" xfId="0" applyNumberFormat="1" applyFont="1" applyFill="1" applyBorder="1" applyAlignment="1">
      <alignment horizontal="center"/>
    </xf>
    <xf numFmtId="164" fontId="7" fillId="3" borderId="47" xfId="0" applyNumberFormat="1" applyFont="1" applyFill="1" applyBorder="1" applyAlignment="1">
      <alignment horizontal="center"/>
    </xf>
    <xf numFmtId="164" fontId="7" fillId="3" borderId="46" xfId="0" applyNumberFormat="1" applyFont="1" applyFill="1" applyBorder="1" applyAlignment="1">
      <alignment horizontal="center"/>
    </xf>
    <xf numFmtId="164" fontId="7" fillId="3" borderId="54" xfId="0" applyNumberFormat="1" applyFont="1" applyFill="1" applyBorder="1" applyAlignment="1">
      <alignment horizontal="center"/>
    </xf>
    <xf numFmtId="164" fontId="7" fillId="3" borderId="0" xfId="0" applyNumberFormat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3" borderId="21" xfId="0" applyFont="1" applyFill="1" applyBorder="1" applyAlignment="1">
      <alignment horizontal="center" vertical="center" wrapText="1"/>
    </xf>
    <xf numFmtId="1" fontId="4" fillId="0" borderId="0" xfId="0" applyNumberFormat="1" applyFont="1"/>
    <xf numFmtId="15" fontId="4" fillId="0" borderId="2" xfId="0" applyNumberFormat="1" applyFont="1" applyBorder="1" applyAlignment="1">
      <alignment vertical="center"/>
    </xf>
    <xf numFmtId="0" fontId="4" fillId="0" borderId="140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41" xfId="0" applyFont="1" applyBorder="1" applyAlignment="1">
      <alignment horizontal="center"/>
    </xf>
    <xf numFmtId="0" fontId="4" fillId="0" borderId="14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 wrapText="1"/>
    </xf>
    <xf numFmtId="0" fontId="7" fillId="3" borderId="85" xfId="0" quotePrefix="1" applyFont="1" applyFill="1" applyBorder="1" applyAlignment="1">
      <alignment horizontal="center" vertical="center" wrapText="1"/>
    </xf>
    <xf numFmtId="0" fontId="12" fillId="0" borderId="126" xfId="0" applyFont="1" applyFill="1" applyBorder="1" applyAlignment="1">
      <alignment horizontal="center" vertical="center" wrapText="1"/>
    </xf>
    <xf numFmtId="164" fontId="4" fillId="0" borderId="145" xfId="0" applyNumberFormat="1" applyFont="1" applyFill="1" applyBorder="1" applyAlignment="1">
      <alignment horizontal="center" vertical="center" wrapText="1"/>
    </xf>
    <xf numFmtId="164" fontId="4" fillId="0" borderId="146" xfId="0" applyNumberFormat="1" applyFont="1" applyFill="1" applyBorder="1" applyAlignment="1">
      <alignment horizontal="center" vertical="center" wrapText="1"/>
    </xf>
    <xf numFmtId="164" fontId="4" fillId="0" borderId="126" xfId="0" applyNumberFormat="1" applyFont="1" applyFill="1" applyBorder="1" applyAlignment="1">
      <alignment horizontal="center" vertical="center" wrapText="1"/>
    </xf>
    <xf numFmtId="164" fontId="4" fillId="3" borderId="147" xfId="0" applyNumberFormat="1" applyFont="1" applyFill="1" applyBorder="1" applyAlignment="1">
      <alignment horizontal="center" vertical="center" wrapText="1"/>
    </xf>
    <xf numFmtId="164" fontId="7" fillId="3" borderId="148" xfId="0" applyNumberFormat="1" applyFont="1" applyFill="1" applyBorder="1" applyAlignment="1">
      <alignment horizontal="center" vertical="center" wrapText="1"/>
    </xf>
    <xf numFmtId="0" fontId="7" fillId="3" borderId="32" xfId="0" quotePrefix="1" applyFont="1" applyFill="1" applyBorder="1" applyAlignment="1">
      <alignment horizontal="center" vertical="center"/>
    </xf>
    <xf numFmtId="0" fontId="9" fillId="3" borderId="149" xfId="0" applyFont="1" applyFill="1" applyBorder="1" applyAlignment="1">
      <alignment horizontal="center" vertical="center" wrapText="1"/>
    </xf>
    <xf numFmtId="0" fontId="9" fillId="3" borderId="150" xfId="0" applyFont="1" applyFill="1" applyBorder="1" applyAlignment="1">
      <alignment horizontal="center" vertical="center" wrapText="1"/>
    </xf>
    <xf numFmtId="0" fontId="7" fillId="3" borderId="151" xfId="0" quotePrefix="1" applyFont="1" applyFill="1" applyBorder="1" applyAlignment="1">
      <alignment horizontal="center" vertical="center" wrapText="1"/>
    </xf>
    <xf numFmtId="0" fontId="7" fillId="3" borderId="152" xfId="0" quotePrefix="1" applyFont="1" applyFill="1" applyBorder="1" applyAlignment="1">
      <alignment horizontal="center" vertical="center" wrapText="1"/>
    </xf>
    <xf numFmtId="0" fontId="12" fillId="0" borderId="125" xfId="0" applyFont="1" applyFill="1" applyBorder="1" applyAlignment="1">
      <alignment horizontal="center" vertical="center" wrapText="1"/>
    </xf>
    <xf numFmtId="0" fontId="12" fillId="0" borderId="153" xfId="0" applyFont="1" applyFill="1" applyBorder="1" applyAlignment="1">
      <alignment horizontal="center" vertical="center" wrapText="1"/>
    </xf>
    <xf numFmtId="164" fontId="4" fillId="0" borderId="107" xfId="0" applyNumberFormat="1" applyFont="1" applyFill="1" applyBorder="1" applyAlignment="1">
      <alignment horizontal="center" vertical="center" wrapText="1"/>
    </xf>
    <xf numFmtId="164" fontId="12" fillId="0" borderId="154" xfId="0" applyNumberFormat="1" applyFont="1" applyFill="1" applyBorder="1" applyAlignment="1">
      <alignment horizontal="center" vertical="center" wrapText="1"/>
    </xf>
    <xf numFmtId="164" fontId="4" fillId="0" borderId="155" xfId="0" applyNumberFormat="1" applyFont="1" applyFill="1" applyBorder="1" applyAlignment="1">
      <alignment horizontal="center" vertical="center" wrapText="1"/>
    </xf>
    <xf numFmtId="164" fontId="12" fillId="0" borderId="156" xfId="0" applyNumberFormat="1" applyFont="1" applyFill="1" applyBorder="1" applyAlignment="1">
      <alignment horizontal="center" vertical="center" wrapText="1"/>
    </xf>
    <xf numFmtId="164" fontId="4" fillId="0" borderId="125" xfId="0" applyNumberFormat="1" applyFont="1" applyFill="1" applyBorder="1" applyAlignment="1">
      <alignment horizontal="center" vertical="center" wrapText="1"/>
    </xf>
    <xf numFmtId="164" fontId="12" fillId="0" borderId="153" xfId="0" applyNumberFormat="1" applyFont="1" applyFill="1" applyBorder="1" applyAlignment="1">
      <alignment horizontal="center" vertical="center" wrapText="1"/>
    </xf>
    <xf numFmtId="164" fontId="4" fillId="3" borderId="157" xfId="0" applyNumberFormat="1" applyFont="1" applyFill="1" applyBorder="1" applyAlignment="1">
      <alignment horizontal="center" vertical="center" wrapText="1"/>
    </xf>
    <xf numFmtId="164" fontId="12" fillId="3" borderId="158" xfId="0" applyNumberFormat="1" applyFont="1" applyFill="1" applyBorder="1" applyAlignment="1">
      <alignment horizontal="center" vertical="center" wrapText="1"/>
    </xf>
    <xf numFmtId="164" fontId="7" fillId="3" borderId="159" xfId="0" applyNumberFormat="1" applyFont="1" applyFill="1" applyBorder="1" applyAlignment="1">
      <alignment horizontal="center" vertical="center" wrapText="1"/>
    </xf>
    <xf numFmtId="164" fontId="9" fillId="3" borderId="160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vertical="center"/>
    </xf>
    <xf numFmtId="0" fontId="11" fillId="0" borderId="14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161" xfId="0" applyFont="1" applyBorder="1" applyAlignment="1">
      <alignment horizontal="center" vertical="center"/>
    </xf>
    <xf numFmtId="0" fontId="4" fillId="0" borderId="162" xfId="0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64" fontId="4" fillId="0" borderId="41" xfId="0" applyNumberFormat="1" applyFont="1" applyBorder="1" applyAlignment="1">
      <alignment vertical="center"/>
    </xf>
    <xf numFmtId="1" fontId="4" fillId="0" borderId="41" xfId="0" applyNumberFormat="1" applyFont="1" applyBorder="1" applyAlignment="1">
      <alignment vertical="center"/>
    </xf>
    <xf numFmtId="164" fontId="4" fillId="0" borderId="41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164" fontId="4" fillId="0" borderId="163" xfId="0" applyNumberFormat="1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164" fontId="4" fillId="0" borderId="48" xfId="0" applyNumberFormat="1" applyFont="1" applyBorder="1" applyAlignment="1">
      <alignment vertical="center"/>
    </xf>
    <xf numFmtId="0" fontId="4" fillId="0" borderId="59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4" fillId="0" borderId="58" xfId="0" applyNumberFormat="1" applyFont="1" applyBorder="1" applyAlignment="1">
      <alignment vertical="center"/>
    </xf>
    <xf numFmtId="1" fontId="4" fillId="0" borderId="58" xfId="0" applyNumberFormat="1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164" fontId="4" fillId="0" borderId="58" xfId="0" applyNumberFormat="1" applyFont="1" applyBorder="1" applyAlignment="1">
      <alignment horizontal="center" vertical="center"/>
    </xf>
    <xf numFmtId="0" fontId="4" fillId="0" borderId="61" xfId="0" applyFont="1" applyBorder="1" applyAlignment="1">
      <alignment vertical="center"/>
    </xf>
    <xf numFmtId="164" fontId="4" fillId="0" borderId="57" xfId="0" applyNumberFormat="1" applyFont="1" applyBorder="1" applyAlignment="1">
      <alignment vertical="center"/>
    </xf>
    <xf numFmtId="164" fontId="4" fillId="0" borderId="0" xfId="0" applyNumberFormat="1" applyFont="1" applyBorder="1"/>
    <xf numFmtId="0" fontId="11" fillId="0" borderId="163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164" fontId="7" fillId="3" borderId="119" xfId="0" quotePrefix="1" applyNumberFormat="1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Border="1"/>
    <xf numFmtId="0" fontId="4" fillId="0" borderId="47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1" fontId="5" fillId="0" borderId="10" xfId="1" applyNumberFormat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1" fontId="50" fillId="0" borderId="177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>
      <alignment horizontal="center" vertical="center"/>
    </xf>
    <xf numFmtId="164" fontId="4" fillId="0" borderId="40" xfId="0" applyNumberFormat="1" applyFont="1" applyBorder="1" applyAlignment="1">
      <alignment horizontal="center" vertical="center"/>
    </xf>
    <xf numFmtId="0" fontId="4" fillId="0" borderId="95" xfId="0" applyFont="1" applyBorder="1" applyAlignment="1">
      <alignment vertical="center"/>
    </xf>
    <xf numFmtId="1" fontId="5" fillId="0" borderId="11" xfId="1" applyNumberFormat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4" fillId="0" borderId="178" xfId="0" applyFont="1" applyBorder="1" applyAlignment="1">
      <alignment vertical="center"/>
    </xf>
    <xf numFmtId="1" fontId="50" fillId="0" borderId="179" xfId="0" applyNumberFormat="1" applyFont="1" applyFill="1" applyBorder="1" applyAlignment="1">
      <alignment horizontal="center"/>
    </xf>
    <xf numFmtId="1" fontId="4" fillId="0" borderId="58" xfId="0" applyNumberFormat="1" applyFont="1" applyBorder="1" applyAlignment="1">
      <alignment horizontal="center" vertical="center"/>
    </xf>
    <xf numFmtId="164" fontId="4" fillId="0" borderId="6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0" fillId="0" borderId="180" xfId="0" applyBorder="1" applyAlignment="1">
      <alignment horizontal="center" vertical="center"/>
    </xf>
    <xf numFmtId="0" fontId="0" fillId="0" borderId="180" xfId="0" applyBorder="1" applyAlignment="1">
      <alignment vertical="center"/>
    </xf>
    <xf numFmtId="0" fontId="1" fillId="0" borderId="180" xfId="0" applyFont="1" applyBorder="1" applyAlignment="1">
      <alignment vertical="center" wrapText="1"/>
    </xf>
    <xf numFmtId="0" fontId="1" fillId="0" borderId="180" xfId="0" applyFont="1" applyBorder="1" applyAlignment="1">
      <alignment horizontal="center" vertical="center"/>
    </xf>
    <xf numFmtId="0" fontId="0" fillId="0" borderId="180" xfId="0" quotePrefix="1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181" xfId="0" applyBorder="1" applyAlignment="1">
      <alignment vertical="center"/>
    </xf>
    <xf numFmtId="0" fontId="1" fillId="0" borderId="181" xfId="0" applyFont="1" applyBorder="1" applyAlignment="1">
      <alignment vertical="center" wrapText="1"/>
    </xf>
    <xf numFmtId="0" fontId="1" fillId="0" borderId="181" xfId="0" applyFont="1" applyBorder="1" applyAlignment="1">
      <alignment horizontal="center" vertical="center"/>
    </xf>
    <xf numFmtId="0" fontId="0" fillId="0" borderId="181" xfId="0" quotePrefix="1" applyBorder="1" applyAlignment="1">
      <alignment horizontal="center" vertical="center"/>
    </xf>
    <xf numFmtId="0" fontId="0" fillId="0" borderId="181" xfId="0" applyBorder="1" applyAlignment="1">
      <alignment vertical="center" wrapText="1"/>
    </xf>
    <xf numFmtId="0" fontId="0" fillId="0" borderId="181" xfId="0" applyBorder="1" applyAlignment="1">
      <alignment wrapText="1"/>
    </xf>
    <xf numFmtId="0" fontId="0" fillId="0" borderId="181" xfId="0" applyBorder="1" applyAlignment="1">
      <alignment horizontal="center"/>
    </xf>
    <xf numFmtId="0" fontId="0" fillId="0" borderId="181" xfId="0" quotePrefix="1" applyBorder="1" applyAlignment="1">
      <alignment horizontal="center"/>
    </xf>
    <xf numFmtId="0" fontId="1" fillId="0" borderId="181" xfId="0" applyFont="1" applyBorder="1" applyAlignment="1">
      <alignment vertical="center"/>
    </xf>
    <xf numFmtId="0" fontId="5" fillId="0" borderId="181" xfId="0" applyFont="1" applyBorder="1" applyAlignment="1">
      <alignment vertical="center" wrapText="1"/>
    </xf>
    <xf numFmtId="0" fontId="1" fillId="0" borderId="181" xfId="0" quotePrefix="1" applyFont="1" applyBorder="1" applyAlignment="1">
      <alignment horizontal="center" vertical="center"/>
    </xf>
    <xf numFmtId="0" fontId="1" fillId="0" borderId="181" xfId="0" applyFont="1" applyBorder="1" applyAlignment="1">
      <alignment wrapText="1"/>
    </xf>
    <xf numFmtId="0" fontId="1" fillId="0" borderId="181" xfId="0" applyFont="1" applyBorder="1" applyAlignment="1">
      <alignment horizontal="center"/>
    </xf>
    <xf numFmtId="0" fontId="1" fillId="0" borderId="181" xfId="0" quotePrefix="1" applyFont="1" applyBorder="1" applyAlignment="1">
      <alignment horizontal="center"/>
    </xf>
    <xf numFmtId="0" fontId="0" fillId="0" borderId="182" xfId="0" applyBorder="1" applyAlignment="1">
      <alignment horizontal="center" vertical="center"/>
    </xf>
    <xf numFmtId="0" fontId="1" fillId="0" borderId="182" xfId="0" applyFont="1" applyBorder="1" applyAlignment="1">
      <alignment vertical="center"/>
    </xf>
    <xf numFmtId="0" fontId="1" fillId="0" borderId="182" xfId="0" applyFont="1" applyBorder="1" applyAlignment="1">
      <alignment wrapText="1"/>
    </xf>
    <xf numFmtId="0" fontId="1" fillId="0" borderId="182" xfId="0" applyFont="1" applyBorder="1" applyAlignment="1">
      <alignment horizontal="center"/>
    </xf>
    <xf numFmtId="0" fontId="1" fillId="0" borderId="18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164" fontId="51" fillId="0" borderId="0" xfId="0" applyNumberFormat="1" applyFont="1" applyFill="1" applyBorder="1" applyAlignment="1">
      <alignment horizontal="center" vertical="top" wrapText="1"/>
    </xf>
    <xf numFmtId="0" fontId="5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" fontId="23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40" xfId="0" applyFont="1" applyBorder="1" applyAlignment="1">
      <alignment horizontal="center" vertical="center"/>
    </xf>
    <xf numFmtId="0" fontId="7" fillId="0" borderId="4" xfId="0" applyFont="1" applyBorder="1"/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41" xfId="0" applyFont="1" applyBorder="1" applyAlignment="1">
      <alignment horizontal="center"/>
    </xf>
    <xf numFmtId="0" fontId="7" fillId="0" borderId="140" xfId="0" applyFont="1" applyBorder="1" applyAlignment="1">
      <alignment horizontal="center"/>
    </xf>
    <xf numFmtId="0" fontId="10" fillId="0" borderId="14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16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7" fillId="0" borderId="161" xfId="0" applyFont="1" applyBorder="1" applyAlignment="1">
      <alignment horizontal="center" vertical="center"/>
    </xf>
    <xf numFmtId="0" fontId="7" fillId="0" borderId="16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4" fillId="0" borderId="95" xfId="0" applyFont="1" applyBorder="1" applyAlignment="1">
      <alignment horizontal="center" vertical="center"/>
    </xf>
    <xf numFmtId="0" fontId="4" fillId="0" borderId="178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7" fillId="0" borderId="0" xfId="0" applyFont="1"/>
    <xf numFmtId="0" fontId="4" fillId="0" borderId="4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11" fillId="0" borderId="16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2" fillId="28" borderId="10" xfId="12" applyFont="1" applyFill="1" applyBorder="1"/>
    <xf numFmtId="164" fontId="2" fillId="28" borderId="10" xfId="12" applyNumberFormat="1" applyFont="1" applyFill="1" applyBorder="1" applyAlignment="1">
      <alignment horizontal="center"/>
    </xf>
    <xf numFmtId="164" fontId="2" fillId="29" borderId="10" xfId="12" applyNumberFormat="1" applyFont="1" applyFill="1" applyBorder="1" applyAlignment="1">
      <alignment horizontal="center"/>
    </xf>
    <xf numFmtId="164" fontId="2" fillId="2" borderId="10" xfId="12" applyNumberFormat="1" applyFont="1" applyFill="1" applyBorder="1" applyAlignment="1">
      <alignment horizontal="left"/>
    </xf>
    <xf numFmtId="164" fontId="2" fillId="2" borderId="10" xfId="12" applyNumberFormat="1" applyFont="1" applyFill="1" applyBorder="1" applyAlignment="1">
      <alignment horizontal="center"/>
    </xf>
    <xf numFmtId="1" fontId="2" fillId="2" borderId="10" xfId="12" applyNumberFormat="1" applyFont="1" applyFill="1" applyBorder="1" applyAlignment="1">
      <alignment horizontal="center"/>
    </xf>
    <xf numFmtId="0" fontId="1" fillId="0" borderId="0" xfId="12" applyFont="1"/>
    <xf numFmtId="164" fontId="2" fillId="30" borderId="10" xfId="12" applyNumberFormat="1" applyFont="1" applyFill="1" applyBorder="1" applyAlignment="1">
      <alignment horizontal="center"/>
    </xf>
    <xf numFmtId="1" fontId="2" fillId="30" borderId="10" xfId="12" applyNumberFormat="1" applyFont="1" applyFill="1" applyBorder="1" applyAlignment="1">
      <alignment horizontal="center"/>
    </xf>
    <xf numFmtId="164" fontId="2" fillId="31" borderId="10" xfId="12" applyNumberFormat="1" applyFont="1" applyFill="1" applyBorder="1" applyAlignment="1">
      <alignment horizontal="center"/>
    </xf>
    <xf numFmtId="1" fontId="2" fillId="31" borderId="10" xfId="12" applyNumberFormat="1" applyFont="1" applyFill="1" applyBorder="1" applyAlignment="1">
      <alignment horizontal="center"/>
    </xf>
    <xf numFmtId="0" fontId="2" fillId="28" borderId="11" xfId="12" applyFont="1" applyFill="1" applyBorder="1"/>
    <xf numFmtId="164" fontId="2" fillId="28" borderId="11" xfId="12" applyNumberFormat="1" applyFont="1" applyFill="1" applyBorder="1" applyAlignment="1">
      <alignment horizontal="center"/>
    </xf>
    <xf numFmtId="164" fontId="2" fillId="29" borderId="11" xfId="12" applyNumberFormat="1" applyFont="1" applyFill="1" applyBorder="1" applyAlignment="1">
      <alignment horizontal="center"/>
    </xf>
    <xf numFmtId="164" fontId="2" fillId="30" borderId="11" xfId="12" applyNumberFormat="1" applyFont="1" applyFill="1" applyBorder="1" applyAlignment="1">
      <alignment horizontal="center"/>
    </xf>
    <xf numFmtId="1" fontId="2" fillId="30" borderId="11" xfId="12" applyNumberFormat="1" applyFont="1" applyFill="1" applyBorder="1" applyAlignment="1">
      <alignment horizontal="center"/>
    </xf>
    <xf numFmtId="164" fontId="2" fillId="31" borderId="11" xfId="12" applyNumberFormat="1" applyFont="1" applyFill="1" applyBorder="1" applyAlignment="1">
      <alignment horizontal="center"/>
    </xf>
    <xf numFmtId="1" fontId="2" fillId="31" borderId="11" xfId="12" applyNumberFormat="1" applyFont="1" applyFill="1" applyBorder="1" applyAlignment="1">
      <alignment horizontal="center"/>
    </xf>
    <xf numFmtId="0" fontId="7" fillId="28" borderId="12" xfId="12" applyFont="1" applyFill="1" applyBorder="1"/>
    <xf numFmtId="164" fontId="7" fillId="28" borderId="12" xfId="12" applyNumberFormat="1" applyFont="1" applyFill="1" applyBorder="1" applyAlignment="1">
      <alignment horizontal="center"/>
    </xf>
    <xf numFmtId="164" fontId="7" fillId="28" borderId="12" xfId="12" quotePrefix="1" applyNumberFormat="1" applyFont="1" applyFill="1" applyBorder="1" applyAlignment="1">
      <alignment horizontal="center"/>
    </xf>
    <xf numFmtId="164" fontId="7" fillId="29" borderId="12" xfId="12" quotePrefix="1" applyNumberFormat="1" applyFont="1" applyFill="1" applyBorder="1" applyAlignment="1">
      <alignment horizontal="center"/>
    </xf>
    <xf numFmtId="164" fontId="7" fillId="30" borderId="12" xfId="12" applyNumberFormat="1" applyFont="1" applyFill="1" applyBorder="1" applyAlignment="1">
      <alignment horizontal="center"/>
    </xf>
    <xf numFmtId="164" fontId="7" fillId="30" borderId="12" xfId="12" quotePrefix="1" applyNumberFormat="1" applyFont="1" applyFill="1" applyBorder="1" applyAlignment="1">
      <alignment horizontal="center"/>
    </xf>
    <xf numFmtId="1" fontId="7" fillId="30" borderId="12" xfId="12" applyNumberFormat="1" applyFont="1" applyFill="1" applyBorder="1" applyAlignment="1">
      <alignment horizontal="center"/>
    </xf>
    <xf numFmtId="164" fontId="7" fillId="31" borderId="12" xfId="12" quotePrefix="1" applyNumberFormat="1" applyFont="1" applyFill="1" applyBorder="1" applyAlignment="1">
      <alignment horizontal="center"/>
    </xf>
    <xf numFmtId="1" fontId="7" fillId="31" borderId="12" xfId="12" applyNumberFormat="1" applyFont="1" applyFill="1" applyBorder="1" applyAlignment="1">
      <alignment horizontal="center"/>
    </xf>
    <xf numFmtId="0" fontId="4" fillId="0" borderId="0" xfId="12" applyFont="1"/>
    <xf numFmtId="0" fontId="1" fillId="0" borderId="10" xfId="12" applyFont="1" applyBorder="1"/>
    <xf numFmtId="164" fontId="1" fillId="0" borderId="10" xfId="12" applyNumberFormat="1" applyFont="1" applyBorder="1" applyAlignment="1">
      <alignment horizontal="center"/>
    </xf>
    <xf numFmtId="164" fontId="1" fillId="29" borderId="10" xfId="12" applyNumberFormat="1" applyFont="1" applyFill="1" applyBorder="1" applyAlignment="1">
      <alignment horizontal="center"/>
    </xf>
    <xf numFmtId="164" fontId="4" fillId="0" borderId="10" xfId="12" applyNumberFormat="1" applyFont="1" applyFill="1" applyBorder="1" applyAlignment="1">
      <alignment horizontal="center"/>
    </xf>
    <xf numFmtId="1" fontId="4" fillId="0" borderId="10" xfId="12" applyNumberFormat="1" applyFont="1" applyFill="1" applyBorder="1" applyAlignment="1">
      <alignment horizontal="center"/>
    </xf>
    <xf numFmtId="0" fontId="2" fillId="0" borderId="10" xfId="12" applyFont="1" applyBorder="1"/>
    <xf numFmtId="164" fontId="5" fillId="0" borderId="10" xfId="12" applyNumberFormat="1" applyFont="1" applyBorder="1" applyAlignment="1">
      <alignment horizontal="center"/>
    </xf>
    <xf numFmtId="1" fontId="5" fillId="0" borderId="10" xfId="12" applyNumberFormat="1" applyFont="1" applyBorder="1" applyAlignment="1">
      <alignment horizontal="center"/>
    </xf>
    <xf numFmtId="0" fontId="2" fillId="0" borderId="11" xfId="12" applyFont="1" applyBorder="1"/>
    <xf numFmtId="164" fontId="1" fillId="0" borderId="11" xfId="12" applyNumberFormat="1" applyFont="1" applyBorder="1" applyAlignment="1">
      <alignment horizontal="center"/>
    </xf>
    <xf numFmtId="164" fontId="1" fillId="29" borderId="11" xfId="12" applyNumberFormat="1" applyFont="1" applyFill="1" applyBorder="1" applyAlignment="1">
      <alignment horizontal="center"/>
    </xf>
    <xf numFmtId="164" fontId="5" fillId="0" borderId="11" xfId="12" applyNumberFormat="1" applyFont="1" applyBorder="1" applyAlignment="1">
      <alignment horizontal="center"/>
    </xf>
    <xf numFmtId="1" fontId="5" fillId="0" borderId="11" xfId="12" applyNumberFormat="1" applyFont="1" applyBorder="1" applyAlignment="1">
      <alignment horizontal="center"/>
    </xf>
    <xf numFmtId="0" fontId="1" fillId="0" borderId="2" xfId="12" applyFont="1" applyBorder="1"/>
    <xf numFmtId="0" fontId="2" fillId="0" borderId="12" xfId="12" applyFont="1" applyBorder="1"/>
    <xf numFmtId="164" fontId="1" fillId="0" borderId="12" xfId="12" applyNumberFormat="1" applyFont="1" applyBorder="1" applyAlignment="1">
      <alignment horizontal="center"/>
    </xf>
    <xf numFmtId="164" fontId="1" fillId="29" borderId="12" xfId="12" applyNumberFormat="1" applyFont="1" applyFill="1" applyBorder="1" applyAlignment="1">
      <alignment horizontal="center"/>
    </xf>
    <xf numFmtId="164" fontId="5" fillId="0" borderId="12" xfId="12" applyNumberFormat="1" applyFont="1" applyBorder="1" applyAlignment="1">
      <alignment horizontal="center"/>
    </xf>
    <xf numFmtId="1" fontId="5" fillId="0" borderId="12" xfId="12" applyNumberFormat="1" applyFont="1" applyBorder="1" applyAlignment="1">
      <alignment horizontal="center"/>
    </xf>
    <xf numFmtId="0" fontId="1" fillId="28" borderId="12" xfId="12" applyFont="1" applyFill="1" applyBorder="1"/>
    <xf numFmtId="0" fontId="2" fillId="28" borderId="12" xfId="12" applyFont="1" applyFill="1" applyBorder="1" applyAlignment="1">
      <alignment horizontal="right"/>
    </xf>
    <xf numFmtId="164" fontId="2" fillId="28" borderId="12" xfId="12" applyNumberFormat="1" applyFont="1" applyFill="1" applyBorder="1" applyAlignment="1">
      <alignment horizontal="center"/>
    </xf>
    <xf numFmtId="164" fontId="2" fillId="29" borderId="12" xfId="12" applyNumberFormat="1" applyFont="1" applyFill="1" applyBorder="1" applyAlignment="1">
      <alignment horizontal="center"/>
    </xf>
    <xf numFmtId="164" fontId="17" fillId="28" borderId="12" xfId="12" applyNumberFormat="1" applyFont="1" applyFill="1" applyBorder="1" applyAlignment="1">
      <alignment horizontal="center"/>
    </xf>
    <xf numFmtId="1" fontId="17" fillId="28" borderId="12" xfId="12" applyNumberFormat="1" applyFont="1" applyFill="1" applyBorder="1" applyAlignment="1">
      <alignment horizontal="center"/>
    </xf>
    <xf numFmtId="0" fontId="1" fillId="28" borderId="10" xfId="12" applyFont="1" applyFill="1" applyBorder="1"/>
    <xf numFmtId="0" fontId="2" fillId="28" borderId="10" xfId="12" applyFont="1" applyFill="1" applyBorder="1" applyAlignment="1">
      <alignment horizontal="right"/>
    </xf>
    <xf numFmtId="164" fontId="17" fillId="28" borderId="10" xfId="12" applyNumberFormat="1" applyFont="1" applyFill="1" applyBorder="1" applyAlignment="1">
      <alignment horizontal="center"/>
    </xf>
    <xf numFmtId="1" fontId="17" fillId="28" borderId="10" xfId="12" applyNumberFormat="1" applyFont="1" applyFill="1" applyBorder="1" applyAlignment="1">
      <alignment horizontal="center"/>
    </xf>
    <xf numFmtId="0" fontId="2" fillId="0" borderId="10" xfId="12" applyFont="1" applyBorder="1" applyAlignment="1">
      <alignment horizontal="right"/>
    </xf>
    <xf numFmtId="1" fontId="1" fillId="0" borderId="10" xfId="12" applyNumberFormat="1" applyFont="1" applyBorder="1" applyAlignment="1">
      <alignment horizontal="center"/>
    </xf>
    <xf numFmtId="164" fontId="1" fillId="0" borderId="0" xfId="12" applyNumberFormat="1" applyFont="1" applyAlignment="1">
      <alignment horizontal="center"/>
    </xf>
    <xf numFmtId="1" fontId="1" fillId="0" borderId="0" xfId="12" applyNumberFormat="1" applyFont="1" applyAlignment="1">
      <alignment horizontal="center"/>
    </xf>
    <xf numFmtId="0" fontId="13" fillId="0" borderId="9" xfId="123" applyFont="1" applyBorder="1"/>
    <xf numFmtId="0" fontId="13" fillId="0" borderId="9" xfId="123" applyFont="1" applyBorder="1" applyAlignment="1">
      <alignment horizontal="center"/>
    </xf>
    <xf numFmtId="0" fontId="13" fillId="0" borderId="9" xfId="123" applyFont="1" applyBorder="1" applyAlignment="1">
      <alignment vertical="center"/>
    </xf>
    <xf numFmtId="0" fontId="13" fillId="0" borderId="9" xfId="123" applyFont="1" applyBorder="1" applyAlignment="1">
      <alignment horizontal="center" vertical="center"/>
    </xf>
    <xf numFmtId="15" fontId="13" fillId="0" borderId="9" xfId="123" applyNumberFormat="1" applyFont="1" applyBorder="1" applyAlignment="1">
      <alignment horizontal="center" vertical="center"/>
    </xf>
    <xf numFmtId="0" fontId="13" fillId="0" borderId="9" xfId="123" quotePrefix="1" applyFont="1" applyBorder="1" applyAlignment="1">
      <alignment horizontal="center"/>
    </xf>
    <xf numFmtId="164" fontId="55" fillId="0" borderId="9" xfId="123" applyNumberFormat="1" applyFont="1" applyBorder="1" applyAlignment="1">
      <alignment horizontal="center"/>
    </xf>
    <xf numFmtId="1" fontId="55" fillId="0" borderId="9" xfId="123" applyNumberFormat="1" applyFont="1" applyBorder="1" applyAlignment="1">
      <alignment horizontal="center"/>
    </xf>
    <xf numFmtId="0" fontId="55" fillId="0" borderId="9" xfId="123" applyFont="1" applyBorder="1" applyAlignment="1">
      <alignment horizontal="center"/>
    </xf>
    <xf numFmtId="0" fontId="14" fillId="0" borderId="0" xfId="123" applyAlignment="1">
      <alignment horizontal="center"/>
    </xf>
    <xf numFmtId="0" fontId="14" fillId="0" borderId="0" xfId="123"/>
    <xf numFmtId="164" fontId="14" fillId="0" borderId="0" xfId="123" applyNumberFormat="1" applyAlignment="1">
      <alignment horizontal="center"/>
    </xf>
    <xf numFmtId="0" fontId="14" fillId="0" borderId="0" xfId="123" applyAlignment="1">
      <alignment horizontal="center" wrapText="1"/>
    </xf>
    <xf numFmtId="0" fontId="12" fillId="0" borderId="2" xfId="0" applyFont="1" applyBorder="1" applyAlignment="1">
      <alignment vertical="center"/>
    </xf>
    <xf numFmtId="0" fontId="4" fillId="0" borderId="115" xfId="0" applyFont="1" applyBorder="1" applyAlignment="1">
      <alignment vertical="center"/>
    </xf>
    <xf numFmtId="0" fontId="56" fillId="0" borderId="9" xfId="0" applyFont="1" applyBorder="1" applyAlignment="1">
      <alignment horizontal="center"/>
    </xf>
    <xf numFmtId="0" fontId="56" fillId="0" borderId="9" xfId="81" applyFont="1" applyBorder="1" applyAlignment="1">
      <alignment horizontal="center"/>
    </xf>
    <xf numFmtId="0" fontId="56" fillId="0" borderId="9" xfId="134" applyFont="1" applyFill="1" applyBorder="1" applyAlignment="1">
      <alignment horizontal="center"/>
    </xf>
    <xf numFmtId="2" fontId="56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vertical="center"/>
    </xf>
    <xf numFmtId="1" fontId="4" fillId="0" borderId="1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58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vertical="center"/>
    </xf>
    <xf numFmtId="2" fontId="4" fillId="0" borderId="4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58" xfId="0" applyNumberFormat="1" applyFont="1" applyBorder="1" applyAlignment="1">
      <alignment vertical="center"/>
    </xf>
    <xf numFmtId="2" fontId="4" fillId="0" borderId="0" xfId="0" applyNumberFormat="1" applyFont="1" applyBorder="1"/>
    <xf numFmtId="1" fontId="4" fillId="0" borderId="0" xfId="0" applyNumberFormat="1" applyFont="1" applyBorder="1"/>
    <xf numFmtId="1" fontId="58" fillId="0" borderId="110" xfId="135" applyNumberFormat="1" applyFont="1" applyBorder="1" applyAlignment="1">
      <alignment horizontal="center" vertical="center"/>
    </xf>
    <xf numFmtId="0" fontId="59" fillId="0" borderId="110" xfId="135" applyFont="1" applyBorder="1" applyAlignment="1">
      <alignment horizontal="left" vertical="center"/>
    </xf>
    <xf numFmtId="0" fontId="59" fillId="0" borderId="110" xfId="135" applyFont="1" applyBorder="1" applyAlignment="1">
      <alignment vertical="center"/>
    </xf>
    <xf numFmtId="49" fontId="60" fillId="0" borderId="110" xfId="135" applyNumberFormat="1" applyFont="1" applyBorder="1" applyAlignment="1">
      <alignment horizontal="center" vertical="center"/>
    </xf>
    <xf numFmtId="49" fontId="60" fillId="0" borderId="110" xfId="135" applyNumberFormat="1" applyFont="1" applyFill="1" applyBorder="1" applyAlignment="1">
      <alignment horizontal="center" vertical="center"/>
    </xf>
    <xf numFmtId="49" fontId="61" fillId="0" borderId="110" xfId="135" applyNumberFormat="1" applyFont="1" applyBorder="1" applyAlignment="1">
      <alignment horizontal="center" vertical="center"/>
    </xf>
    <xf numFmtId="49" fontId="60" fillId="0" borderId="110" xfId="135" applyNumberFormat="1" applyFont="1" applyFill="1" applyBorder="1" applyAlignment="1">
      <alignment horizontal="left" vertical="center"/>
    </xf>
    <xf numFmtId="49" fontId="60" fillId="0" borderId="110" xfId="135" applyNumberFormat="1" applyFont="1" applyBorder="1" applyAlignment="1">
      <alignment horizontal="left" vertical="center"/>
    </xf>
    <xf numFmtId="49" fontId="60" fillId="0" borderId="110" xfId="135" applyNumberFormat="1" applyFont="1" applyBorder="1" applyAlignment="1">
      <alignment horizontal="center" vertical="center" wrapText="1"/>
    </xf>
    <xf numFmtId="0" fontId="63" fillId="0" borderId="142" xfId="136" applyFont="1" applyFill="1" applyBorder="1" applyAlignment="1">
      <alignment horizontal="left" vertical="center" wrapText="1"/>
    </xf>
    <xf numFmtId="0" fontId="63" fillId="0" borderId="110" xfId="136" applyFont="1" applyFill="1" applyBorder="1" applyAlignment="1">
      <alignment horizontal="left" vertical="center" wrapText="1"/>
    </xf>
    <xf numFmtId="0" fontId="64" fillId="0" borderId="0" xfId="135" applyFont="1" applyBorder="1" applyAlignment="1"/>
    <xf numFmtId="1" fontId="58" fillId="0" borderId="144" xfId="135" applyNumberFormat="1" applyFont="1" applyBorder="1" applyAlignment="1">
      <alignment horizontal="center" vertical="center"/>
    </xf>
    <xf numFmtId="49" fontId="60" fillId="0" borderId="144" xfId="135" applyNumberFormat="1" applyFont="1" applyBorder="1" applyAlignment="1">
      <alignment horizontal="left" vertical="center"/>
    </xf>
    <xf numFmtId="0" fontId="60" fillId="0" borderId="144" xfId="135" applyFont="1" applyBorder="1" applyAlignment="1">
      <alignment vertical="center"/>
    </xf>
    <xf numFmtId="0" fontId="63" fillId="0" borderId="144" xfId="135" applyFont="1" applyBorder="1" applyAlignment="1">
      <alignment horizontal="left" vertical="center"/>
    </xf>
    <xf numFmtId="49" fontId="59" fillId="0" borderId="144" xfId="135" applyNumberFormat="1" applyFont="1" applyBorder="1" applyAlignment="1">
      <alignment horizontal="center" vertical="center"/>
    </xf>
    <xf numFmtId="49" fontId="59" fillId="0" borderId="144" xfId="135" applyNumberFormat="1" applyFont="1" applyFill="1" applyBorder="1" applyAlignment="1">
      <alignment horizontal="center" vertical="center"/>
    </xf>
    <xf numFmtId="49" fontId="65" fillId="0" borderId="144" xfId="135" applyNumberFormat="1" applyFont="1" applyBorder="1" applyAlignment="1">
      <alignment horizontal="center" vertical="center"/>
    </xf>
    <xf numFmtId="49" fontId="59" fillId="0" borderId="144" xfId="135" applyNumberFormat="1" applyFont="1" applyFill="1" applyBorder="1" applyAlignment="1">
      <alignment horizontal="left" vertical="center"/>
    </xf>
    <xf numFmtId="49" fontId="59" fillId="0" borderId="144" xfId="135" applyNumberFormat="1" applyFont="1" applyBorder="1" applyAlignment="1">
      <alignment horizontal="left" vertical="center"/>
    </xf>
    <xf numFmtId="49" fontId="60" fillId="0" borderId="144" xfId="135" applyNumberFormat="1" applyFont="1" applyBorder="1" applyAlignment="1">
      <alignment horizontal="center" vertical="center" wrapText="1"/>
    </xf>
    <xf numFmtId="0" fontId="60" fillId="0" borderId="183" xfId="136" applyFont="1" applyFill="1" applyBorder="1" applyAlignment="1">
      <alignment horizontal="center" vertical="center"/>
    </xf>
    <xf numFmtId="0" fontId="59" fillId="0" borderId="144" xfId="136" applyFont="1" applyFill="1" applyBorder="1" applyAlignment="1">
      <alignment horizontal="left" vertical="center"/>
    </xf>
    <xf numFmtId="0" fontId="66" fillId="0" borderId="0" xfId="135" applyFont="1" applyBorder="1" applyAlignment="1">
      <alignment vertical="center"/>
    </xf>
    <xf numFmtId="1" fontId="58" fillId="0" borderId="0" xfId="135" applyNumberFormat="1" applyFont="1" applyBorder="1" applyAlignment="1">
      <alignment horizontal="center"/>
    </xf>
    <xf numFmtId="0" fontId="60" fillId="0" borderId="0" xfId="135" applyFont="1" applyBorder="1" applyAlignment="1">
      <alignment horizontal="center"/>
    </xf>
    <xf numFmtId="0" fontId="60" fillId="0" borderId="0" xfId="135" applyFont="1" applyBorder="1" applyAlignment="1"/>
    <xf numFmtId="0" fontId="67" fillId="0" borderId="0" xfId="135" applyFont="1" applyBorder="1" applyAlignment="1"/>
    <xf numFmtId="49" fontId="60" fillId="0" borderId="0" xfId="135" applyNumberFormat="1" applyFont="1" applyFill="1" applyBorder="1" applyAlignment="1">
      <alignment horizontal="center"/>
    </xf>
    <xf numFmtId="49" fontId="61" fillId="0" borderId="0" xfId="135" applyNumberFormat="1" applyFont="1" applyFill="1" applyBorder="1" applyAlignment="1">
      <alignment horizontal="center"/>
    </xf>
    <xf numFmtId="0" fontId="60" fillId="0" borderId="0" xfId="135" applyFont="1" applyFill="1" applyBorder="1" applyAlignment="1">
      <alignment horizontal="center"/>
    </xf>
    <xf numFmtId="49" fontId="60" fillId="0" borderId="0" xfId="135" applyNumberFormat="1" applyFont="1" applyFill="1" applyBorder="1" applyAlignment="1">
      <alignment horizontal="center" wrapText="1"/>
    </xf>
    <xf numFmtId="0" fontId="63" fillId="0" borderId="176" xfId="136" applyFont="1" applyFill="1" applyBorder="1" applyAlignment="1">
      <alignment horizontal="left"/>
    </xf>
    <xf numFmtId="0" fontId="60" fillId="0" borderId="0" xfId="136" applyFont="1" applyFill="1" applyBorder="1" applyAlignment="1">
      <alignment horizontal="left"/>
    </xf>
    <xf numFmtId="0" fontId="68" fillId="0" borderId="0" xfId="136" applyFont="1" applyFill="1" applyBorder="1" applyAlignment="1">
      <alignment horizontal="left"/>
    </xf>
    <xf numFmtId="0" fontId="64" fillId="0" borderId="0" xfId="135" applyFont="1" applyBorder="1"/>
    <xf numFmtId="1" fontId="69" fillId="0" borderId="0" xfId="135" applyNumberFormat="1" applyFont="1" applyBorder="1" applyAlignment="1">
      <alignment horizontal="center"/>
    </xf>
    <xf numFmtId="49" fontId="60" fillId="0" borderId="0" xfId="135" quotePrefix="1" applyNumberFormat="1" applyFont="1" applyFill="1" applyBorder="1" applyAlignment="1">
      <alignment horizontal="center"/>
    </xf>
    <xf numFmtId="1" fontId="63" fillId="0" borderId="0" xfId="135" applyNumberFormat="1" applyFont="1" applyBorder="1"/>
    <xf numFmtId="0" fontId="63" fillId="0" borderId="0" xfId="136" applyFont="1" applyFill="1" applyBorder="1"/>
    <xf numFmtId="0" fontId="63" fillId="0" borderId="176" xfId="136" applyFont="1" applyFill="1" applyBorder="1" applyAlignment="1">
      <alignment horizontal="left" wrapText="1"/>
    </xf>
    <xf numFmtId="0" fontId="63" fillId="0" borderId="0" xfId="136" applyFont="1" applyFill="1" applyBorder="1" applyAlignment="1">
      <alignment horizontal="left" wrapText="1"/>
    </xf>
    <xf numFmtId="0" fontId="63" fillId="0" borderId="0" xfId="136" applyFont="1" applyFill="1" applyBorder="1" applyAlignment="1">
      <alignment horizontal="left"/>
    </xf>
    <xf numFmtId="49" fontId="60" fillId="0" borderId="0" xfId="135" quotePrefix="1" applyNumberFormat="1" applyFont="1" applyFill="1" applyBorder="1" applyAlignment="1">
      <alignment horizontal="center" wrapText="1"/>
    </xf>
    <xf numFmtId="0" fontId="67" fillId="0" borderId="0" xfId="135" applyFont="1" applyBorder="1" applyAlignment="1">
      <alignment horizontal="left"/>
    </xf>
    <xf numFmtId="0" fontId="70" fillId="0" borderId="0" xfId="137" applyFont="1" applyBorder="1"/>
    <xf numFmtId="0" fontId="58" fillId="7" borderId="0" xfId="136" applyFont="1" applyFill="1"/>
    <xf numFmtId="0" fontId="60" fillId="7" borderId="0" xfId="136" applyFont="1" applyFill="1" applyAlignment="1">
      <alignment horizontal="left"/>
    </xf>
    <xf numFmtId="0" fontId="60" fillId="7" borderId="0" xfId="136" applyFont="1" applyFill="1" applyAlignment="1">
      <alignment horizontal="center"/>
    </xf>
    <xf numFmtId="0" fontId="61" fillId="7" borderId="0" xfId="136" applyFont="1" applyFill="1" applyAlignment="1">
      <alignment horizontal="center"/>
    </xf>
    <xf numFmtId="0" fontId="60" fillId="0" borderId="0" xfId="137" applyFont="1" applyBorder="1" applyAlignment="1">
      <alignment horizontal="center"/>
    </xf>
    <xf numFmtId="0" fontId="70" fillId="0" borderId="0" xfId="137" applyFont="1" applyBorder="1" applyAlignment="1"/>
    <xf numFmtId="0" fontId="64" fillId="0" borderId="0" xfId="135" applyFont="1" applyFill="1" applyBorder="1"/>
    <xf numFmtId="0" fontId="62" fillId="0" borderId="0" xfId="136" applyFont="1"/>
    <xf numFmtId="0" fontId="60" fillId="7" borderId="0" xfId="136" applyFont="1" applyFill="1"/>
    <xf numFmtId="0" fontId="60" fillId="0" borderId="0" xfId="136" applyFont="1" applyFill="1"/>
    <xf numFmtId="0" fontId="60" fillId="0" borderId="0" xfId="136" applyFont="1" applyFill="1" applyAlignment="1">
      <alignment horizontal="left"/>
    </xf>
    <xf numFmtId="0" fontId="60" fillId="0" borderId="0" xfId="136" applyFont="1" applyFill="1" applyAlignment="1">
      <alignment horizontal="center"/>
    </xf>
    <xf numFmtId="0" fontId="61" fillId="0" borderId="0" xfId="136" applyFont="1" applyFill="1" applyAlignment="1">
      <alignment horizontal="center"/>
    </xf>
    <xf numFmtId="0" fontId="60" fillId="0" borderId="0" xfId="137" applyFont="1" applyFill="1" applyBorder="1" applyAlignment="1">
      <alignment horizontal="center"/>
    </xf>
    <xf numFmtId="0" fontId="70" fillId="0" borderId="0" xfId="137" applyFont="1" applyFill="1" applyBorder="1" applyAlignment="1"/>
    <xf numFmtId="0" fontId="60" fillId="7" borderId="144" xfId="136" applyFont="1" applyFill="1" applyBorder="1"/>
    <xf numFmtId="0" fontId="58" fillId="7" borderId="144" xfId="136" applyFont="1" applyFill="1" applyBorder="1"/>
    <xf numFmtId="0" fontId="60" fillId="7" borderId="144" xfId="136" applyFont="1" applyFill="1" applyBorder="1" applyAlignment="1">
      <alignment horizontal="left"/>
    </xf>
    <xf numFmtId="0" fontId="64" fillId="7" borderId="144" xfId="136" applyFont="1" applyFill="1" applyBorder="1"/>
    <xf numFmtId="0" fontId="60" fillId="7" borderId="144" xfId="136" applyFont="1" applyFill="1" applyBorder="1" applyAlignment="1">
      <alignment horizontal="center"/>
    </xf>
    <xf numFmtId="0" fontId="61" fillId="7" borderId="144" xfId="136" applyFont="1" applyFill="1" applyBorder="1" applyAlignment="1">
      <alignment horizontal="center"/>
    </xf>
    <xf numFmtId="49" fontId="60" fillId="0" borderId="0" xfId="135" applyNumberFormat="1" applyFont="1" applyBorder="1" applyAlignment="1">
      <alignment horizontal="center"/>
    </xf>
    <xf numFmtId="0" fontId="60" fillId="8" borderId="144" xfId="137" applyFont="1" applyFill="1" applyBorder="1" applyAlignment="1"/>
    <xf numFmtId="0" fontId="60" fillId="8" borderId="144" xfId="137" applyFont="1" applyFill="1" applyBorder="1" applyAlignment="1">
      <alignment horizontal="center"/>
    </xf>
    <xf numFmtId="0" fontId="70" fillId="8" borderId="144" xfId="137" applyFont="1" applyFill="1" applyBorder="1" applyAlignment="1"/>
    <xf numFmtId="0" fontId="64" fillId="7" borderId="0" xfId="136" applyFont="1" applyFill="1"/>
    <xf numFmtId="0" fontId="60" fillId="8" borderId="0" xfId="137" applyFont="1" applyFill="1" applyBorder="1" applyAlignment="1"/>
    <xf numFmtId="0" fontId="60" fillId="8" borderId="0" xfId="137" applyFont="1" applyFill="1" applyBorder="1" applyAlignment="1">
      <alignment horizontal="center"/>
    </xf>
    <xf numFmtId="0" fontId="70" fillId="8" borderId="0" xfId="137" applyFont="1" applyFill="1" applyBorder="1" applyAlignment="1"/>
    <xf numFmtId="0" fontId="60" fillId="9" borderId="0" xfId="136" applyFont="1" applyFill="1"/>
    <xf numFmtId="0" fontId="60" fillId="32" borderId="0" xfId="136" applyFont="1" applyFill="1"/>
    <xf numFmtId="0" fontId="60" fillId="0" borderId="0" xfId="137" applyFont="1" applyBorder="1"/>
    <xf numFmtId="0" fontId="60" fillId="0" borderId="0" xfId="137" applyFont="1" applyBorder="1" applyAlignment="1"/>
    <xf numFmtId="0" fontId="60" fillId="0" borderId="0" xfId="137" applyFont="1" applyBorder="1" applyAlignment="1">
      <alignment horizontal="left"/>
    </xf>
    <xf numFmtId="0" fontId="61" fillId="0" borderId="0" xfId="137" applyFont="1" applyBorder="1" applyAlignment="1">
      <alignment horizontal="center"/>
    </xf>
    <xf numFmtId="0" fontId="58" fillId="10" borderId="0" xfId="136" applyFont="1" applyFill="1"/>
    <xf numFmtId="0" fontId="60" fillId="11" borderId="0" xfId="137" applyFont="1" applyFill="1" applyBorder="1" applyAlignment="1">
      <alignment horizontal="center"/>
    </xf>
    <xf numFmtId="0" fontId="61" fillId="11" borderId="0" xfId="137" applyFont="1" applyFill="1" applyBorder="1" applyAlignment="1">
      <alignment horizontal="center"/>
    </xf>
    <xf numFmtId="0" fontId="60" fillId="11" borderId="0" xfId="137" applyFont="1" applyFill="1" applyBorder="1" applyAlignment="1">
      <alignment horizontal="left"/>
    </xf>
    <xf numFmtId="0" fontId="60" fillId="10" borderId="0" xfId="136" applyFont="1" applyFill="1"/>
    <xf numFmtId="0" fontId="58" fillId="11" borderId="0" xfId="137" applyFont="1" applyFill="1" applyBorder="1"/>
    <xf numFmtId="0" fontId="60" fillId="11" borderId="0" xfId="137" applyFont="1" applyFill="1" applyBorder="1" applyAlignment="1"/>
    <xf numFmtId="0" fontId="60" fillId="11" borderId="0" xfId="137" applyFont="1" applyFill="1" applyBorder="1"/>
    <xf numFmtId="0" fontId="60" fillId="0" borderId="0" xfId="135" applyFont="1" applyBorder="1"/>
    <xf numFmtId="0" fontId="63" fillId="0" borderId="0" xfId="135" applyFont="1" applyBorder="1" applyAlignment="1">
      <alignment horizontal="left"/>
    </xf>
    <xf numFmtId="49" fontId="61" fillId="0" borderId="0" xfId="135" applyNumberFormat="1" applyFont="1" applyBorder="1" applyAlignment="1">
      <alignment horizontal="center"/>
    </xf>
    <xf numFmtId="49" fontId="60" fillId="0" borderId="0" xfId="135" applyNumberFormat="1" applyFont="1" applyFill="1" applyBorder="1" applyAlignment="1">
      <alignment horizontal="left"/>
    </xf>
    <xf numFmtId="49" fontId="60" fillId="0" borderId="0" xfId="135" applyNumberFormat="1" applyFont="1" applyBorder="1" applyAlignment="1">
      <alignment horizontal="left"/>
    </xf>
    <xf numFmtId="49" fontId="60" fillId="0" borderId="0" xfId="135" applyNumberFormat="1" applyFont="1" applyBorder="1" applyAlignment="1">
      <alignment horizontal="center" wrapText="1"/>
    </xf>
    <xf numFmtId="1" fontId="11" fillId="30" borderId="10" xfId="0" applyNumberFormat="1" applyFont="1" applyFill="1" applyBorder="1" applyAlignment="1">
      <alignment horizontal="center" vertical="center"/>
    </xf>
    <xf numFmtId="0" fontId="11" fillId="30" borderId="10" xfId="0" applyFont="1" applyFill="1" applyBorder="1" applyAlignment="1">
      <alignment horizontal="center" vertical="center"/>
    </xf>
    <xf numFmtId="0" fontId="11" fillId="30" borderId="11" xfId="0" applyFont="1" applyFill="1" applyBorder="1" applyAlignment="1">
      <alignment horizontal="center" vertical="center"/>
    </xf>
    <xf numFmtId="0" fontId="11" fillId="30" borderId="12" xfId="0" applyFont="1" applyFill="1" applyBorder="1" applyAlignment="1">
      <alignment horizontal="center" vertical="center"/>
    </xf>
    <xf numFmtId="1" fontId="11" fillId="30" borderId="48" xfId="0" applyNumberFormat="1" applyFont="1" applyFill="1" applyBorder="1" applyAlignment="1">
      <alignment horizontal="center" vertical="center"/>
    </xf>
    <xf numFmtId="0" fontId="11" fillId="30" borderId="48" xfId="0" applyFont="1" applyFill="1" applyBorder="1" applyAlignment="1">
      <alignment horizontal="center" vertical="center"/>
    </xf>
    <xf numFmtId="0" fontId="11" fillId="30" borderId="57" xfId="0" applyFont="1" applyFill="1" applyBorder="1" applyAlignment="1">
      <alignment horizontal="center" vertical="center"/>
    </xf>
    <xf numFmtId="0" fontId="11" fillId="30" borderId="39" xfId="0" applyFont="1" applyFill="1" applyBorder="1" applyAlignment="1">
      <alignment horizontal="center" vertical="center"/>
    </xf>
    <xf numFmtId="1" fontId="11" fillId="30" borderId="47" xfId="0" applyNumberFormat="1" applyFont="1" applyFill="1" applyBorder="1" applyAlignment="1">
      <alignment horizontal="center" vertical="center"/>
    </xf>
    <xf numFmtId="0" fontId="11" fillId="30" borderId="47" xfId="0" applyFont="1" applyFill="1" applyBorder="1" applyAlignment="1">
      <alignment horizontal="center" vertical="center"/>
    </xf>
    <xf numFmtId="0" fontId="11" fillId="30" borderId="56" xfId="0" applyFont="1" applyFill="1" applyBorder="1" applyAlignment="1">
      <alignment horizontal="center" vertical="center"/>
    </xf>
    <xf numFmtId="0" fontId="11" fillId="30" borderId="38" xfId="0" applyFont="1" applyFill="1" applyBorder="1" applyAlignment="1">
      <alignment horizontal="center" vertical="center"/>
    </xf>
    <xf numFmtId="164" fontId="9" fillId="0" borderId="107" xfId="0" applyNumberFormat="1" applyFont="1" applyBorder="1" applyAlignment="1">
      <alignment horizontal="center"/>
    </xf>
    <xf numFmtId="164" fontId="9" fillId="4" borderId="107" xfId="0" applyNumberFormat="1" applyFont="1" applyFill="1" applyBorder="1" applyAlignment="1">
      <alignment horizontal="center"/>
    </xf>
    <xf numFmtId="164" fontId="9" fillId="0" borderId="107" xfId="0" applyNumberFormat="1" applyFont="1" applyFill="1" applyBorder="1" applyAlignment="1">
      <alignment horizontal="center"/>
    </xf>
    <xf numFmtId="1" fontId="4" fillId="0" borderId="103" xfId="0" applyNumberFormat="1" applyFont="1" applyBorder="1" applyAlignment="1">
      <alignment horizontal="center"/>
    </xf>
    <xf numFmtId="1" fontId="4" fillId="0" borderId="41" xfId="0" applyNumberFormat="1" applyFont="1" applyBorder="1" applyAlignment="1">
      <alignment horizontal="center"/>
    </xf>
    <xf numFmtId="1" fontId="4" fillId="0" borderId="38" xfId="0" applyNumberFormat="1" applyFont="1" applyBorder="1" applyAlignment="1">
      <alignment horizontal="center"/>
    </xf>
    <xf numFmtId="1" fontId="4" fillId="0" borderId="47" xfId="0" applyNumberFormat="1" applyFont="1" applyBorder="1" applyAlignment="1">
      <alignment horizontal="center"/>
    </xf>
    <xf numFmtId="1" fontId="4" fillId="4" borderId="47" xfId="0" applyNumberFormat="1" applyFont="1" applyFill="1" applyBorder="1" applyAlignment="1">
      <alignment horizontal="center"/>
    </xf>
    <xf numFmtId="1" fontId="4" fillId="0" borderId="47" xfId="0" applyNumberFormat="1" applyFont="1" applyFill="1" applyBorder="1" applyAlignment="1">
      <alignment horizontal="center"/>
    </xf>
    <xf numFmtId="1" fontId="7" fillId="3" borderId="106" xfId="0" applyNumberFormat="1" applyFont="1" applyFill="1" applyBorder="1" applyAlignment="1">
      <alignment horizontal="center"/>
    </xf>
    <xf numFmtId="1" fontId="7" fillId="3" borderId="49" xfId="0" applyNumberFormat="1" applyFont="1" applyFill="1" applyBorder="1" applyAlignment="1">
      <alignment horizontal="center"/>
    </xf>
    <xf numFmtId="1" fontId="7" fillId="3" borderId="47" xfId="0" applyNumberFormat="1" applyFont="1" applyFill="1" applyBorder="1" applyAlignment="1">
      <alignment horizontal="center"/>
    </xf>
    <xf numFmtId="1" fontId="4" fillId="0" borderId="45" xfId="0" applyNumberFormat="1" applyFont="1" applyFill="1" applyBorder="1" applyAlignment="1">
      <alignment horizontal="center" vertical="center"/>
    </xf>
    <xf numFmtId="1" fontId="7" fillId="3" borderId="36" xfId="0" applyNumberFormat="1" applyFont="1" applyFill="1" applyBorder="1" applyAlignment="1">
      <alignment horizontal="center" vertical="center"/>
    </xf>
    <xf numFmtId="1" fontId="4" fillId="0" borderId="54" xfId="0" applyNumberFormat="1" applyFont="1" applyFill="1" applyBorder="1" applyAlignment="1">
      <alignment horizontal="center" vertical="center"/>
    </xf>
    <xf numFmtId="1" fontId="4" fillId="0" borderId="63" xfId="0" applyNumberFormat="1" applyFont="1" applyFill="1" applyBorder="1" applyAlignment="1">
      <alignment horizontal="center" vertical="center"/>
    </xf>
    <xf numFmtId="1" fontId="4" fillId="3" borderId="73" xfId="0" applyNumberFormat="1" applyFont="1" applyFill="1" applyBorder="1" applyAlignment="1">
      <alignment horizontal="center" vertical="center"/>
    </xf>
    <xf numFmtId="1" fontId="4" fillId="3" borderId="76" xfId="0" applyNumberFormat="1" applyFont="1" applyFill="1" applyBorder="1" applyAlignment="1">
      <alignment horizontal="center" vertical="center"/>
    </xf>
    <xf numFmtId="1" fontId="4" fillId="3" borderId="83" xfId="0" applyNumberFormat="1" applyFont="1" applyFill="1" applyBorder="1" applyAlignment="1">
      <alignment horizontal="center" vertical="center"/>
    </xf>
    <xf numFmtId="1" fontId="4" fillId="3" borderId="33" xfId="0" applyNumberFormat="1" applyFont="1" applyFill="1" applyBorder="1" applyAlignment="1">
      <alignment horizontal="center" vertical="center"/>
    </xf>
    <xf numFmtId="1" fontId="4" fillId="3" borderId="32" xfId="0" applyNumberFormat="1" applyFont="1" applyFill="1" applyBorder="1" applyAlignment="1">
      <alignment horizontal="center" vertical="center"/>
    </xf>
    <xf numFmtId="1" fontId="4" fillId="3" borderId="29" xfId="0" applyNumberFormat="1" applyFont="1" applyFill="1" applyBorder="1" applyAlignment="1">
      <alignment horizontal="center" vertical="center"/>
    </xf>
    <xf numFmtId="1" fontId="4" fillId="3" borderId="36" xfId="0" applyNumberFormat="1" applyFont="1" applyFill="1" applyBorder="1" applyAlignment="1">
      <alignment horizontal="center" vertical="center"/>
    </xf>
    <xf numFmtId="0" fontId="71" fillId="0" borderId="13" xfId="123" applyNumberFormat="1" applyFont="1" applyBorder="1" applyAlignment="1">
      <alignment horizontal="center" vertical="center" wrapText="1"/>
    </xf>
    <xf numFmtId="0" fontId="71" fillId="0" borderId="14" xfId="123" applyNumberFormat="1" applyFont="1" applyBorder="1" applyAlignment="1">
      <alignment horizontal="center" vertical="center" wrapText="1"/>
    </xf>
    <xf numFmtId="164" fontId="71" fillId="0" borderId="14" xfId="123" applyNumberFormat="1" applyFont="1" applyBorder="1" applyAlignment="1">
      <alignment horizontal="center" vertical="center" wrapText="1"/>
    </xf>
    <xf numFmtId="1" fontId="71" fillId="0" borderId="14" xfId="123" applyNumberFormat="1" applyFont="1" applyBorder="1" applyAlignment="1">
      <alignment horizontal="center" vertical="center" wrapText="1"/>
    </xf>
    <xf numFmtId="164" fontId="71" fillId="0" borderId="15" xfId="123" applyNumberFormat="1" applyFont="1" applyBorder="1" applyAlignment="1">
      <alignment horizontal="center" vertical="center" wrapText="1"/>
    </xf>
    <xf numFmtId="0" fontId="71" fillId="0" borderId="0" xfId="123" applyFont="1" applyAlignment="1">
      <alignment wrapText="1"/>
    </xf>
    <xf numFmtId="0" fontId="72" fillId="0" borderId="184" xfId="123" applyNumberFormat="1" applyFont="1" applyBorder="1" applyAlignment="1">
      <alignment horizontal="center" vertical="center" wrapText="1"/>
    </xf>
    <xf numFmtId="0" fontId="22" fillId="0" borderId="0" xfId="123" applyNumberFormat="1" applyFont="1" applyBorder="1" applyAlignment="1">
      <alignment horizontal="left" vertical="center" wrapText="1"/>
    </xf>
    <xf numFmtId="164" fontId="22" fillId="0" borderId="0" xfId="123" applyNumberFormat="1" applyFont="1" applyBorder="1" applyAlignment="1">
      <alignment horizontal="center" vertical="center" wrapText="1"/>
    </xf>
    <xf numFmtId="1" fontId="22" fillId="0" borderId="0" xfId="123" applyNumberFormat="1" applyFont="1" applyBorder="1" applyAlignment="1">
      <alignment horizontal="center" vertical="center" wrapText="1"/>
    </xf>
    <xf numFmtId="164" fontId="22" fillId="0" borderId="185" xfId="123" applyNumberFormat="1" applyFont="1" applyBorder="1" applyAlignment="1">
      <alignment horizontal="center" vertical="center" wrapText="1"/>
    </xf>
    <xf numFmtId="0" fontId="22" fillId="0" borderId="0" xfId="123" applyFont="1" applyAlignment="1">
      <alignment wrapText="1"/>
    </xf>
    <xf numFmtId="0" fontId="71" fillId="0" borderId="186" xfId="123" applyNumberFormat="1" applyFont="1" applyBorder="1" applyAlignment="1">
      <alignment horizontal="center" vertical="center" wrapText="1"/>
    </xf>
    <xf numFmtId="0" fontId="71" fillId="0" borderId="187" xfId="123" applyNumberFormat="1" applyFont="1" applyBorder="1" applyAlignment="1">
      <alignment horizontal="left" vertical="center" wrapText="1"/>
    </xf>
    <xf numFmtId="164" fontId="71" fillId="0" borderId="187" xfId="123" applyNumberFormat="1" applyFont="1" applyBorder="1" applyAlignment="1">
      <alignment horizontal="center" vertical="center" wrapText="1"/>
    </xf>
    <xf numFmtId="1" fontId="71" fillId="0" borderId="187" xfId="123" applyNumberFormat="1" applyFont="1" applyBorder="1" applyAlignment="1">
      <alignment horizontal="center" vertical="center" wrapText="1"/>
    </xf>
    <xf numFmtId="164" fontId="71" fillId="0" borderId="188" xfId="123" applyNumberFormat="1" applyFont="1" applyBorder="1" applyAlignment="1">
      <alignment horizontal="center" vertical="center" wrapText="1"/>
    </xf>
    <xf numFmtId="0" fontId="71" fillId="0" borderId="184" xfId="123" applyNumberFormat="1" applyFont="1" applyBorder="1" applyAlignment="1">
      <alignment horizontal="center" vertical="center" wrapText="1"/>
    </xf>
    <xf numFmtId="0" fontId="71" fillId="0" borderId="0" xfId="123" applyNumberFormat="1" applyFont="1" applyBorder="1" applyAlignment="1">
      <alignment horizontal="left" vertical="center" wrapText="1"/>
    </xf>
    <xf numFmtId="164" fontId="71" fillId="0" borderId="0" xfId="123" applyNumberFormat="1" applyFont="1" applyBorder="1" applyAlignment="1">
      <alignment horizontal="center" vertical="center" wrapText="1"/>
    </xf>
    <xf numFmtId="1" fontId="71" fillId="0" borderId="0" xfId="123" applyNumberFormat="1" applyFont="1" applyBorder="1" applyAlignment="1">
      <alignment horizontal="center" vertical="center" wrapText="1"/>
    </xf>
    <xf numFmtId="164" fontId="71" fillId="0" borderId="185" xfId="123" applyNumberFormat="1" applyFont="1" applyBorder="1" applyAlignment="1">
      <alignment horizontal="center" vertical="center" wrapText="1"/>
    </xf>
    <xf numFmtId="0" fontId="71" fillId="0" borderId="189" xfId="123" applyNumberFormat="1" applyFont="1" applyBorder="1" applyAlignment="1">
      <alignment horizontal="center" vertical="center" wrapText="1"/>
    </xf>
    <xf numFmtId="0" fontId="71" fillId="0" borderId="31" xfId="123" applyNumberFormat="1" applyFont="1" applyBorder="1" applyAlignment="1">
      <alignment horizontal="left" vertical="center" wrapText="1"/>
    </xf>
    <xf numFmtId="164" fontId="71" fillId="0" borderId="31" xfId="123" applyNumberFormat="1" applyFont="1" applyBorder="1" applyAlignment="1">
      <alignment horizontal="center" vertical="center" wrapText="1"/>
    </xf>
    <xf numFmtId="1" fontId="71" fillId="0" borderId="31" xfId="123" applyNumberFormat="1" applyFont="1" applyBorder="1" applyAlignment="1">
      <alignment horizontal="center" vertical="center" wrapText="1"/>
    </xf>
    <xf numFmtId="164" fontId="71" fillId="0" borderId="190" xfId="123" applyNumberFormat="1" applyFont="1" applyBorder="1" applyAlignment="1">
      <alignment horizontal="center" vertical="center" wrapText="1"/>
    </xf>
    <xf numFmtId="0" fontId="72" fillId="0" borderId="0" xfId="123" applyNumberFormat="1" applyFont="1" applyAlignment="1">
      <alignment horizontal="center" vertical="center" wrapText="1"/>
    </xf>
    <xf numFmtId="0" fontId="22" fillId="0" borderId="0" xfId="123" applyNumberFormat="1" applyFont="1" applyAlignment="1">
      <alignment horizontal="left" vertical="center" wrapText="1"/>
    </xf>
    <xf numFmtId="164" fontId="22" fillId="0" borderId="0" xfId="123" applyNumberFormat="1" applyFont="1" applyAlignment="1">
      <alignment horizontal="center" vertical="center" wrapText="1"/>
    </xf>
    <xf numFmtId="1" fontId="22" fillId="0" borderId="0" xfId="123" applyNumberFormat="1" applyFont="1" applyAlignment="1">
      <alignment horizontal="center" vertical="center" wrapText="1"/>
    </xf>
    <xf numFmtId="0" fontId="72" fillId="0" borderId="13" xfId="123" applyNumberFormat="1" applyFont="1" applyBorder="1" applyAlignment="1">
      <alignment horizontal="center" vertical="center" wrapText="1"/>
    </xf>
    <xf numFmtId="0" fontId="72" fillId="0" borderId="14" xfId="123" applyNumberFormat="1" applyFont="1" applyBorder="1" applyAlignment="1">
      <alignment horizontal="center" vertical="center" wrapText="1"/>
    </xf>
    <xf numFmtId="164" fontId="72" fillId="0" borderId="14" xfId="123" applyNumberFormat="1" applyFont="1" applyBorder="1" applyAlignment="1">
      <alignment horizontal="center" vertical="center" wrapText="1"/>
    </xf>
    <xf numFmtId="1" fontId="72" fillId="0" borderId="14" xfId="123" applyNumberFormat="1" applyFont="1" applyBorder="1" applyAlignment="1">
      <alignment horizontal="center" vertical="center" wrapText="1"/>
    </xf>
    <xf numFmtId="164" fontId="72" fillId="0" borderId="15" xfId="123" applyNumberFormat="1" applyFont="1" applyBorder="1" applyAlignment="1">
      <alignment horizontal="center" vertical="center" wrapText="1"/>
    </xf>
    <xf numFmtId="164" fontId="72" fillId="0" borderId="0" xfId="123" applyNumberFormat="1" applyFont="1" applyAlignment="1">
      <alignment horizontal="center" vertical="center" wrapText="1"/>
    </xf>
    <xf numFmtId="0" fontId="72" fillId="0" borderId="0" xfId="123" applyFont="1" applyAlignment="1">
      <alignment wrapText="1"/>
    </xf>
    <xf numFmtId="0" fontId="72" fillId="0" borderId="186" xfId="123" applyNumberFormat="1" applyFont="1" applyBorder="1" applyAlignment="1">
      <alignment horizontal="center" vertical="center" wrapText="1"/>
    </xf>
    <xf numFmtId="0" fontId="72" fillId="0" borderId="187" xfId="123" applyNumberFormat="1" applyFont="1" applyBorder="1" applyAlignment="1">
      <alignment horizontal="left" vertical="center" wrapText="1"/>
    </xf>
    <xf numFmtId="164" fontId="72" fillId="0" borderId="187" xfId="123" applyNumberFormat="1" applyFont="1" applyBorder="1" applyAlignment="1">
      <alignment horizontal="center" vertical="center" wrapText="1"/>
    </xf>
    <xf numFmtId="1" fontId="72" fillId="0" borderId="187" xfId="123" applyNumberFormat="1" applyFont="1" applyBorder="1" applyAlignment="1">
      <alignment horizontal="center" vertical="center" wrapText="1"/>
    </xf>
    <xf numFmtId="164" fontId="72" fillId="0" borderId="188" xfId="123" applyNumberFormat="1" applyFont="1" applyBorder="1" applyAlignment="1">
      <alignment horizontal="center" vertical="center" wrapText="1"/>
    </xf>
    <xf numFmtId="0" fontId="72" fillId="0" borderId="0" xfId="123" applyNumberFormat="1" applyFont="1" applyBorder="1" applyAlignment="1">
      <alignment horizontal="left" vertical="center" wrapText="1"/>
    </xf>
    <xf numFmtId="164" fontId="72" fillId="0" borderId="0" xfId="123" applyNumberFormat="1" applyFont="1" applyBorder="1" applyAlignment="1">
      <alignment horizontal="center" vertical="center" wrapText="1"/>
    </xf>
    <xf numFmtId="1" fontId="72" fillId="0" borderId="0" xfId="123" applyNumberFormat="1" applyFont="1" applyBorder="1" applyAlignment="1">
      <alignment horizontal="center" vertical="center" wrapText="1"/>
    </xf>
    <xf numFmtId="164" fontId="72" fillId="0" borderId="185" xfId="123" applyNumberFormat="1" applyFont="1" applyBorder="1" applyAlignment="1">
      <alignment horizontal="center" vertical="center" wrapText="1"/>
    </xf>
    <xf numFmtId="0" fontId="72" fillId="0" borderId="189" xfId="123" applyNumberFormat="1" applyFont="1" applyBorder="1" applyAlignment="1">
      <alignment horizontal="center" vertical="center" wrapText="1"/>
    </xf>
    <xf numFmtId="0" fontId="72" fillId="0" borderId="31" xfId="123" applyNumberFormat="1" applyFont="1" applyBorder="1" applyAlignment="1">
      <alignment horizontal="left" vertical="center" wrapText="1"/>
    </xf>
    <xf numFmtId="164" fontId="72" fillId="0" borderId="31" xfId="123" applyNumberFormat="1" applyFont="1" applyBorder="1" applyAlignment="1">
      <alignment horizontal="center" vertical="center" wrapText="1"/>
    </xf>
    <xf numFmtId="1" fontId="72" fillId="0" borderId="31" xfId="123" applyNumberFormat="1" applyFont="1" applyBorder="1" applyAlignment="1">
      <alignment horizontal="center" vertical="center" wrapText="1"/>
    </xf>
    <xf numFmtId="164" fontId="72" fillId="0" borderId="190" xfId="123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64" fontId="7" fillId="3" borderId="23" xfId="0" applyNumberFormat="1" applyFont="1" applyFill="1" applyBorder="1" applyAlignment="1">
      <alignment horizontal="center"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87" xfId="0" applyFont="1" applyFill="1" applyBorder="1" applyAlignment="1">
      <alignment horizontal="center"/>
    </xf>
    <xf numFmtId="0" fontId="7" fillId="3" borderId="89" xfId="0" applyFont="1" applyFill="1" applyBorder="1" applyAlignment="1">
      <alignment horizontal="center"/>
    </xf>
    <xf numFmtId="0" fontId="7" fillId="3" borderId="90" xfId="0" applyFont="1" applyFill="1" applyBorder="1" applyAlignment="1">
      <alignment horizontal="center"/>
    </xf>
    <xf numFmtId="1" fontId="7" fillId="3" borderId="90" xfId="0" applyNumberFormat="1" applyFont="1" applyFill="1" applyBorder="1" applyAlignment="1">
      <alignment horizontal="center" wrapText="1"/>
    </xf>
    <xf numFmtId="1" fontId="7" fillId="3" borderId="87" xfId="0" applyNumberFormat="1" applyFont="1" applyFill="1" applyBorder="1" applyAlignment="1">
      <alignment horizontal="center" wrapText="1"/>
    </xf>
    <xf numFmtId="1" fontId="7" fillId="3" borderId="89" xfId="0" applyNumberFormat="1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90" xfId="0" applyFont="1" applyFill="1" applyBorder="1" applyAlignment="1">
      <alignment horizontal="center" wrapText="1"/>
    </xf>
    <xf numFmtId="0" fontId="7" fillId="3" borderId="87" xfId="0" applyFont="1" applyFill="1" applyBorder="1" applyAlignment="1">
      <alignment horizontal="center" wrapText="1"/>
    </xf>
    <xf numFmtId="0" fontId="7" fillId="3" borderId="89" xfId="0" applyFont="1" applyFill="1" applyBorder="1" applyAlignment="1">
      <alignment horizontal="center" wrapText="1"/>
    </xf>
    <xf numFmtId="164" fontId="4" fillId="3" borderId="97" xfId="0" applyNumberFormat="1" applyFont="1" applyFill="1" applyBorder="1" applyAlignment="1">
      <alignment horizontal="center" wrapText="1"/>
    </xf>
    <xf numFmtId="164" fontId="4" fillId="3" borderId="20" xfId="0" applyNumberFormat="1" applyFont="1" applyFill="1" applyBorder="1" applyAlignment="1">
      <alignment horizontal="center" wrapText="1"/>
    </xf>
    <xf numFmtId="1" fontId="4" fillId="3" borderId="23" xfId="0" applyNumberFormat="1" applyFont="1" applyFill="1" applyBorder="1" applyAlignment="1">
      <alignment horizontal="center" wrapText="1"/>
    </xf>
    <xf numFmtId="1" fontId="4" fillId="3" borderId="98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4" fillId="0" borderId="142" xfId="0" applyFont="1" applyBorder="1" applyAlignment="1">
      <alignment horizontal="center"/>
    </xf>
    <xf numFmtId="0" fontId="4" fillId="0" borderId="143" xfId="0" applyFont="1" applyBorder="1" applyAlignment="1">
      <alignment horizontal="center"/>
    </xf>
    <xf numFmtId="0" fontId="13" fillId="0" borderId="9" xfId="123" applyFont="1" applyBorder="1" applyAlignment="1">
      <alignment horizontal="center"/>
    </xf>
    <xf numFmtId="2" fontId="1" fillId="0" borderId="47" xfId="12" applyNumberFormat="1" applyFont="1" applyBorder="1" applyAlignment="1">
      <alignment horizontal="left"/>
    </xf>
    <xf numFmtId="2" fontId="1" fillId="0" borderId="52" xfId="12" applyNumberFormat="1" applyFont="1" applyBorder="1" applyAlignment="1">
      <alignment horizontal="left"/>
    </xf>
    <xf numFmtId="2" fontId="2" fillId="0" borderId="47" xfId="12" applyNumberFormat="1" applyFont="1" applyBorder="1" applyAlignment="1">
      <alignment horizontal="left"/>
    </xf>
    <xf numFmtId="2" fontId="2" fillId="0" borderId="52" xfId="12" applyNumberFormat="1" applyFont="1" applyBorder="1" applyAlignment="1">
      <alignment horizontal="left"/>
    </xf>
    <xf numFmtId="0" fontId="7" fillId="0" borderId="142" xfId="0" applyFont="1" applyBorder="1" applyAlignment="1">
      <alignment horizontal="center"/>
    </xf>
    <xf numFmtId="0" fontId="7" fillId="0" borderId="143" xfId="0" applyFont="1" applyBorder="1" applyAlignment="1">
      <alignment horizontal="center"/>
    </xf>
  </cellXfs>
  <cellStyles count="141">
    <cellStyle name="20% - Accent1 2" xfId="22"/>
    <cellStyle name="20% - Accent2 2" xfId="23"/>
    <cellStyle name="20% - Accent3 2" xfId="24"/>
    <cellStyle name="20% - Accent4 2" xfId="25"/>
    <cellStyle name="20% - Accent5 2" xfId="26"/>
    <cellStyle name="20% - Accent6 2" xfId="27"/>
    <cellStyle name="40% - Accent1 2" xfId="28"/>
    <cellStyle name="40% - Accent2 2" xfId="29"/>
    <cellStyle name="40% - Accent3 2" xfId="30"/>
    <cellStyle name="40% - Accent4 2" xfId="31"/>
    <cellStyle name="40% - Accent5 2" xfId="32"/>
    <cellStyle name="40% - Accent6 2" xfId="33"/>
    <cellStyle name="60% - Accent1 2" xfId="34"/>
    <cellStyle name="60% - Accent2 2" xfId="35"/>
    <cellStyle name="60% - Accent3 2" xfId="36"/>
    <cellStyle name="60% - Accent4 2" xfId="37"/>
    <cellStyle name="60% - Accent5 2" xfId="38"/>
    <cellStyle name="60% - Accent6 2" xfId="39"/>
    <cellStyle name="Accent1 2" xfId="40"/>
    <cellStyle name="Accent2 2" xfId="41"/>
    <cellStyle name="Accent3 2" xfId="42"/>
    <cellStyle name="Accent4 2" xfId="43"/>
    <cellStyle name="Accent5 2" xfId="44"/>
    <cellStyle name="Accent6 2" xfId="45"/>
    <cellStyle name="Bad 2" xfId="46"/>
    <cellStyle name="BOX" xfId="82"/>
    <cellStyle name="BOX 2" xfId="83"/>
    <cellStyle name="Calculation 2" xfId="47"/>
    <cellStyle name="Check Cell 2" xfId="48"/>
    <cellStyle name="chemes]_x000a__x000a_Sci-Fi=_x000a__x000a_Nature=_x000a__x000a_robin=_x000a__x000a__x000a__x000a_[SoundScheme.Nature]_x000a__x000a_SystemAsterisk=C:\SNDSYS" xfId="2"/>
    <cellStyle name="chemes]_x000a__x000a_Sci-Fi=_x000a__x000a_Nature=_x000a__x000a_robin=_x000a__x000a__x000a__x000a_[SoundScheme.Nature]_x000a__x000a_SystemAsterisk=C:\SNDSYS 2" xfId="14"/>
    <cellStyle name="chemes]_x000a__x000a_Sci-Fi=_x000a__x000a_Nature=_x000a__x000a_robin=_x000a__x000a__x000a__x000a_[SoundScheme.Nature]_x000a__x000a_SystemAsterisk=C:\SNDSYS 2 2" xfId="49"/>
    <cellStyle name="chemes]_x000a__x000a_Sci-Fi=_x000a__x000a_Nature=_x000a__x000a_robin=_x000a__x000a__x000a__x000a_[SoundScheme.Nature]_x000a__x000a_SystemAsterisk=C:\SNDSYS 2 3" xfId="137"/>
    <cellStyle name="chemes]_x000a__x000a_Sci-Fi=_x000a__x000a_Nature=_x000a__x000a_robin=_x000a__x000a__x000a__x000a_[SoundScheme.Nature]_x000a__x000a_SystemAsterisk=C:\SNDSYS 3" xfId="50"/>
    <cellStyle name="chemes]_x000a__x000a_Sci-Fi=_x000a__x000a_Nature=_x000a__x000a_robin=_x000a__x000a__x000a__x000a_[SoundScheme.Nature]_x000a__x000a_SystemAsterisk=C:\SNDSYS 4" xfId="135"/>
    <cellStyle name="chemes]_x000a__x000a_Sci-Fi=_x000a__x000a_Nature=_x000a__x000a_robin=_x000a__x000a__x000a__x000a_[SoundScheme.Nature]_x000a__x000a_SystemAsterisk=C:\SNDSYS_18FAWWON_IRR Left Page" xfId="17"/>
    <cellStyle name="chemes]_x000d__x000a_Sci-Fi=_x000d__x000a_Nature=_x000d__x000a_robin=_x000d__x000a__x000d__x000a_[SoundScheme.Nature]_x000d__x000a_SystemAsterisk=C:\SNDSYS" xfId="3"/>
    <cellStyle name="chemes]_x000d__x000a_Sci-Fi=_x000d__x000a_Nature=_x000d__x000a_robin=_x000d__x000a__x000d__x000a_[SoundScheme.Nature]_x000d__x000a_SystemAsterisk=C:\SNDSYS 2" xfId="51"/>
    <cellStyle name="Comma 2" xfId="52"/>
    <cellStyle name="Comma0" xfId="18"/>
    <cellStyle name="Comma0 2" xfId="53"/>
    <cellStyle name="Currency 2" xfId="84"/>
    <cellStyle name="Currency 3" xfId="85"/>
    <cellStyle name="Currency0" xfId="86"/>
    <cellStyle name="Date" xfId="87"/>
    <cellStyle name="Explanatory Text 2" xfId="54"/>
    <cellStyle name="F2" xfId="88"/>
    <cellStyle name="F3" xfId="89"/>
    <cellStyle name="F4" xfId="90"/>
    <cellStyle name="F5" xfId="91"/>
    <cellStyle name="F6" xfId="92"/>
    <cellStyle name="F7" xfId="93"/>
    <cellStyle name="F8" xfId="94"/>
    <cellStyle name="Fixed" xfId="95"/>
    <cellStyle name="Good 2" xfId="55"/>
    <cellStyle name="Heading 1 10" xfId="96"/>
    <cellStyle name="Heading 1 11" xfId="97"/>
    <cellStyle name="Heading 1 2" xfId="56"/>
    <cellStyle name="Heading 1 3" xfId="98"/>
    <cellStyle name="Heading 1 4" xfId="99"/>
    <cellStyle name="Heading 1 5" xfId="100"/>
    <cellStyle name="Heading 1 6" xfId="101"/>
    <cellStyle name="Heading 1 7" xfId="102"/>
    <cellStyle name="Heading 1 8" xfId="103"/>
    <cellStyle name="Heading 1 9" xfId="104"/>
    <cellStyle name="Heading 2 10" xfId="105"/>
    <cellStyle name="Heading 2 11" xfId="106"/>
    <cellStyle name="Heading 2 2" xfId="57"/>
    <cellStyle name="Heading 2 3" xfId="107"/>
    <cellStyle name="Heading 2 4" xfId="108"/>
    <cellStyle name="Heading 2 5" xfId="109"/>
    <cellStyle name="Heading 2 6" xfId="110"/>
    <cellStyle name="Heading 2 7" xfId="111"/>
    <cellStyle name="Heading 2 8" xfId="112"/>
    <cellStyle name="Heading 2 9" xfId="113"/>
    <cellStyle name="Heading 3 2" xfId="58"/>
    <cellStyle name="Heading 4 2" xfId="59"/>
    <cellStyle name="HEADING1" xfId="114"/>
    <cellStyle name="HEADING2" xfId="115"/>
    <cellStyle name="Hyperlink 2" xfId="116"/>
    <cellStyle name="Input 2" xfId="60"/>
    <cellStyle name="Linked Cell 2" xfId="61"/>
    <cellStyle name="N1" xfId="4"/>
    <cellStyle name="N1 2" xfId="5"/>
    <cellStyle name="N1 2 2" xfId="117"/>
    <cellStyle name="N1 2 3" xfId="118"/>
    <cellStyle name="N1 3" xfId="62"/>
    <cellStyle name="N1 3 2" xfId="119"/>
    <cellStyle name="N1 4" xfId="120"/>
    <cellStyle name="N1 5" xfId="121"/>
    <cellStyle name="N1_2010 JGL Leading Edge Master GSR Book Pages 1.4" xfId="122"/>
    <cellStyle name="Neutral 2" xfId="63"/>
    <cellStyle name="Normal" xfId="0" builtinId="0"/>
    <cellStyle name="Normal 10" xfId="16"/>
    <cellStyle name="Normal 11" xfId="20"/>
    <cellStyle name="Normal 11 2" xfId="123"/>
    <cellStyle name="Normal 12" xfId="21"/>
    <cellStyle name="Normal 12 2" xfId="19"/>
    <cellStyle name="Normal 13" xfId="80"/>
    <cellStyle name="Normal 14" xfId="133"/>
    <cellStyle name="Normal 15" xfId="136"/>
    <cellStyle name="Normal 2" xfId="1"/>
    <cellStyle name="Normal 2 2" xfId="15"/>
    <cellStyle name="Normal 2 2 2" xfId="64"/>
    <cellStyle name="Normal 2 3" xfId="65"/>
    <cellStyle name="Normal 2 4" xfId="138"/>
    <cellStyle name="Normal 2 5" xfId="139"/>
    <cellStyle name="Normal 2 6" xfId="140"/>
    <cellStyle name="Normal 2_2011 JG Canada Advances" xfId="124"/>
    <cellStyle name="Normal 3" xfId="6"/>
    <cellStyle name="Normal 3 2" xfId="7"/>
    <cellStyle name="Normal 3 3" xfId="66"/>
    <cellStyle name="Normal 4" xfId="8"/>
    <cellStyle name="Normal 4 2" xfId="67"/>
    <cellStyle name="Normal 4 3" xfId="68"/>
    <cellStyle name="Normal 5" xfId="9"/>
    <cellStyle name="Normal 5 2" xfId="69"/>
    <cellStyle name="Normal 5 3" xfId="70"/>
    <cellStyle name="Normal 6" xfId="10"/>
    <cellStyle name="Normal 6 2" xfId="71"/>
    <cellStyle name="Normal 6 3" xfId="72"/>
    <cellStyle name="Normal 7" xfId="11"/>
    <cellStyle name="Normal 7 2" xfId="73"/>
    <cellStyle name="Normal 7 3" xfId="74"/>
    <cellStyle name="Normal 8" xfId="12"/>
    <cellStyle name="Normal 8 2" xfId="125"/>
    <cellStyle name="Normal 9" xfId="13"/>
    <cellStyle name="Normal_07 Observation Plots Book Pages" xfId="81"/>
    <cellStyle name="Normal_2009 OBS Plots 1.1 2 2" xfId="134"/>
    <cellStyle name="normální 2" xfId="126"/>
    <cellStyle name="normální_List1" xfId="127"/>
    <cellStyle name="Norman_characters" xfId="128"/>
    <cellStyle name="Note 2" xfId="75"/>
    <cellStyle name="Note 3" xfId="129"/>
    <cellStyle name="Output 2" xfId="76"/>
    <cellStyle name="Percent 2" xfId="130"/>
    <cellStyle name="Percent 3" xfId="131"/>
    <cellStyle name="Percent 4" xfId="132"/>
    <cellStyle name="Title 2" xfId="77"/>
    <cellStyle name="Total 2" xfId="78"/>
    <cellStyle name="Warning Text 2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4</xdr:row>
      <xdr:rowOff>87312</xdr:rowOff>
    </xdr:from>
    <xdr:to>
      <xdr:col>2</xdr:col>
      <xdr:colOff>436562</xdr:colOff>
      <xdr:row>4</xdr:row>
      <xdr:rowOff>88900</xdr:rowOff>
    </xdr:to>
    <xdr:cxnSp macro="">
      <xdr:nvCxnSpPr>
        <xdr:cNvPr id="2" name="Straight Arrow Connector 1"/>
        <xdr:cNvCxnSpPr/>
      </xdr:nvCxnSpPr>
      <xdr:spPr>
        <a:xfrm>
          <a:off x="2104390" y="87979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%20Office%20Files\EXCEL\97-P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%20Office%20Files\EXCEL\Archiv02\97-P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harrison\Documents\2015%20NURS\USS\USS15%20BO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sharrison\Local%20Settings\Temporary%20Internet%20Files\Content.Outlook\DAMBJU9R\USS10BRLAT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WNY97"/>
    </sheetNames>
    <sheetDataSet>
      <sheetData sheetId="0">
        <row r="8">
          <cell r="A8">
            <v>2</v>
          </cell>
          <cell r="B8" t="str">
            <v xml:space="preserve">COKER 9835  </v>
          </cell>
          <cell r="G8">
            <v>63.7</v>
          </cell>
          <cell r="H8" t="str">
            <v>*</v>
          </cell>
          <cell r="I8">
            <v>76.400000000000006</v>
          </cell>
          <cell r="J8" t="str">
            <v>*</v>
          </cell>
          <cell r="K8">
            <v>49.4</v>
          </cell>
          <cell r="Q8">
            <v>56.210371997795718</v>
          </cell>
          <cell r="W8">
            <v>73.5</v>
          </cell>
          <cell r="X8" t="str">
            <v>*</v>
          </cell>
          <cell r="Y8">
            <v>75.5</v>
          </cell>
          <cell r="Z8" t="str">
            <v>*</v>
          </cell>
          <cell r="AA8">
            <v>71.8</v>
          </cell>
          <cell r="AC8">
            <v>68</v>
          </cell>
          <cell r="AE8">
            <v>97</v>
          </cell>
          <cell r="AF8" t="str">
            <v>*</v>
          </cell>
          <cell r="AG8">
            <v>77</v>
          </cell>
          <cell r="AM8">
            <v>69.7</v>
          </cell>
          <cell r="AO8">
            <v>74</v>
          </cell>
          <cell r="AQ8">
            <v>114.3</v>
          </cell>
          <cell r="AY8">
            <v>80.2</v>
          </cell>
          <cell r="BA8">
            <v>68.400000000000006</v>
          </cell>
          <cell r="BI8">
            <v>74.346951692138134</v>
          </cell>
          <cell r="BJ8">
            <v>3</v>
          </cell>
          <cell r="BK8">
            <v>74.340691466519729</v>
          </cell>
          <cell r="BL8">
            <v>5</v>
          </cell>
          <cell r="BM8">
            <v>2</v>
          </cell>
          <cell r="BN8" t="str">
            <v xml:space="preserve">COKER 9835  </v>
          </cell>
          <cell r="BO8">
            <v>62.45</v>
          </cell>
          <cell r="BP8">
            <v>5</v>
          </cell>
          <cell r="BQ8">
            <v>65.436790665931923</v>
          </cell>
          <cell r="BR8">
            <v>10</v>
          </cell>
          <cell r="BS8">
            <v>73.5</v>
          </cell>
          <cell r="BT8">
            <v>5</v>
          </cell>
          <cell r="BU8">
            <v>78.933333333333337</v>
          </cell>
          <cell r="BV8">
            <v>8</v>
          </cell>
          <cell r="BW8">
            <v>73.349999999999994</v>
          </cell>
          <cell r="BX8">
            <v>22</v>
          </cell>
          <cell r="BY8">
            <v>94.15</v>
          </cell>
          <cell r="BZ8">
            <v>7</v>
          </cell>
          <cell r="CA8">
            <v>68</v>
          </cell>
          <cell r="CB8">
            <v>15</v>
          </cell>
        </row>
        <row r="9">
          <cell r="A9">
            <v>3</v>
          </cell>
          <cell r="B9" t="str">
            <v>PIONEER 2643</v>
          </cell>
          <cell r="G9">
            <v>60</v>
          </cell>
          <cell r="H9" t="str">
            <v>*</v>
          </cell>
          <cell r="I9">
            <v>79.099999999999994</v>
          </cell>
          <cell r="J9" t="str">
            <v>*</v>
          </cell>
          <cell r="K9">
            <v>42.8</v>
          </cell>
          <cell r="Q9">
            <v>55.168426822937093</v>
          </cell>
          <cell r="W9">
            <v>67.5</v>
          </cell>
          <cell r="Y9">
            <v>57.4</v>
          </cell>
          <cell r="AA9">
            <v>69.400000000000006</v>
          </cell>
          <cell r="AC9">
            <v>64.3</v>
          </cell>
          <cell r="AE9">
            <v>107</v>
          </cell>
          <cell r="AF9" t="str">
            <v>**</v>
          </cell>
          <cell r="AG9">
            <v>79</v>
          </cell>
          <cell r="AM9">
            <v>76.900000000000006</v>
          </cell>
          <cell r="AN9" t="str">
            <v>*</v>
          </cell>
          <cell r="AO9">
            <v>77</v>
          </cell>
          <cell r="AQ9">
            <v>108.9</v>
          </cell>
          <cell r="AY9">
            <v>80.3</v>
          </cell>
          <cell r="BA9">
            <v>69.2</v>
          </cell>
          <cell r="BI9">
            <v>72.651417447918234</v>
          </cell>
          <cell r="BJ9">
            <v>7</v>
          </cell>
          <cell r="BK9">
            <v>72.931228454862477</v>
          </cell>
          <cell r="BL9">
            <v>8</v>
          </cell>
          <cell r="BM9">
            <v>3</v>
          </cell>
          <cell r="BN9" t="str">
            <v>PIONEER 2643</v>
          </cell>
          <cell r="BO9">
            <v>50.099999999999994</v>
          </cell>
          <cell r="BP9">
            <v>25</v>
          </cell>
          <cell r="BQ9">
            <v>64.756142274312367</v>
          </cell>
          <cell r="BR9">
            <v>10</v>
          </cell>
          <cell r="BS9">
            <v>67.5</v>
          </cell>
          <cell r="BT9">
            <v>14</v>
          </cell>
          <cell r="BU9">
            <v>80.233333333333334</v>
          </cell>
          <cell r="BV9">
            <v>5</v>
          </cell>
          <cell r="BW9">
            <v>77.95</v>
          </cell>
          <cell r="BX9">
            <v>9</v>
          </cell>
          <cell r="BY9">
            <v>92.95</v>
          </cell>
          <cell r="BZ9">
            <v>10</v>
          </cell>
          <cell r="CA9">
            <v>64.3</v>
          </cell>
          <cell r="CB9">
            <v>25</v>
          </cell>
        </row>
        <row r="10">
          <cell r="A10">
            <v>4</v>
          </cell>
          <cell r="B10" t="str">
            <v xml:space="preserve">SC 900237   </v>
          </cell>
          <cell r="G10">
            <v>58.4</v>
          </cell>
          <cell r="H10" t="str">
            <v>*</v>
          </cell>
          <cell r="I10">
            <v>68.8</v>
          </cell>
          <cell r="K10">
            <v>44.9</v>
          </cell>
          <cell r="Q10">
            <v>59.804552495252416</v>
          </cell>
          <cell r="R10" t="str">
            <v>*</v>
          </cell>
          <cell r="W10">
            <v>66.3</v>
          </cell>
          <cell r="Y10">
            <v>66</v>
          </cell>
          <cell r="AA10">
            <v>61.2</v>
          </cell>
          <cell r="AC10">
            <v>68.8</v>
          </cell>
          <cell r="AE10">
            <v>105</v>
          </cell>
          <cell r="AF10" t="str">
            <v>*</v>
          </cell>
          <cell r="AG10">
            <v>80</v>
          </cell>
          <cell r="AM10">
            <v>66.7</v>
          </cell>
          <cell r="AO10">
            <v>65</v>
          </cell>
          <cell r="AQ10">
            <v>102.5</v>
          </cell>
          <cell r="AY10">
            <v>83.5</v>
          </cell>
          <cell r="BA10">
            <v>65.5</v>
          </cell>
          <cell r="BI10">
            <v>70.261888653480952</v>
          </cell>
          <cell r="BJ10">
            <v>15</v>
          </cell>
          <cell r="BK10">
            <v>70.826970166350165</v>
          </cell>
          <cell r="BL10">
            <v>14</v>
          </cell>
          <cell r="BM10">
            <v>4</v>
          </cell>
          <cell r="BN10" t="str">
            <v xml:space="preserve">SC 900237   </v>
          </cell>
          <cell r="BO10">
            <v>55.45</v>
          </cell>
          <cell r="BP10">
            <v>11</v>
          </cell>
          <cell r="BQ10">
            <v>62.334850831750799</v>
          </cell>
          <cell r="BR10">
            <v>20</v>
          </cell>
          <cell r="BS10">
            <v>66.3</v>
          </cell>
          <cell r="BT10">
            <v>17</v>
          </cell>
          <cell r="BU10">
            <v>78.333333333333329</v>
          </cell>
          <cell r="BV10">
            <v>9</v>
          </cell>
          <cell r="BW10">
            <v>73.349999999999994</v>
          </cell>
          <cell r="BX10">
            <v>22</v>
          </cell>
          <cell r="BY10">
            <v>83.75</v>
          </cell>
          <cell r="BZ10">
            <v>26</v>
          </cell>
          <cell r="CA10">
            <v>68.8</v>
          </cell>
          <cell r="CB10">
            <v>14</v>
          </cell>
        </row>
        <row r="11">
          <cell r="A11">
            <v>5</v>
          </cell>
          <cell r="B11" t="str">
            <v>NK/Coker 9704</v>
          </cell>
          <cell r="G11">
            <v>58.4</v>
          </cell>
          <cell r="H11" t="str">
            <v>*</v>
          </cell>
          <cell r="I11">
            <v>77.2</v>
          </cell>
          <cell r="J11" t="str">
            <v>*</v>
          </cell>
          <cell r="K11">
            <v>50.4</v>
          </cell>
          <cell r="Q11">
            <v>65.877534434541928</v>
          </cell>
          <cell r="R11" t="str">
            <v>*</v>
          </cell>
          <cell r="W11">
            <v>63.5</v>
          </cell>
          <cell r="Y11">
            <v>56.6</v>
          </cell>
          <cell r="AA11">
            <v>65.7</v>
          </cell>
          <cell r="AC11">
            <v>75.5</v>
          </cell>
          <cell r="AD11" t="str">
            <v>*</v>
          </cell>
          <cell r="AE11">
            <v>91</v>
          </cell>
          <cell r="AG11">
            <v>84</v>
          </cell>
          <cell r="AM11">
            <v>72.5</v>
          </cell>
          <cell r="AO11">
            <v>74</v>
          </cell>
          <cell r="AQ11">
            <v>97.5</v>
          </cell>
          <cell r="AY11">
            <v>81.099999999999994</v>
          </cell>
          <cell r="BA11">
            <v>64.5</v>
          </cell>
          <cell r="BI11">
            <v>71.705964187272457</v>
          </cell>
          <cell r="BJ11">
            <v>13</v>
          </cell>
          <cell r="BK11">
            <v>71.851835628969454</v>
          </cell>
          <cell r="BL11">
            <v>11</v>
          </cell>
          <cell r="BM11">
            <v>5</v>
          </cell>
          <cell r="BN11" t="str">
            <v>NK/Coker 9704</v>
          </cell>
          <cell r="BO11">
            <v>53.5</v>
          </cell>
          <cell r="BP11">
            <v>14</v>
          </cell>
          <cell r="BQ11">
            <v>67.159178144847303</v>
          </cell>
          <cell r="BR11">
            <v>6</v>
          </cell>
          <cell r="BS11">
            <v>63.5</v>
          </cell>
          <cell r="BT11">
            <v>20</v>
          </cell>
          <cell r="BU11">
            <v>77.399999999999991</v>
          </cell>
          <cell r="BV11">
            <v>14</v>
          </cell>
          <cell r="BW11">
            <v>78.25</v>
          </cell>
          <cell r="BX11">
            <v>9</v>
          </cell>
          <cell r="BY11">
            <v>85.75</v>
          </cell>
          <cell r="BZ11">
            <v>24</v>
          </cell>
          <cell r="CA11">
            <v>75.5</v>
          </cell>
          <cell r="CB11">
            <v>6</v>
          </cell>
        </row>
        <row r="12">
          <cell r="A12">
            <v>6</v>
          </cell>
          <cell r="B12" t="str">
            <v xml:space="preserve">MO 94-317   </v>
          </cell>
          <cell r="G12">
            <v>72</v>
          </cell>
          <cell r="H12" t="str">
            <v>*</v>
          </cell>
          <cell r="I12">
            <v>73.3</v>
          </cell>
          <cell r="J12" t="str">
            <v>*</v>
          </cell>
          <cell r="K12">
            <v>24.7</v>
          </cell>
          <cell r="Q12">
            <v>64.38682665500653</v>
          </cell>
          <cell r="R12" t="str">
            <v>*</v>
          </cell>
          <cell r="W12">
            <v>63.9</v>
          </cell>
          <cell r="Y12">
            <v>29.7</v>
          </cell>
          <cell r="AA12">
            <v>68.900000000000006</v>
          </cell>
          <cell r="AC12">
            <v>61</v>
          </cell>
          <cell r="AE12">
            <v>79</v>
          </cell>
          <cell r="AG12">
            <v>77</v>
          </cell>
          <cell r="AM12">
            <v>63.4</v>
          </cell>
          <cell r="AO12">
            <v>62</v>
          </cell>
          <cell r="AQ12">
            <v>126.4</v>
          </cell>
          <cell r="AR12" t="str">
            <v>*</v>
          </cell>
          <cell r="AY12">
            <v>75.900000000000006</v>
          </cell>
          <cell r="BA12">
            <v>65.599999999999994</v>
          </cell>
          <cell r="BI12">
            <v>66.59129435807742</v>
          </cell>
          <cell r="BJ12">
            <v>23</v>
          </cell>
          <cell r="BK12">
            <v>67.145788443667101</v>
          </cell>
          <cell r="BL12">
            <v>22</v>
          </cell>
          <cell r="BM12">
            <v>6</v>
          </cell>
          <cell r="BN12" t="str">
            <v xml:space="preserve">MO 94-317   </v>
          </cell>
          <cell r="BO12">
            <v>27.2</v>
          </cell>
          <cell r="BP12">
            <v>33</v>
          </cell>
          <cell r="BQ12">
            <v>69.895608885002176</v>
          </cell>
          <cell r="BR12">
            <v>3</v>
          </cell>
          <cell r="BS12">
            <v>63.9</v>
          </cell>
          <cell r="BT12">
            <v>20</v>
          </cell>
          <cell r="BU12">
            <v>69.63333333333334</v>
          </cell>
          <cell r="BV12">
            <v>20</v>
          </cell>
          <cell r="BW12">
            <v>70.2</v>
          </cell>
          <cell r="BX12">
            <v>26</v>
          </cell>
          <cell r="BY12">
            <v>94.2</v>
          </cell>
          <cell r="BZ12">
            <v>7</v>
          </cell>
          <cell r="CA12">
            <v>61</v>
          </cell>
          <cell r="CB12">
            <v>28</v>
          </cell>
        </row>
        <row r="13">
          <cell r="A13">
            <v>7</v>
          </cell>
          <cell r="B13" t="str">
            <v xml:space="preserve">SC 910031   </v>
          </cell>
          <cell r="G13">
            <v>59.1</v>
          </cell>
          <cell r="H13" t="str">
            <v>*</v>
          </cell>
          <cell r="I13">
            <v>74.2</v>
          </cell>
          <cell r="J13" t="str">
            <v>*</v>
          </cell>
          <cell r="K13">
            <v>50.2</v>
          </cell>
          <cell r="Q13">
            <v>62.710086377532406</v>
          </cell>
          <cell r="R13" t="str">
            <v>*</v>
          </cell>
          <cell r="W13">
            <v>57.8</v>
          </cell>
          <cell r="Y13">
            <v>57</v>
          </cell>
          <cell r="AA13">
            <v>57.9</v>
          </cell>
          <cell r="AC13">
            <v>54</v>
          </cell>
          <cell r="AE13">
            <v>88</v>
          </cell>
          <cell r="AG13">
            <v>75</v>
          </cell>
          <cell r="AM13">
            <v>59.9</v>
          </cell>
          <cell r="AO13">
            <v>64</v>
          </cell>
          <cell r="AQ13">
            <v>104.4</v>
          </cell>
          <cell r="AY13">
            <v>59.9</v>
          </cell>
          <cell r="BA13">
            <v>35.799999999999997</v>
          </cell>
          <cell r="BI13">
            <v>66.477698952117876</v>
          </cell>
          <cell r="BJ13">
            <v>23</v>
          </cell>
          <cell r="BK13">
            <v>63.994005758502148</v>
          </cell>
          <cell r="BL13">
            <v>28</v>
          </cell>
          <cell r="BM13">
            <v>7</v>
          </cell>
          <cell r="BN13" t="str">
            <v xml:space="preserve">SC 910031   </v>
          </cell>
          <cell r="BO13">
            <v>53.6</v>
          </cell>
          <cell r="BP13">
            <v>14</v>
          </cell>
          <cell r="BQ13">
            <v>65.336695459177477</v>
          </cell>
          <cell r="BR13">
            <v>10</v>
          </cell>
          <cell r="BS13">
            <v>57.8</v>
          </cell>
          <cell r="BT13">
            <v>28</v>
          </cell>
          <cell r="BU13">
            <v>66.63333333333334</v>
          </cell>
          <cell r="BV13">
            <v>24</v>
          </cell>
          <cell r="BW13">
            <v>67.45</v>
          </cell>
          <cell r="BX13">
            <v>28</v>
          </cell>
          <cell r="BY13">
            <v>84.2</v>
          </cell>
          <cell r="BZ13">
            <v>26</v>
          </cell>
          <cell r="CA13">
            <v>54</v>
          </cell>
          <cell r="CB13">
            <v>31</v>
          </cell>
        </row>
        <row r="14">
          <cell r="A14">
            <v>8</v>
          </cell>
          <cell r="B14" t="str">
            <v xml:space="preserve">GA 87467    </v>
          </cell>
          <cell r="G14">
            <v>37.299999999999997</v>
          </cell>
          <cell r="I14">
            <v>67.5</v>
          </cell>
          <cell r="K14">
            <v>57.5</v>
          </cell>
          <cell r="L14" t="str">
            <v>*</v>
          </cell>
          <cell r="Q14">
            <v>55.531516566721024</v>
          </cell>
          <cell r="W14">
            <v>63.5</v>
          </cell>
          <cell r="Y14">
            <v>81</v>
          </cell>
          <cell r="Z14" t="str">
            <v>**</v>
          </cell>
          <cell r="AA14">
            <v>72.599999999999994</v>
          </cell>
          <cell r="AC14">
            <v>66.599999999999994</v>
          </cell>
          <cell r="AE14">
            <v>85</v>
          </cell>
          <cell r="AG14">
            <v>87</v>
          </cell>
          <cell r="AH14" t="str">
            <v>*</v>
          </cell>
          <cell r="AM14">
            <v>74.400000000000006</v>
          </cell>
          <cell r="AN14" t="str">
            <v>*</v>
          </cell>
          <cell r="AO14">
            <v>90</v>
          </cell>
          <cell r="AP14" t="str">
            <v>**</v>
          </cell>
          <cell r="AQ14">
            <v>110.5</v>
          </cell>
          <cell r="AY14">
            <v>70.5</v>
          </cell>
          <cell r="BA14">
            <v>67.900000000000006</v>
          </cell>
          <cell r="BI14">
            <v>72.95627050513238</v>
          </cell>
          <cell r="BJ14">
            <v>7</v>
          </cell>
          <cell r="BK14">
            <v>72.455434437781406</v>
          </cell>
          <cell r="BL14">
            <v>11</v>
          </cell>
          <cell r="BM14">
            <v>8</v>
          </cell>
          <cell r="BN14" t="str">
            <v xml:space="preserve">GA 87467    </v>
          </cell>
          <cell r="BO14">
            <v>69.25</v>
          </cell>
          <cell r="BP14">
            <v>1</v>
          </cell>
          <cell r="BQ14">
            <v>53.443838855573667</v>
          </cell>
          <cell r="BR14">
            <v>28</v>
          </cell>
          <cell r="BS14">
            <v>63.5</v>
          </cell>
          <cell r="BT14">
            <v>20</v>
          </cell>
          <cell r="BU14">
            <v>74.733333333333334</v>
          </cell>
          <cell r="BV14">
            <v>18</v>
          </cell>
          <cell r="BW14">
            <v>80.7</v>
          </cell>
          <cell r="BX14">
            <v>5</v>
          </cell>
          <cell r="BY14">
            <v>100.25</v>
          </cell>
          <cell r="BZ14">
            <v>4</v>
          </cell>
          <cell r="CA14">
            <v>66.599999999999994</v>
          </cell>
          <cell r="CB14">
            <v>18</v>
          </cell>
        </row>
        <row r="15">
          <cell r="A15">
            <v>9</v>
          </cell>
          <cell r="B15" t="str">
            <v xml:space="preserve">GA 871339   </v>
          </cell>
          <cell r="G15">
            <v>65.900000000000006</v>
          </cell>
          <cell r="H15" t="str">
            <v>*</v>
          </cell>
          <cell r="I15">
            <v>75.3</v>
          </cell>
          <cell r="J15" t="str">
            <v>*</v>
          </cell>
          <cell r="K15">
            <v>32.5</v>
          </cell>
          <cell r="Q15">
            <v>53.959215586335318</v>
          </cell>
          <cell r="W15">
            <v>67.3</v>
          </cell>
          <cell r="Y15">
            <v>61.1</v>
          </cell>
          <cell r="AA15">
            <v>79.5</v>
          </cell>
          <cell r="AB15" t="str">
            <v>*</v>
          </cell>
          <cell r="AC15">
            <v>65.8</v>
          </cell>
          <cell r="AE15">
            <v>89</v>
          </cell>
          <cell r="AG15">
            <v>90</v>
          </cell>
          <cell r="AH15" t="str">
            <v>*</v>
          </cell>
          <cell r="AM15">
            <v>83.5</v>
          </cell>
          <cell r="AN15" t="str">
            <v>*</v>
          </cell>
          <cell r="AO15">
            <v>86</v>
          </cell>
          <cell r="AP15" t="str">
            <v>*</v>
          </cell>
          <cell r="AQ15">
            <v>111.7</v>
          </cell>
          <cell r="AY15">
            <v>74.7</v>
          </cell>
          <cell r="BA15">
            <v>62.9</v>
          </cell>
          <cell r="BI15">
            <v>73.966093506641172</v>
          </cell>
          <cell r="BJ15">
            <v>3</v>
          </cell>
          <cell r="BK15">
            <v>73.277281039089033</v>
          </cell>
          <cell r="BL15">
            <v>8</v>
          </cell>
          <cell r="BM15">
            <v>9</v>
          </cell>
          <cell r="BN15" t="str">
            <v xml:space="preserve">GA 871339   </v>
          </cell>
          <cell r="BO15">
            <v>46.8</v>
          </cell>
          <cell r="BP15">
            <v>28</v>
          </cell>
          <cell r="BQ15">
            <v>65.053071862111764</v>
          </cell>
          <cell r="BR15">
            <v>10</v>
          </cell>
          <cell r="BS15">
            <v>67.3</v>
          </cell>
          <cell r="BT15">
            <v>16</v>
          </cell>
          <cell r="BU15">
            <v>78.100000000000009</v>
          </cell>
          <cell r="BV15">
            <v>9</v>
          </cell>
          <cell r="BW15">
            <v>86.75</v>
          </cell>
          <cell r="BX15">
            <v>1</v>
          </cell>
          <cell r="BY15">
            <v>98.85</v>
          </cell>
          <cell r="BZ15">
            <v>5</v>
          </cell>
          <cell r="CA15">
            <v>65.8</v>
          </cell>
          <cell r="CB15">
            <v>20</v>
          </cell>
        </row>
        <row r="16">
          <cell r="A16">
            <v>10</v>
          </cell>
          <cell r="B16" t="str">
            <v xml:space="preserve">GA 90078    </v>
          </cell>
          <cell r="G16">
            <v>49.5</v>
          </cell>
          <cell r="I16">
            <v>63.7</v>
          </cell>
          <cell r="K16">
            <v>30.9</v>
          </cell>
          <cell r="Q16">
            <v>58.208589486620113</v>
          </cell>
          <cell r="W16">
            <v>64.3</v>
          </cell>
          <cell r="Y16">
            <v>72.099999999999994</v>
          </cell>
          <cell r="Z16" t="str">
            <v>*</v>
          </cell>
          <cell r="AA16">
            <v>68.400000000000006</v>
          </cell>
          <cell r="AC16">
            <v>65.7</v>
          </cell>
          <cell r="AE16">
            <v>47</v>
          </cell>
          <cell r="AG16">
            <v>79</v>
          </cell>
          <cell r="AM16">
            <v>70.2</v>
          </cell>
          <cell r="AO16">
            <v>73</v>
          </cell>
          <cell r="AQ16">
            <v>100</v>
          </cell>
          <cell r="AY16">
            <v>77.5</v>
          </cell>
          <cell r="BA16">
            <v>70.900000000000006</v>
          </cell>
          <cell r="BI16">
            <v>64.769891498970779</v>
          </cell>
          <cell r="BJ16">
            <v>26</v>
          </cell>
          <cell r="BK16">
            <v>66.027239299108004</v>
          </cell>
          <cell r="BL16">
            <v>24</v>
          </cell>
          <cell r="BM16">
            <v>10</v>
          </cell>
          <cell r="BN16" t="str">
            <v xml:space="preserve">GA 90078    </v>
          </cell>
          <cell r="BO16">
            <v>51.5</v>
          </cell>
          <cell r="BP16">
            <v>22</v>
          </cell>
          <cell r="BQ16">
            <v>57.136196495540041</v>
          </cell>
          <cell r="BR16">
            <v>25</v>
          </cell>
          <cell r="BS16">
            <v>64.3</v>
          </cell>
          <cell r="BT16">
            <v>20</v>
          </cell>
          <cell r="BU16">
            <v>60.366666666666674</v>
          </cell>
          <cell r="BV16">
            <v>30</v>
          </cell>
          <cell r="BW16">
            <v>74.599999999999994</v>
          </cell>
          <cell r="BX16">
            <v>16</v>
          </cell>
          <cell r="BY16">
            <v>86.5</v>
          </cell>
          <cell r="BZ16">
            <v>23</v>
          </cell>
          <cell r="CA16">
            <v>65.7</v>
          </cell>
          <cell r="CB16">
            <v>20</v>
          </cell>
        </row>
        <row r="17">
          <cell r="A17">
            <v>11</v>
          </cell>
          <cell r="B17" t="str">
            <v>LA 85422-C13</v>
          </cell>
          <cell r="G17">
            <v>40.799999999999997</v>
          </cell>
          <cell r="I17">
            <v>68.599999999999994</v>
          </cell>
          <cell r="K17">
            <v>61.2</v>
          </cell>
          <cell r="L17" t="str">
            <v>**</v>
          </cell>
          <cell r="Q17">
            <v>49.886082999887215</v>
          </cell>
          <cell r="W17">
            <v>71</v>
          </cell>
          <cell r="X17" t="str">
            <v>*</v>
          </cell>
          <cell r="Y17">
            <v>77.099999999999994</v>
          </cell>
          <cell r="Z17" t="str">
            <v>*</v>
          </cell>
          <cell r="AA17">
            <v>77.900000000000006</v>
          </cell>
          <cell r="AB17" t="str">
            <v>*</v>
          </cell>
          <cell r="AC17">
            <v>67</v>
          </cell>
          <cell r="AE17">
            <v>58</v>
          </cell>
          <cell r="AG17">
            <v>96</v>
          </cell>
          <cell r="AH17" t="str">
            <v>**</v>
          </cell>
          <cell r="AM17">
            <v>70.599999999999994</v>
          </cell>
          <cell r="AO17">
            <v>64</v>
          </cell>
          <cell r="AQ17">
            <v>102</v>
          </cell>
          <cell r="AY17">
            <v>62.8</v>
          </cell>
          <cell r="BA17">
            <v>60.4</v>
          </cell>
          <cell r="BI17">
            <v>69.54508330768364</v>
          </cell>
          <cell r="BJ17">
            <v>15</v>
          </cell>
          <cell r="BK17">
            <v>68.485738866659148</v>
          </cell>
          <cell r="BL17">
            <v>21</v>
          </cell>
          <cell r="BM17">
            <v>11</v>
          </cell>
          <cell r="BN17" t="str">
            <v>LA 85422-C13</v>
          </cell>
          <cell r="BO17">
            <v>69.150000000000006</v>
          </cell>
          <cell r="BP17">
            <v>1</v>
          </cell>
          <cell r="BQ17">
            <v>53.095360999962402</v>
          </cell>
          <cell r="BR17">
            <v>28</v>
          </cell>
          <cell r="BS17">
            <v>71</v>
          </cell>
          <cell r="BT17">
            <v>9</v>
          </cell>
          <cell r="BU17">
            <v>67.63333333333334</v>
          </cell>
          <cell r="BV17">
            <v>23</v>
          </cell>
          <cell r="BW17">
            <v>83.3</v>
          </cell>
          <cell r="BX17">
            <v>3</v>
          </cell>
          <cell r="BY17">
            <v>83</v>
          </cell>
          <cell r="BZ17">
            <v>29</v>
          </cell>
          <cell r="CA17">
            <v>67</v>
          </cell>
          <cell r="CB17">
            <v>18</v>
          </cell>
        </row>
        <row r="18">
          <cell r="A18">
            <v>12</v>
          </cell>
          <cell r="B18" t="str">
            <v xml:space="preserve">TX 91D6999  </v>
          </cell>
          <cell r="G18">
            <v>60.6</v>
          </cell>
          <cell r="H18" t="str">
            <v>*</v>
          </cell>
          <cell r="I18">
            <v>66.599999999999994</v>
          </cell>
          <cell r="K18">
            <v>52.5</v>
          </cell>
          <cell r="L18" t="str">
            <v>*</v>
          </cell>
          <cell r="Q18">
            <v>54.815128263255204</v>
          </cell>
          <cell r="W18">
            <v>63.4</v>
          </cell>
          <cell r="Y18">
            <v>67.2</v>
          </cell>
          <cell r="AA18">
            <v>69.3</v>
          </cell>
          <cell r="AC18">
            <v>66.099999999999994</v>
          </cell>
          <cell r="AE18">
            <v>91</v>
          </cell>
          <cell r="AG18">
            <v>60</v>
          </cell>
          <cell r="AM18">
            <v>64.599999999999994</v>
          </cell>
          <cell r="AO18">
            <v>66</v>
          </cell>
          <cell r="AQ18">
            <v>118</v>
          </cell>
          <cell r="AR18" t="str">
            <v>*</v>
          </cell>
          <cell r="AY18">
            <v>82.9</v>
          </cell>
          <cell r="BA18">
            <v>62.9</v>
          </cell>
          <cell r="BI18">
            <v>69.239625251019632</v>
          </cell>
          <cell r="BJ18">
            <v>20</v>
          </cell>
          <cell r="BK18">
            <v>69.727675217550342</v>
          </cell>
          <cell r="BL18">
            <v>17</v>
          </cell>
          <cell r="BM18">
            <v>12</v>
          </cell>
          <cell r="BN18" t="str">
            <v xml:space="preserve">TX 91D6999  </v>
          </cell>
          <cell r="BO18">
            <v>59.85</v>
          </cell>
          <cell r="BP18">
            <v>8</v>
          </cell>
          <cell r="BQ18">
            <v>60.671709421085062</v>
          </cell>
          <cell r="BR18">
            <v>22</v>
          </cell>
          <cell r="BS18">
            <v>63.4</v>
          </cell>
          <cell r="BT18">
            <v>24</v>
          </cell>
          <cell r="BU18">
            <v>75.466666666666654</v>
          </cell>
          <cell r="BV18">
            <v>16</v>
          </cell>
          <cell r="BW18">
            <v>62.3</v>
          </cell>
          <cell r="BX18">
            <v>30</v>
          </cell>
          <cell r="BY18">
            <v>92</v>
          </cell>
          <cell r="BZ18">
            <v>12</v>
          </cell>
          <cell r="CA18">
            <v>66.099999999999994</v>
          </cell>
          <cell r="CB18">
            <v>20</v>
          </cell>
        </row>
        <row r="19">
          <cell r="A19">
            <v>13</v>
          </cell>
          <cell r="B19" t="str">
            <v xml:space="preserve">VA 94-52-68 </v>
          </cell>
          <cell r="G19">
            <v>57.4</v>
          </cell>
          <cell r="H19" t="str">
            <v>*</v>
          </cell>
          <cell r="I19">
            <v>75.400000000000006</v>
          </cell>
          <cell r="J19" t="str">
            <v>*</v>
          </cell>
          <cell r="K19">
            <v>38.799999999999997</v>
          </cell>
          <cell r="Q19">
            <v>65.370840657261425</v>
          </cell>
          <cell r="R19" t="str">
            <v>*</v>
          </cell>
          <cell r="W19">
            <v>77.8</v>
          </cell>
          <cell r="X19" t="str">
            <v>*</v>
          </cell>
          <cell r="Y19">
            <v>66.2</v>
          </cell>
          <cell r="AA19">
            <v>74.900000000000006</v>
          </cell>
          <cell r="AC19">
            <v>71.599999999999994</v>
          </cell>
          <cell r="AE19">
            <v>86</v>
          </cell>
          <cell r="AG19">
            <v>82</v>
          </cell>
          <cell r="AM19">
            <v>65.900000000000006</v>
          </cell>
          <cell r="AO19">
            <v>68</v>
          </cell>
          <cell r="AQ19">
            <v>117.5</v>
          </cell>
          <cell r="AR19" t="str">
            <v>*</v>
          </cell>
          <cell r="AY19">
            <v>89.6</v>
          </cell>
          <cell r="AZ19" t="str">
            <v>*</v>
          </cell>
          <cell r="BA19">
            <v>65.099999999999994</v>
          </cell>
          <cell r="BI19">
            <v>72.836218512097034</v>
          </cell>
          <cell r="BJ19">
            <v>7</v>
          </cell>
          <cell r="BK19">
            <v>73.438056043817411</v>
          </cell>
          <cell r="BL19">
            <v>8</v>
          </cell>
          <cell r="BM19">
            <v>13</v>
          </cell>
          <cell r="BN19" t="str">
            <v xml:space="preserve">VA 94-52-68 </v>
          </cell>
          <cell r="BO19">
            <v>52.5</v>
          </cell>
          <cell r="BP19">
            <v>17</v>
          </cell>
          <cell r="BQ19">
            <v>66.056946885753817</v>
          </cell>
          <cell r="BR19">
            <v>8</v>
          </cell>
          <cell r="BS19">
            <v>77.8</v>
          </cell>
          <cell r="BT19">
            <v>2</v>
          </cell>
          <cell r="BU19">
            <v>77.5</v>
          </cell>
          <cell r="BV19">
            <v>9</v>
          </cell>
          <cell r="BW19">
            <v>73.95</v>
          </cell>
          <cell r="BX19">
            <v>19</v>
          </cell>
          <cell r="BY19">
            <v>92.75</v>
          </cell>
          <cell r="BZ19">
            <v>10</v>
          </cell>
          <cell r="CA19">
            <v>71.599999999999994</v>
          </cell>
          <cell r="CB19">
            <v>9</v>
          </cell>
        </row>
        <row r="20">
          <cell r="A20">
            <v>14</v>
          </cell>
          <cell r="B20" t="str">
            <v>VA 94-54-479</v>
          </cell>
          <cell r="G20">
            <v>62.7</v>
          </cell>
          <cell r="H20" t="str">
            <v>*</v>
          </cell>
          <cell r="I20">
            <v>70</v>
          </cell>
          <cell r="K20">
            <v>48.1</v>
          </cell>
          <cell r="Q20">
            <v>58.681830051551984</v>
          </cell>
          <cell r="W20">
            <v>71.099999999999994</v>
          </cell>
          <cell r="X20" t="str">
            <v>*</v>
          </cell>
          <cell r="Y20">
            <v>78.099999999999994</v>
          </cell>
          <cell r="Z20" t="str">
            <v>*</v>
          </cell>
          <cell r="AA20">
            <v>87.5</v>
          </cell>
          <cell r="AB20" t="str">
            <v>**</v>
          </cell>
          <cell r="AC20">
            <v>74</v>
          </cell>
          <cell r="AD20" t="str">
            <v>*</v>
          </cell>
          <cell r="AE20">
            <v>95</v>
          </cell>
          <cell r="AF20" t="str">
            <v>*</v>
          </cell>
          <cell r="AG20">
            <v>79</v>
          </cell>
          <cell r="AM20">
            <v>81.099999999999994</v>
          </cell>
          <cell r="AN20" t="str">
            <v>*</v>
          </cell>
          <cell r="AO20">
            <v>83</v>
          </cell>
          <cell r="AP20" t="str">
            <v>*</v>
          </cell>
          <cell r="AQ20">
            <v>125.6</v>
          </cell>
          <cell r="AR20" t="str">
            <v>*</v>
          </cell>
          <cell r="AY20">
            <v>88.5</v>
          </cell>
          <cell r="AZ20" t="str">
            <v>*</v>
          </cell>
          <cell r="BA20">
            <v>69.400000000000006</v>
          </cell>
          <cell r="BI20">
            <v>77.990910003965539</v>
          </cell>
          <cell r="BJ20">
            <v>2</v>
          </cell>
          <cell r="BK20">
            <v>78.11878867010347</v>
          </cell>
          <cell r="BL20">
            <v>2</v>
          </cell>
          <cell r="BM20">
            <v>14</v>
          </cell>
          <cell r="BN20" t="str">
            <v>VA 94-54-479</v>
          </cell>
          <cell r="BO20">
            <v>63.099999999999994</v>
          </cell>
          <cell r="BP20">
            <v>5</v>
          </cell>
          <cell r="BQ20">
            <v>63.793943350517317</v>
          </cell>
          <cell r="BR20">
            <v>15</v>
          </cell>
          <cell r="BS20">
            <v>71.099999999999994</v>
          </cell>
          <cell r="BT20">
            <v>9</v>
          </cell>
          <cell r="BU20">
            <v>85.5</v>
          </cell>
          <cell r="BV20">
            <v>2</v>
          </cell>
          <cell r="BW20">
            <v>80.05</v>
          </cell>
          <cell r="BX20">
            <v>6</v>
          </cell>
          <cell r="BY20">
            <v>104.3</v>
          </cell>
          <cell r="BZ20">
            <v>1</v>
          </cell>
          <cell r="CA20">
            <v>74</v>
          </cell>
          <cell r="CB20">
            <v>8</v>
          </cell>
        </row>
        <row r="21">
          <cell r="A21">
            <v>15</v>
          </cell>
          <cell r="B21" t="str">
            <v>VA 94-54-549</v>
          </cell>
          <cell r="G21">
            <v>72.5</v>
          </cell>
          <cell r="H21" t="str">
            <v>**</v>
          </cell>
          <cell r="I21">
            <v>78.599999999999994</v>
          </cell>
          <cell r="J21" t="str">
            <v>*</v>
          </cell>
          <cell r="K21">
            <v>50.5</v>
          </cell>
          <cell r="Q21">
            <v>62.079370934959414</v>
          </cell>
          <cell r="R21" t="str">
            <v>*</v>
          </cell>
          <cell r="W21">
            <v>78.900000000000006</v>
          </cell>
          <cell r="X21" t="str">
            <v>**</v>
          </cell>
          <cell r="Y21">
            <v>66.8</v>
          </cell>
          <cell r="AA21">
            <v>78.599999999999994</v>
          </cell>
          <cell r="AB21" t="str">
            <v>*</v>
          </cell>
          <cell r="AC21">
            <v>70.3</v>
          </cell>
          <cell r="AE21">
            <v>72</v>
          </cell>
          <cell r="AG21">
            <v>90</v>
          </cell>
          <cell r="AH21" t="str">
            <v>*</v>
          </cell>
          <cell r="AM21">
            <v>75.7</v>
          </cell>
          <cell r="AN21" t="str">
            <v>*</v>
          </cell>
          <cell r="AO21">
            <v>59</v>
          </cell>
          <cell r="AQ21">
            <v>103.7</v>
          </cell>
          <cell r="AY21">
            <v>95.5</v>
          </cell>
          <cell r="AZ21" t="str">
            <v>*</v>
          </cell>
          <cell r="BA21">
            <v>67.8</v>
          </cell>
          <cell r="BI21">
            <v>73.744566994996887</v>
          </cell>
          <cell r="BJ21">
            <v>3</v>
          </cell>
          <cell r="BK21">
            <v>74.798624728997297</v>
          </cell>
          <cell r="BL21">
            <v>3</v>
          </cell>
          <cell r="BM21">
            <v>15</v>
          </cell>
          <cell r="BN21" t="str">
            <v>VA 94-54-549</v>
          </cell>
          <cell r="BO21">
            <v>58.65</v>
          </cell>
          <cell r="BP21">
            <v>9</v>
          </cell>
          <cell r="BQ21">
            <v>71.059790311653146</v>
          </cell>
          <cell r="BR21">
            <v>2</v>
          </cell>
          <cell r="BS21">
            <v>78.900000000000006</v>
          </cell>
          <cell r="BT21">
            <v>1</v>
          </cell>
          <cell r="BU21">
            <v>73.633333333333326</v>
          </cell>
          <cell r="BV21">
            <v>19</v>
          </cell>
          <cell r="BW21">
            <v>82.85</v>
          </cell>
          <cell r="BX21">
            <v>3</v>
          </cell>
          <cell r="BY21">
            <v>81.349999999999994</v>
          </cell>
          <cell r="BZ21">
            <v>30</v>
          </cell>
          <cell r="CA21">
            <v>70.3</v>
          </cell>
          <cell r="CB21">
            <v>13</v>
          </cell>
        </row>
        <row r="22">
          <cell r="A22">
            <v>16</v>
          </cell>
          <cell r="B22" t="str">
            <v xml:space="preserve">AR 494B-2-2 </v>
          </cell>
          <cell r="G22">
            <v>69.400000000000006</v>
          </cell>
          <cell r="H22" t="str">
            <v>*</v>
          </cell>
          <cell r="I22">
            <v>77.7</v>
          </cell>
          <cell r="J22" t="str">
            <v>*</v>
          </cell>
          <cell r="K22">
            <v>49.9</v>
          </cell>
          <cell r="Q22">
            <v>51.864718120507533</v>
          </cell>
          <cell r="W22">
            <v>59.4</v>
          </cell>
          <cell r="Y22">
            <v>48.8</v>
          </cell>
          <cell r="AA22">
            <v>84.3</v>
          </cell>
          <cell r="AB22" t="str">
            <v>*</v>
          </cell>
          <cell r="AC22">
            <v>81</v>
          </cell>
          <cell r="AD22" t="str">
            <v>*</v>
          </cell>
          <cell r="AE22">
            <v>90</v>
          </cell>
          <cell r="AG22">
            <v>70</v>
          </cell>
          <cell r="AM22">
            <v>74.5</v>
          </cell>
          <cell r="AN22" t="str">
            <v>*</v>
          </cell>
          <cell r="AO22">
            <v>78</v>
          </cell>
          <cell r="AQ22">
            <v>127.1</v>
          </cell>
          <cell r="AR22" t="str">
            <v>*</v>
          </cell>
          <cell r="AY22">
            <v>86.1</v>
          </cell>
          <cell r="BA22">
            <v>66.099999999999994</v>
          </cell>
          <cell r="BI22">
            <v>73.997286009269814</v>
          </cell>
          <cell r="BJ22">
            <v>3</v>
          </cell>
          <cell r="BK22">
            <v>74.277647874700506</v>
          </cell>
          <cell r="BL22">
            <v>5</v>
          </cell>
          <cell r="BM22">
            <v>16</v>
          </cell>
          <cell r="BN22" t="str">
            <v xml:space="preserve">AR 494B-2-2 </v>
          </cell>
          <cell r="BO22">
            <v>49.349999999999994</v>
          </cell>
          <cell r="BP22">
            <v>26</v>
          </cell>
          <cell r="BQ22">
            <v>66.321572706835852</v>
          </cell>
          <cell r="BR22">
            <v>8</v>
          </cell>
          <cell r="BS22">
            <v>59.4</v>
          </cell>
          <cell r="BT22">
            <v>26</v>
          </cell>
          <cell r="BU22">
            <v>85.100000000000009</v>
          </cell>
          <cell r="BV22">
            <v>3</v>
          </cell>
          <cell r="BW22">
            <v>72.25</v>
          </cell>
          <cell r="BX22">
            <v>24</v>
          </cell>
          <cell r="BY22">
            <v>102.55</v>
          </cell>
          <cell r="BZ22">
            <v>2</v>
          </cell>
          <cell r="CA22">
            <v>81</v>
          </cell>
          <cell r="CB22">
            <v>3</v>
          </cell>
        </row>
        <row r="23">
          <cell r="A23">
            <v>17</v>
          </cell>
          <cell r="B23" t="str">
            <v xml:space="preserve">AR 584A-3-2 </v>
          </cell>
          <cell r="G23">
            <v>71.3</v>
          </cell>
          <cell r="H23" t="str">
            <v>*</v>
          </cell>
          <cell r="I23">
            <v>83.8</v>
          </cell>
          <cell r="J23" t="str">
            <v>*</v>
          </cell>
          <cell r="K23">
            <v>55.4</v>
          </cell>
          <cell r="L23" t="str">
            <v>*</v>
          </cell>
          <cell r="Q23">
            <v>67.728884161835751</v>
          </cell>
          <cell r="R23" t="str">
            <v>*</v>
          </cell>
          <cell r="W23">
            <v>65.599999999999994</v>
          </cell>
          <cell r="Y23">
            <v>78.900000000000006</v>
          </cell>
          <cell r="Z23" t="str">
            <v>*</v>
          </cell>
          <cell r="AA23">
            <v>81.7</v>
          </cell>
          <cell r="AB23" t="str">
            <v>*</v>
          </cell>
          <cell r="AC23">
            <v>81.900000000000006</v>
          </cell>
          <cell r="AD23" t="str">
            <v>**</v>
          </cell>
          <cell r="AE23">
            <v>97</v>
          </cell>
          <cell r="AF23" t="str">
            <v>*</v>
          </cell>
          <cell r="AG23">
            <v>77</v>
          </cell>
          <cell r="AM23">
            <v>75</v>
          </cell>
          <cell r="AN23" t="str">
            <v>*</v>
          </cell>
          <cell r="AO23">
            <v>77</v>
          </cell>
          <cell r="AQ23">
            <v>119.9</v>
          </cell>
          <cell r="AR23" t="str">
            <v>*</v>
          </cell>
          <cell r="AY23">
            <v>86.8</v>
          </cell>
          <cell r="AZ23" t="str">
            <v>*</v>
          </cell>
          <cell r="BA23">
            <v>68.2</v>
          </cell>
          <cell r="BI23">
            <v>79.402221858602758</v>
          </cell>
          <cell r="BJ23">
            <v>1</v>
          </cell>
          <cell r="BK23">
            <v>79.14859227745572</v>
          </cell>
          <cell r="BL23">
            <v>1</v>
          </cell>
          <cell r="BM23">
            <v>17</v>
          </cell>
          <cell r="BN23" t="str">
            <v xml:space="preserve">AR 584A-3-2 </v>
          </cell>
          <cell r="BO23">
            <v>67.150000000000006</v>
          </cell>
          <cell r="BP23">
            <v>3</v>
          </cell>
          <cell r="BQ23">
            <v>74.276294720611915</v>
          </cell>
          <cell r="BR23">
            <v>1</v>
          </cell>
          <cell r="BS23">
            <v>65.599999999999994</v>
          </cell>
          <cell r="BT23">
            <v>17</v>
          </cell>
          <cell r="BU23">
            <v>86.866666666666674</v>
          </cell>
          <cell r="BV23">
            <v>1</v>
          </cell>
          <cell r="BW23">
            <v>76</v>
          </cell>
          <cell r="BX23">
            <v>14</v>
          </cell>
          <cell r="BY23">
            <v>98.45</v>
          </cell>
          <cell r="BZ23">
            <v>5</v>
          </cell>
          <cell r="CA23">
            <v>81.900000000000006</v>
          </cell>
          <cell r="CB23">
            <v>1</v>
          </cell>
        </row>
        <row r="24">
          <cell r="A24">
            <v>18</v>
          </cell>
          <cell r="B24" t="str">
            <v xml:space="preserve">FL 92944RCX </v>
          </cell>
          <cell r="G24">
            <v>42.9</v>
          </cell>
          <cell r="I24">
            <v>63</v>
          </cell>
          <cell r="K24">
            <v>34.9</v>
          </cell>
          <cell r="Q24">
            <v>40.141407022333198</v>
          </cell>
          <cell r="W24">
            <v>71.8</v>
          </cell>
          <cell r="X24" t="str">
            <v>*</v>
          </cell>
          <cell r="Y24">
            <v>71.7</v>
          </cell>
          <cell r="Z24" t="str">
            <v>*</v>
          </cell>
          <cell r="AA24">
            <v>63.7</v>
          </cell>
          <cell r="AC24">
            <v>50.4</v>
          </cell>
          <cell r="AE24">
            <v>39</v>
          </cell>
          <cell r="AG24">
            <v>89</v>
          </cell>
          <cell r="AH24" t="str">
            <v>*</v>
          </cell>
          <cell r="AM24">
            <v>64.599999999999994</v>
          </cell>
          <cell r="AO24">
            <v>66</v>
          </cell>
          <cell r="AQ24">
            <v>113.5</v>
          </cell>
          <cell r="AY24">
            <v>59.5</v>
          </cell>
          <cell r="BA24">
            <v>54.8</v>
          </cell>
          <cell r="BI24">
            <v>62.357031309410246</v>
          </cell>
          <cell r="BJ24">
            <v>32</v>
          </cell>
          <cell r="BK24">
            <v>61.66276046815554</v>
          </cell>
          <cell r="BL24">
            <v>31</v>
          </cell>
          <cell r="BM24">
            <v>18</v>
          </cell>
          <cell r="BN24" t="str">
            <v xml:space="preserve">FL 92944RCX </v>
          </cell>
          <cell r="BO24">
            <v>53.3</v>
          </cell>
          <cell r="BP24">
            <v>17</v>
          </cell>
          <cell r="BQ24">
            <v>48.680469007444401</v>
          </cell>
          <cell r="BR24">
            <v>32</v>
          </cell>
          <cell r="BS24">
            <v>71.8</v>
          </cell>
          <cell r="BT24">
            <v>7</v>
          </cell>
          <cell r="BU24">
            <v>51.033333333333331</v>
          </cell>
          <cell r="BV24">
            <v>33</v>
          </cell>
          <cell r="BW24">
            <v>76.8</v>
          </cell>
          <cell r="BX24">
            <v>11</v>
          </cell>
          <cell r="BY24">
            <v>89.75</v>
          </cell>
          <cell r="BZ24">
            <v>15</v>
          </cell>
          <cell r="CA24">
            <v>50.4</v>
          </cell>
          <cell r="CB24">
            <v>33</v>
          </cell>
        </row>
        <row r="25">
          <cell r="A25">
            <v>19</v>
          </cell>
          <cell r="B25" t="str">
            <v xml:space="preserve">FL 931339AS </v>
          </cell>
          <cell r="G25">
            <v>19.600000000000001</v>
          </cell>
          <cell r="I25">
            <v>63.6</v>
          </cell>
          <cell r="K25">
            <v>34</v>
          </cell>
          <cell r="Q25">
            <v>42.733623013347938</v>
          </cell>
          <cell r="W25">
            <v>48.7</v>
          </cell>
          <cell r="Y25">
            <v>60.8</v>
          </cell>
          <cell r="AA25">
            <v>52.1</v>
          </cell>
          <cell r="AC25">
            <v>57.1</v>
          </cell>
          <cell r="AE25">
            <v>67</v>
          </cell>
          <cell r="AG25">
            <v>57</v>
          </cell>
          <cell r="AM25">
            <v>45.8</v>
          </cell>
          <cell r="AO25">
            <v>47</v>
          </cell>
          <cell r="AQ25">
            <v>95.2</v>
          </cell>
          <cell r="AY25">
            <v>59.9</v>
          </cell>
          <cell r="BA25">
            <v>53.2</v>
          </cell>
          <cell r="BI25">
            <v>53.125663308719076</v>
          </cell>
          <cell r="BJ25">
            <v>33</v>
          </cell>
          <cell r="BK25">
            <v>53.582241534223201</v>
          </cell>
          <cell r="BL25">
            <v>33</v>
          </cell>
          <cell r="BM25">
            <v>19</v>
          </cell>
          <cell r="BN25" t="str">
            <v xml:space="preserve">FL 931339AS </v>
          </cell>
          <cell r="BO25">
            <v>47.4</v>
          </cell>
          <cell r="BP25">
            <v>28</v>
          </cell>
          <cell r="BQ25">
            <v>41.977874337782644</v>
          </cell>
          <cell r="BR25">
            <v>33</v>
          </cell>
          <cell r="BS25">
            <v>48.7</v>
          </cell>
          <cell r="BT25">
            <v>32</v>
          </cell>
          <cell r="BU25">
            <v>58.733333333333327</v>
          </cell>
          <cell r="BV25">
            <v>32</v>
          </cell>
          <cell r="BW25">
            <v>51.4</v>
          </cell>
          <cell r="BX25">
            <v>33</v>
          </cell>
          <cell r="BY25">
            <v>71.099999999999994</v>
          </cell>
          <cell r="BZ25">
            <v>32</v>
          </cell>
          <cell r="CA25">
            <v>57.1</v>
          </cell>
          <cell r="CB25">
            <v>30</v>
          </cell>
        </row>
        <row r="26">
          <cell r="A26">
            <v>20</v>
          </cell>
          <cell r="B26" t="str">
            <v xml:space="preserve">FL 92944BX  </v>
          </cell>
          <cell r="G26">
            <v>34.4</v>
          </cell>
          <cell r="I26">
            <v>72.099999999999994</v>
          </cell>
          <cell r="K26">
            <v>37.4</v>
          </cell>
          <cell r="Q26">
            <v>43.332517107589297</v>
          </cell>
          <cell r="W26">
            <v>55.2</v>
          </cell>
          <cell r="Y26">
            <v>67.5</v>
          </cell>
          <cell r="AA26">
            <v>70.3</v>
          </cell>
          <cell r="AC26">
            <v>70.900000000000006</v>
          </cell>
          <cell r="AE26">
            <v>49</v>
          </cell>
          <cell r="AG26">
            <v>83</v>
          </cell>
          <cell r="AM26">
            <v>64.400000000000006</v>
          </cell>
          <cell r="AO26">
            <v>75</v>
          </cell>
          <cell r="AQ26">
            <v>127.5</v>
          </cell>
          <cell r="AR26" t="str">
            <v>**</v>
          </cell>
          <cell r="AY26">
            <v>39.4</v>
          </cell>
          <cell r="BA26">
            <v>51.7</v>
          </cell>
          <cell r="BI26">
            <v>65.387116700583789</v>
          </cell>
          <cell r="BJ26">
            <v>26</v>
          </cell>
          <cell r="BK26">
            <v>62.742167807172628</v>
          </cell>
          <cell r="BL26">
            <v>29</v>
          </cell>
          <cell r="BM26">
            <v>20</v>
          </cell>
          <cell r="BN26" t="str">
            <v xml:space="preserve">FL 92944BX  </v>
          </cell>
          <cell r="BO26">
            <v>52.45</v>
          </cell>
          <cell r="BP26">
            <v>17</v>
          </cell>
          <cell r="BQ26">
            <v>49.94417236919643</v>
          </cell>
          <cell r="BR26">
            <v>31</v>
          </cell>
          <cell r="BS26">
            <v>55.2</v>
          </cell>
          <cell r="BT26">
            <v>30</v>
          </cell>
          <cell r="BU26">
            <v>63.4</v>
          </cell>
          <cell r="BV26">
            <v>28</v>
          </cell>
          <cell r="BW26">
            <v>73.7</v>
          </cell>
          <cell r="BX26">
            <v>19</v>
          </cell>
          <cell r="BY26">
            <v>101.25</v>
          </cell>
          <cell r="BZ26">
            <v>3</v>
          </cell>
          <cell r="CA26">
            <v>70.900000000000006</v>
          </cell>
          <cell r="CB26">
            <v>11</v>
          </cell>
        </row>
        <row r="27">
          <cell r="A27">
            <v>21</v>
          </cell>
          <cell r="B27" t="str">
            <v xml:space="preserve">A93-6061    </v>
          </cell>
          <cell r="G27">
            <v>57.7</v>
          </cell>
          <cell r="H27" t="str">
            <v>*</v>
          </cell>
          <cell r="I27">
            <v>79.900000000000006</v>
          </cell>
          <cell r="J27" t="str">
            <v>*</v>
          </cell>
          <cell r="K27">
            <v>41.9</v>
          </cell>
          <cell r="Q27">
            <v>69.175531612911968</v>
          </cell>
          <cell r="R27" t="str">
            <v>*</v>
          </cell>
          <cell r="W27">
            <v>74.2</v>
          </cell>
          <cell r="X27" t="str">
            <v>*</v>
          </cell>
          <cell r="Y27">
            <v>51.2</v>
          </cell>
          <cell r="AA27">
            <v>63.8</v>
          </cell>
          <cell r="AC27">
            <v>71.400000000000006</v>
          </cell>
          <cell r="AE27">
            <v>62</v>
          </cell>
          <cell r="AG27">
            <v>50</v>
          </cell>
          <cell r="AM27">
            <v>58.9</v>
          </cell>
          <cell r="AO27">
            <v>61</v>
          </cell>
          <cell r="AQ27">
            <v>107.8</v>
          </cell>
          <cell r="AY27">
            <v>72</v>
          </cell>
          <cell r="BA27">
            <v>74.099999999999994</v>
          </cell>
          <cell r="BB27" t="str">
            <v>*</v>
          </cell>
          <cell r="BI27">
            <v>65.305810124070149</v>
          </cell>
          <cell r="BJ27">
            <v>26</v>
          </cell>
          <cell r="BK27">
            <v>66.338368774194137</v>
          </cell>
          <cell r="BL27">
            <v>24</v>
          </cell>
          <cell r="BM27">
            <v>21</v>
          </cell>
          <cell r="BN27" t="str">
            <v xml:space="preserve">A93-6061    </v>
          </cell>
          <cell r="BO27">
            <v>46.55</v>
          </cell>
          <cell r="BP27">
            <v>28</v>
          </cell>
          <cell r="BQ27">
            <v>68.925177204304006</v>
          </cell>
          <cell r="BR27">
            <v>4</v>
          </cell>
          <cell r="BS27">
            <v>74.2</v>
          </cell>
          <cell r="BT27">
            <v>5</v>
          </cell>
          <cell r="BU27">
            <v>65.733333333333334</v>
          </cell>
          <cell r="BV27">
            <v>26</v>
          </cell>
          <cell r="BW27">
            <v>54.45</v>
          </cell>
          <cell r="BX27">
            <v>32</v>
          </cell>
          <cell r="BY27">
            <v>84.4</v>
          </cell>
          <cell r="BZ27">
            <v>26</v>
          </cell>
          <cell r="CA27">
            <v>71.400000000000006</v>
          </cell>
          <cell r="CB27">
            <v>11</v>
          </cell>
        </row>
        <row r="28">
          <cell r="A28">
            <v>22</v>
          </cell>
          <cell r="B28" t="str">
            <v xml:space="preserve">A93-6227    </v>
          </cell>
          <cell r="G28">
            <v>57.7</v>
          </cell>
          <cell r="H28" t="str">
            <v>*</v>
          </cell>
          <cell r="I28">
            <v>75.7</v>
          </cell>
          <cell r="J28" t="str">
            <v>*</v>
          </cell>
          <cell r="K28">
            <v>47</v>
          </cell>
          <cell r="Q28">
            <v>58.4313389249415</v>
          </cell>
          <cell r="W28">
            <v>66</v>
          </cell>
          <cell r="Y28">
            <v>56.6</v>
          </cell>
          <cell r="AA28">
            <v>52.4</v>
          </cell>
          <cell r="AC28">
            <v>71.8</v>
          </cell>
          <cell r="AE28">
            <v>77</v>
          </cell>
          <cell r="AG28">
            <v>72</v>
          </cell>
          <cell r="AM28">
            <v>62.3</v>
          </cell>
          <cell r="AO28">
            <v>60</v>
          </cell>
          <cell r="AQ28">
            <v>120.7</v>
          </cell>
          <cell r="AR28" t="str">
            <v>*</v>
          </cell>
          <cell r="AY28">
            <v>78</v>
          </cell>
          <cell r="BA28">
            <v>31.4</v>
          </cell>
          <cell r="BI28">
            <v>67.510102994226273</v>
          </cell>
          <cell r="BJ28">
            <v>22</v>
          </cell>
          <cell r="BK28">
            <v>65.802089261662758</v>
          </cell>
          <cell r="BL28">
            <v>24</v>
          </cell>
          <cell r="BM28">
            <v>22</v>
          </cell>
          <cell r="BN28" t="str">
            <v xml:space="preserve">A93-6227    </v>
          </cell>
          <cell r="BO28">
            <v>51.8</v>
          </cell>
          <cell r="BP28">
            <v>22</v>
          </cell>
          <cell r="BQ28">
            <v>63.943779641647176</v>
          </cell>
          <cell r="BR28">
            <v>15</v>
          </cell>
          <cell r="BS28">
            <v>66</v>
          </cell>
          <cell r="BT28">
            <v>17</v>
          </cell>
          <cell r="BU28">
            <v>67.066666666666663</v>
          </cell>
          <cell r="BV28">
            <v>24</v>
          </cell>
          <cell r="BW28">
            <v>67.150000000000006</v>
          </cell>
          <cell r="BX28">
            <v>29</v>
          </cell>
          <cell r="BY28">
            <v>90.35</v>
          </cell>
          <cell r="BZ28">
            <v>15</v>
          </cell>
          <cell r="CA28">
            <v>71.8</v>
          </cell>
          <cell r="CB28">
            <v>9</v>
          </cell>
        </row>
        <row r="29">
          <cell r="A29">
            <v>23</v>
          </cell>
          <cell r="B29" t="str">
            <v xml:space="preserve">A93*7162    </v>
          </cell>
          <cell r="G29">
            <v>58.2</v>
          </cell>
          <cell r="H29" t="str">
            <v>*</v>
          </cell>
          <cell r="I29">
            <v>65.2</v>
          </cell>
          <cell r="K29">
            <v>53.8</v>
          </cell>
          <cell r="L29" t="str">
            <v>*</v>
          </cell>
          <cell r="Q29">
            <v>76.215392982277791</v>
          </cell>
          <cell r="R29" t="str">
            <v>**</v>
          </cell>
          <cell r="W29">
            <v>74.7</v>
          </cell>
          <cell r="X29" t="str">
            <v>*</v>
          </cell>
          <cell r="Y29">
            <v>56.9</v>
          </cell>
          <cell r="AA29">
            <v>74</v>
          </cell>
          <cell r="AC29">
            <v>67.5</v>
          </cell>
          <cell r="AE29">
            <v>89</v>
          </cell>
          <cell r="AG29">
            <v>84</v>
          </cell>
          <cell r="AM29">
            <v>73.7</v>
          </cell>
          <cell r="AN29" t="str">
            <v>*</v>
          </cell>
          <cell r="AO29">
            <v>61</v>
          </cell>
          <cell r="AQ29">
            <v>117.5</v>
          </cell>
          <cell r="AR29" t="str">
            <v>*</v>
          </cell>
          <cell r="AY29">
            <v>96</v>
          </cell>
          <cell r="AZ29" t="str">
            <v>**</v>
          </cell>
          <cell r="BA29">
            <v>77.5</v>
          </cell>
          <cell r="BB29" t="str">
            <v>**</v>
          </cell>
          <cell r="BI29">
            <v>73.208876383252132</v>
          </cell>
          <cell r="BJ29">
            <v>7</v>
          </cell>
          <cell r="BK29">
            <v>75.014359532151857</v>
          </cell>
          <cell r="BL29">
            <v>3</v>
          </cell>
          <cell r="BM29">
            <v>23</v>
          </cell>
          <cell r="BN29" t="str">
            <v xml:space="preserve">A93*7162    </v>
          </cell>
          <cell r="BO29">
            <v>55.349999999999994</v>
          </cell>
          <cell r="BP29">
            <v>13</v>
          </cell>
          <cell r="BQ29">
            <v>66.538464327425928</v>
          </cell>
          <cell r="BR29">
            <v>6</v>
          </cell>
          <cell r="BS29">
            <v>74.7</v>
          </cell>
          <cell r="BT29">
            <v>3</v>
          </cell>
          <cell r="BU29">
            <v>76.833333333333329</v>
          </cell>
          <cell r="BV29">
            <v>14</v>
          </cell>
          <cell r="BW29">
            <v>78.849999999999994</v>
          </cell>
          <cell r="BX29">
            <v>8</v>
          </cell>
          <cell r="BY29">
            <v>89.25</v>
          </cell>
          <cell r="BZ29">
            <v>18</v>
          </cell>
          <cell r="CA29">
            <v>67.5</v>
          </cell>
          <cell r="CB29">
            <v>15</v>
          </cell>
        </row>
        <row r="30">
          <cell r="A30">
            <v>24</v>
          </cell>
          <cell r="B30" t="str">
            <v xml:space="preserve">L920738     </v>
          </cell>
          <cell r="G30">
            <v>55.1</v>
          </cell>
          <cell r="H30" t="str">
            <v>*</v>
          </cell>
          <cell r="I30">
            <v>83.5</v>
          </cell>
          <cell r="J30" t="str">
            <v>*</v>
          </cell>
          <cell r="K30">
            <v>43.5</v>
          </cell>
          <cell r="Q30">
            <v>53.143283577832086</v>
          </cell>
          <cell r="W30">
            <v>74.900000000000006</v>
          </cell>
          <cell r="X30" t="str">
            <v>*</v>
          </cell>
          <cell r="Y30">
            <v>62.4</v>
          </cell>
          <cell r="AA30">
            <v>70.3</v>
          </cell>
          <cell r="AC30">
            <v>82.2</v>
          </cell>
          <cell r="AD30" t="str">
            <v>**</v>
          </cell>
          <cell r="AE30">
            <v>98</v>
          </cell>
          <cell r="AF30" t="str">
            <v>*</v>
          </cell>
          <cell r="AG30">
            <v>83</v>
          </cell>
          <cell r="AM30">
            <v>64.099999999999994</v>
          </cell>
          <cell r="AO30">
            <v>72</v>
          </cell>
          <cell r="AQ30">
            <v>110.8</v>
          </cell>
          <cell r="AY30">
            <v>87.6</v>
          </cell>
          <cell r="AZ30" t="str">
            <v>*</v>
          </cell>
          <cell r="BA30">
            <v>65.599999999999994</v>
          </cell>
          <cell r="BI30">
            <v>73.30332950598708</v>
          </cell>
          <cell r="BJ30">
            <v>7</v>
          </cell>
          <cell r="BK30">
            <v>73.742885571855453</v>
          </cell>
          <cell r="BL30">
            <v>5</v>
          </cell>
          <cell r="BM30">
            <v>24</v>
          </cell>
          <cell r="BN30" t="str">
            <v xml:space="preserve">L920738     </v>
          </cell>
          <cell r="BO30">
            <v>52.95</v>
          </cell>
          <cell r="BP30">
            <v>17</v>
          </cell>
          <cell r="BQ30">
            <v>63.91442785927736</v>
          </cell>
          <cell r="BR30">
            <v>15</v>
          </cell>
          <cell r="BS30">
            <v>74.900000000000006</v>
          </cell>
          <cell r="BT30">
            <v>3</v>
          </cell>
          <cell r="BU30">
            <v>83.5</v>
          </cell>
          <cell r="BV30">
            <v>4</v>
          </cell>
          <cell r="BW30">
            <v>73.55</v>
          </cell>
          <cell r="BX30">
            <v>19</v>
          </cell>
          <cell r="BY30">
            <v>91.4</v>
          </cell>
          <cell r="BZ30">
            <v>14</v>
          </cell>
          <cell r="CA30">
            <v>82.2</v>
          </cell>
          <cell r="CB30">
            <v>1</v>
          </cell>
        </row>
        <row r="31">
          <cell r="A31">
            <v>25</v>
          </cell>
          <cell r="B31" t="str">
            <v xml:space="preserve">L920024     </v>
          </cell>
          <cell r="G31">
            <v>51</v>
          </cell>
          <cell r="I31">
            <v>75.3</v>
          </cell>
          <cell r="J31" t="str">
            <v>*</v>
          </cell>
          <cell r="K31">
            <v>34.1</v>
          </cell>
          <cell r="Q31">
            <v>55.698782628464187</v>
          </cell>
          <cell r="W31">
            <v>62.9</v>
          </cell>
          <cell r="Y31">
            <v>66.8</v>
          </cell>
          <cell r="AA31">
            <v>64.3</v>
          </cell>
          <cell r="AC31">
            <v>78.5</v>
          </cell>
          <cell r="AD31" t="str">
            <v>*</v>
          </cell>
          <cell r="AE31">
            <v>98</v>
          </cell>
          <cell r="AF31" t="str">
            <v>*</v>
          </cell>
          <cell r="AG31">
            <v>79</v>
          </cell>
          <cell r="AM31">
            <v>71.599999999999994</v>
          </cell>
          <cell r="AO31">
            <v>75</v>
          </cell>
          <cell r="AQ31">
            <v>95</v>
          </cell>
          <cell r="AY31">
            <v>85.8</v>
          </cell>
          <cell r="BA31">
            <v>66.8</v>
          </cell>
          <cell r="BI31">
            <v>69.784521740651101</v>
          </cell>
          <cell r="BJ31">
            <v>15</v>
          </cell>
          <cell r="BK31">
            <v>70.653252175230961</v>
          </cell>
          <cell r="BL31">
            <v>14</v>
          </cell>
          <cell r="BM31">
            <v>25</v>
          </cell>
          <cell r="BN31" t="str">
            <v xml:space="preserve">L920024     </v>
          </cell>
          <cell r="BO31">
            <v>50.45</v>
          </cell>
          <cell r="BP31">
            <v>24</v>
          </cell>
          <cell r="BQ31">
            <v>60.66626087615473</v>
          </cell>
          <cell r="BR31">
            <v>22</v>
          </cell>
          <cell r="BS31">
            <v>62.9</v>
          </cell>
          <cell r="BT31">
            <v>24</v>
          </cell>
          <cell r="BU31">
            <v>80.266666666666666</v>
          </cell>
          <cell r="BV31">
            <v>5</v>
          </cell>
          <cell r="BW31">
            <v>75.3</v>
          </cell>
          <cell r="BX31">
            <v>16</v>
          </cell>
          <cell r="BY31">
            <v>85</v>
          </cell>
          <cell r="BZ31">
            <v>25</v>
          </cell>
          <cell r="CA31">
            <v>78.5</v>
          </cell>
          <cell r="CB31">
            <v>5</v>
          </cell>
        </row>
        <row r="32">
          <cell r="A32">
            <v>26</v>
          </cell>
          <cell r="B32" t="str">
            <v xml:space="preserve">LA8889-B2-1 </v>
          </cell>
          <cell r="G32">
            <v>47</v>
          </cell>
          <cell r="I32">
            <v>70.099999999999994</v>
          </cell>
          <cell r="K32">
            <v>43.8</v>
          </cell>
          <cell r="Q32">
            <v>50.728124832662544</v>
          </cell>
          <cell r="W32">
            <v>33.5</v>
          </cell>
          <cell r="Y32">
            <v>68.900000000000006</v>
          </cell>
          <cell r="AA32">
            <v>62.8</v>
          </cell>
          <cell r="AC32">
            <v>63</v>
          </cell>
          <cell r="AE32">
            <v>84</v>
          </cell>
          <cell r="AG32">
            <v>85</v>
          </cell>
          <cell r="AH32" t="str">
            <v>*</v>
          </cell>
          <cell r="AM32">
            <v>69.099999999999994</v>
          </cell>
          <cell r="AO32">
            <v>61</v>
          </cell>
          <cell r="AQ32">
            <v>75.599999999999994</v>
          </cell>
          <cell r="AY32">
            <v>78.900000000000006</v>
          </cell>
          <cell r="BA32">
            <v>53.7</v>
          </cell>
          <cell r="BI32">
            <v>62.656009602512505</v>
          </cell>
          <cell r="BJ32">
            <v>30</v>
          </cell>
          <cell r="BK32">
            <v>63.141874988844172</v>
          </cell>
          <cell r="BL32">
            <v>29</v>
          </cell>
          <cell r="BM32">
            <v>26</v>
          </cell>
          <cell r="BN32" t="str">
            <v xml:space="preserve">LA8889-B2-1 </v>
          </cell>
          <cell r="BO32">
            <v>56.35</v>
          </cell>
          <cell r="BP32">
            <v>11</v>
          </cell>
          <cell r="BQ32">
            <v>55.942708277554175</v>
          </cell>
          <cell r="BR32">
            <v>26</v>
          </cell>
          <cell r="BS32">
            <v>33.5</v>
          </cell>
          <cell r="BT32">
            <v>33</v>
          </cell>
          <cell r="BU32">
            <v>69.933333333333337</v>
          </cell>
          <cell r="BV32">
            <v>20</v>
          </cell>
          <cell r="BW32">
            <v>77.05</v>
          </cell>
          <cell r="BX32">
            <v>11</v>
          </cell>
          <cell r="BY32">
            <v>68.3</v>
          </cell>
          <cell r="BZ32">
            <v>33</v>
          </cell>
          <cell r="CA32">
            <v>63</v>
          </cell>
          <cell r="CB32">
            <v>27</v>
          </cell>
        </row>
        <row r="33">
          <cell r="A33">
            <v>27</v>
          </cell>
          <cell r="B33" t="str">
            <v xml:space="preserve">LA8529-B3-  </v>
          </cell>
          <cell r="G33">
            <v>68.3</v>
          </cell>
          <cell r="H33" t="str">
            <v>*</v>
          </cell>
          <cell r="I33">
            <v>70.2</v>
          </cell>
          <cell r="K33">
            <v>54.7</v>
          </cell>
          <cell r="L33" t="str">
            <v>*</v>
          </cell>
          <cell r="Q33">
            <v>57.406528322261437</v>
          </cell>
          <cell r="W33">
            <v>59.2</v>
          </cell>
          <cell r="Y33">
            <v>70.3</v>
          </cell>
          <cell r="AA33">
            <v>57.5</v>
          </cell>
          <cell r="AC33">
            <v>68</v>
          </cell>
          <cell r="AE33">
            <v>83</v>
          </cell>
          <cell r="AG33">
            <v>72</v>
          </cell>
          <cell r="AM33">
            <v>66.8</v>
          </cell>
          <cell r="AO33">
            <v>54</v>
          </cell>
          <cell r="AQ33">
            <v>121.9</v>
          </cell>
          <cell r="AR33" t="str">
            <v>*</v>
          </cell>
          <cell r="AY33">
            <v>77.599999999999994</v>
          </cell>
          <cell r="BA33">
            <v>53</v>
          </cell>
          <cell r="BI33">
            <v>69.485117563250881</v>
          </cell>
          <cell r="BJ33">
            <v>15</v>
          </cell>
          <cell r="BK33">
            <v>68.927101888150759</v>
          </cell>
          <cell r="BL33">
            <v>20</v>
          </cell>
          <cell r="BM33">
            <v>27</v>
          </cell>
          <cell r="BN33" t="str">
            <v xml:space="preserve">LA8529-B3-  </v>
          </cell>
          <cell r="BO33">
            <v>62.5</v>
          </cell>
          <cell r="BP33">
            <v>5</v>
          </cell>
          <cell r="BQ33">
            <v>65.302176107420479</v>
          </cell>
          <cell r="BR33">
            <v>10</v>
          </cell>
          <cell r="BS33">
            <v>59.2</v>
          </cell>
          <cell r="BT33">
            <v>26</v>
          </cell>
          <cell r="BU33">
            <v>69.5</v>
          </cell>
          <cell r="BV33">
            <v>20</v>
          </cell>
          <cell r="BW33">
            <v>69.400000000000006</v>
          </cell>
          <cell r="BX33">
            <v>27</v>
          </cell>
          <cell r="BY33">
            <v>87.95</v>
          </cell>
          <cell r="BZ33">
            <v>21</v>
          </cell>
          <cell r="CA33">
            <v>68</v>
          </cell>
          <cell r="CB33">
            <v>15</v>
          </cell>
        </row>
        <row r="34">
          <cell r="A34">
            <v>28</v>
          </cell>
          <cell r="B34" t="str">
            <v>LA 87167-D8-</v>
          </cell>
          <cell r="G34">
            <v>55.3</v>
          </cell>
          <cell r="H34" t="str">
            <v>*</v>
          </cell>
          <cell r="I34">
            <v>75</v>
          </cell>
          <cell r="J34" t="str">
            <v>*</v>
          </cell>
          <cell r="K34">
            <v>58.6</v>
          </cell>
          <cell r="L34" t="str">
            <v>*</v>
          </cell>
          <cell r="Q34">
            <v>48.593646698418098</v>
          </cell>
          <cell r="W34">
            <v>54.9</v>
          </cell>
          <cell r="Y34">
            <v>76</v>
          </cell>
          <cell r="Z34" t="str">
            <v>*</v>
          </cell>
          <cell r="AA34">
            <v>69.8</v>
          </cell>
          <cell r="AC34">
            <v>65.099999999999994</v>
          </cell>
          <cell r="AE34">
            <v>98</v>
          </cell>
          <cell r="AF34" t="str">
            <v>*</v>
          </cell>
          <cell r="AG34">
            <v>87</v>
          </cell>
          <cell r="AH34" t="str">
            <v>*</v>
          </cell>
          <cell r="AM34">
            <v>73.7</v>
          </cell>
          <cell r="AN34" t="str">
            <v>*</v>
          </cell>
          <cell r="AO34">
            <v>77</v>
          </cell>
          <cell r="AQ34">
            <v>101</v>
          </cell>
          <cell r="AY34">
            <v>75.8</v>
          </cell>
          <cell r="BA34">
            <v>51.3</v>
          </cell>
          <cell r="BI34">
            <v>72.307203592186013</v>
          </cell>
          <cell r="BJ34">
            <v>13</v>
          </cell>
          <cell r="BK34">
            <v>71.139576446561207</v>
          </cell>
          <cell r="BL34">
            <v>14</v>
          </cell>
          <cell r="BM34">
            <v>28</v>
          </cell>
          <cell r="BN34" t="str">
            <v>LA 87167-D8-</v>
          </cell>
          <cell r="BO34">
            <v>67.3</v>
          </cell>
          <cell r="BP34">
            <v>3</v>
          </cell>
          <cell r="BQ34">
            <v>59.631215566139367</v>
          </cell>
          <cell r="BR34">
            <v>24</v>
          </cell>
          <cell r="BS34">
            <v>54.9</v>
          </cell>
          <cell r="BT34">
            <v>30</v>
          </cell>
          <cell r="BU34">
            <v>77.633333333333326</v>
          </cell>
          <cell r="BV34">
            <v>9</v>
          </cell>
          <cell r="BW34">
            <v>80.349999999999994</v>
          </cell>
          <cell r="BX34">
            <v>6</v>
          </cell>
          <cell r="BY34">
            <v>89</v>
          </cell>
          <cell r="BZ34">
            <v>18</v>
          </cell>
          <cell r="CA34">
            <v>65.099999999999994</v>
          </cell>
          <cell r="CB34">
            <v>23</v>
          </cell>
        </row>
        <row r="35">
          <cell r="A35">
            <v>29</v>
          </cell>
          <cell r="B35" t="str">
            <v xml:space="preserve">TX 92D7702  </v>
          </cell>
          <cell r="G35">
            <v>65.400000000000006</v>
          </cell>
          <cell r="H35" t="str">
            <v>*</v>
          </cell>
          <cell r="I35">
            <v>84.5</v>
          </cell>
          <cell r="J35" t="str">
            <v>**</v>
          </cell>
          <cell r="K35">
            <v>40.299999999999997</v>
          </cell>
          <cell r="Q35">
            <v>53.308101843549736</v>
          </cell>
          <cell r="W35">
            <v>68.3</v>
          </cell>
          <cell r="Y35">
            <v>68.400000000000006</v>
          </cell>
          <cell r="AA35">
            <v>56.7</v>
          </cell>
          <cell r="AC35">
            <v>59.7</v>
          </cell>
          <cell r="AE35">
            <v>68</v>
          </cell>
          <cell r="AG35">
            <v>67</v>
          </cell>
          <cell r="AM35">
            <v>49.9</v>
          </cell>
          <cell r="AO35">
            <v>52</v>
          </cell>
          <cell r="AQ35">
            <v>103.4</v>
          </cell>
          <cell r="AY35">
            <v>82.4</v>
          </cell>
          <cell r="BA35">
            <v>60.4</v>
          </cell>
          <cell r="BI35">
            <v>64.377546295657666</v>
          </cell>
          <cell r="BJ35">
            <v>29</v>
          </cell>
          <cell r="BK35">
            <v>65.313873456236635</v>
          </cell>
          <cell r="BL35">
            <v>27</v>
          </cell>
          <cell r="BM35">
            <v>29</v>
          </cell>
          <cell r="BN35" t="str">
            <v xml:space="preserve">TX 92D7702  </v>
          </cell>
          <cell r="BO35">
            <v>54.35</v>
          </cell>
          <cell r="BP35">
            <v>14</v>
          </cell>
          <cell r="BQ35">
            <v>67.736033947849918</v>
          </cell>
          <cell r="BR35">
            <v>5</v>
          </cell>
          <cell r="BS35">
            <v>68.3</v>
          </cell>
          <cell r="BT35">
            <v>14</v>
          </cell>
          <cell r="BU35">
            <v>61.466666666666669</v>
          </cell>
          <cell r="BV35">
            <v>29</v>
          </cell>
          <cell r="BW35">
            <v>58.45</v>
          </cell>
          <cell r="BX35">
            <v>31</v>
          </cell>
          <cell r="BY35">
            <v>77.7</v>
          </cell>
          <cell r="BZ35">
            <v>31</v>
          </cell>
          <cell r="CA35">
            <v>59.7</v>
          </cell>
          <cell r="CB35">
            <v>29</v>
          </cell>
        </row>
        <row r="36">
          <cell r="A36">
            <v>30</v>
          </cell>
          <cell r="B36" t="str">
            <v xml:space="preserve">TX 92D8102  </v>
          </cell>
          <cell r="G36">
            <v>63.2</v>
          </cell>
          <cell r="H36" t="str">
            <v>*</v>
          </cell>
          <cell r="I36">
            <v>73.900000000000006</v>
          </cell>
          <cell r="J36" t="str">
            <v>*</v>
          </cell>
          <cell r="K36">
            <v>44.7</v>
          </cell>
          <cell r="Q36">
            <v>55.156187842809544</v>
          </cell>
          <cell r="W36">
            <v>70</v>
          </cell>
          <cell r="X36" t="str">
            <v>*</v>
          </cell>
          <cell r="Y36">
            <v>51.5</v>
          </cell>
          <cell r="AA36">
            <v>67.900000000000006</v>
          </cell>
          <cell r="AC36">
            <v>64.7</v>
          </cell>
          <cell r="AE36">
            <v>59</v>
          </cell>
          <cell r="AG36">
            <v>76</v>
          </cell>
          <cell r="AM36">
            <v>67.8</v>
          </cell>
          <cell r="AO36">
            <v>58</v>
          </cell>
          <cell r="AQ36">
            <v>118.1</v>
          </cell>
          <cell r="AR36" t="str">
            <v>*</v>
          </cell>
          <cell r="AY36">
            <v>65.099999999999994</v>
          </cell>
          <cell r="BA36">
            <v>63.2</v>
          </cell>
          <cell r="BI36">
            <v>66.919706757139195</v>
          </cell>
          <cell r="BJ36">
            <v>23</v>
          </cell>
          <cell r="BK36">
            <v>66.550412522853975</v>
          </cell>
          <cell r="BL36">
            <v>22</v>
          </cell>
          <cell r="BM36">
            <v>30</v>
          </cell>
          <cell r="BN36" t="str">
            <v xml:space="preserve">TX 92D8102  </v>
          </cell>
          <cell r="BO36">
            <v>48.1</v>
          </cell>
          <cell r="BP36">
            <v>27</v>
          </cell>
          <cell r="BQ36">
            <v>64.085395947603189</v>
          </cell>
          <cell r="BR36">
            <v>15</v>
          </cell>
          <cell r="BS36">
            <v>70</v>
          </cell>
          <cell r="BT36">
            <v>11</v>
          </cell>
          <cell r="BU36">
            <v>63.866666666666674</v>
          </cell>
          <cell r="BV36">
            <v>27</v>
          </cell>
          <cell r="BW36">
            <v>71.900000000000006</v>
          </cell>
          <cell r="BX36">
            <v>24</v>
          </cell>
          <cell r="BY36">
            <v>88.05</v>
          </cell>
          <cell r="BZ36">
            <v>21</v>
          </cell>
          <cell r="CA36">
            <v>64.7</v>
          </cell>
          <cell r="CB36">
            <v>23</v>
          </cell>
        </row>
        <row r="37">
          <cell r="A37">
            <v>31</v>
          </cell>
          <cell r="B37" t="str">
            <v xml:space="preserve">NCV93-1007  </v>
          </cell>
          <cell r="G37">
            <v>67.5</v>
          </cell>
          <cell r="H37" t="str">
            <v>*</v>
          </cell>
          <cell r="I37">
            <v>83.4</v>
          </cell>
          <cell r="J37" t="str">
            <v>*</v>
          </cell>
          <cell r="K37">
            <v>43.9</v>
          </cell>
          <cell r="Q37">
            <v>40.834133297552427</v>
          </cell>
          <cell r="W37">
            <v>70.2</v>
          </cell>
          <cell r="X37" t="str">
            <v>*</v>
          </cell>
          <cell r="Y37">
            <v>74.400000000000006</v>
          </cell>
          <cell r="Z37" t="str">
            <v>*</v>
          </cell>
          <cell r="AA37">
            <v>67.2</v>
          </cell>
          <cell r="AC37">
            <v>80.3</v>
          </cell>
          <cell r="AD37" t="str">
            <v>*</v>
          </cell>
          <cell r="AE37">
            <v>80</v>
          </cell>
          <cell r="AG37">
            <v>87</v>
          </cell>
          <cell r="AH37" t="str">
            <v>*</v>
          </cell>
          <cell r="AM37">
            <v>64.2</v>
          </cell>
          <cell r="AO37">
            <v>73</v>
          </cell>
          <cell r="AQ37">
            <v>114.4</v>
          </cell>
          <cell r="AY37">
            <v>84.4</v>
          </cell>
          <cell r="BA37">
            <v>51.9</v>
          </cell>
          <cell r="BI37">
            <v>72.79493333058096</v>
          </cell>
          <cell r="BJ37">
            <v>7</v>
          </cell>
          <cell r="BK37">
            <v>72.175608886503511</v>
          </cell>
          <cell r="BL37">
            <v>11</v>
          </cell>
          <cell r="BM37">
            <v>31</v>
          </cell>
          <cell r="BN37" t="str">
            <v xml:space="preserve">NCV93-1007  </v>
          </cell>
          <cell r="BO37">
            <v>59.150000000000006</v>
          </cell>
          <cell r="BP37">
            <v>9</v>
          </cell>
          <cell r="BQ37">
            <v>63.911377765850808</v>
          </cell>
          <cell r="BR37">
            <v>15</v>
          </cell>
          <cell r="BS37">
            <v>70.2</v>
          </cell>
          <cell r="BT37">
            <v>11</v>
          </cell>
          <cell r="BU37">
            <v>75.833333333333329</v>
          </cell>
          <cell r="BV37">
            <v>16</v>
          </cell>
          <cell r="BW37">
            <v>75.599999999999994</v>
          </cell>
          <cell r="BX37">
            <v>14</v>
          </cell>
          <cell r="BY37">
            <v>93.7</v>
          </cell>
          <cell r="BZ37">
            <v>7</v>
          </cell>
          <cell r="CA37">
            <v>80.3</v>
          </cell>
          <cell r="CB37">
            <v>4</v>
          </cell>
        </row>
        <row r="38">
          <cell r="A38">
            <v>32</v>
          </cell>
          <cell r="B38" t="str">
            <v xml:space="preserve">NCV93-612   </v>
          </cell>
          <cell r="G38">
            <v>43.7</v>
          </cell>
          <cell r="I38">
            <v>66.5</v>
          </cell>
          <cell r="K38">
            <v>44.6</v>
          </cell>
          <cell r="Q38">
            <v>53.262409651073554</v>
          </cell>
          <cell r="W38">
            <v>69.900000000000006</v>
          </cell>
          <cell r="X38" t="str">
            <v>*</v>
          </cell>
          <cell r="Y38">
            <v>60.3</v>
          </cell>
          <cell r="AA38">
            <v>69.900000000000006</v>
          </cell>
          <cell r="AC38">
            <v>64.400000000000006</v>
          </cell>
          <cell r="AE38">
            <v>99</v>
          </cell>
          <cell r="AF38" t="str">
            <v>*</v>
          </cell>
          <cell r="AG38">
            <v>85</v>
          </cell>
          <cell r="AH38" t="str">
            <v>*</v>
          </cell>
          <cell r="AM38">
            <v>69.8</v>
          </cell>
          <cell r="AO38">
            <v>73</v>
          </cell>
          <cell r="AQ38">
            <v>110.5</v>
          </cell>
          <cell r="AY38">
            <v>75.7</v>
          </cell>
          <cell r="BA38">
            <v>57.2</v>
          </cell>
          <cell r="BI38">
            <v>69.989416127005654</v>
          </cell>
          <cell r="BJ38">
            <v>15</v>
          </cell>
          <cell r="BK38">
            <v>69.517493976738237</v>
          </cell>
          <cell r="BL38">
            <v>17</v>
          </cell>
          <cell r="BM38">
            <v>32</v>
          </cell>
          <cell r="BN38" t="str">
            <v xml:space="preserve">NCV93-612   </v>
          </cell>
          <cell r="BO38">
            <v>52.45</v>
          </cell>
          <cell r="BP38">
            <v>17</v>
          </cell>
          <cell r="BQ38">
            <v>54.487469883691183</v>
          </cell>
          <cell r="BR38">
            <v>27</v>
          </cell>
          <cell r="BS38">
            <v>69.900000000000006</v>
          </cell>
          <cell r="BT38">
            <v>11</v>
          </cell>
          <cell r="BU38">
            <v>77.766666666666666</v>
          </cell>
          <cell r="BV38">
            <v>9</v>
          </cell>
          <cell r="BW38">
            <v>77.400000000000006</v>
          </cell>
          <cell r="BX38">
            <v>11</v>
          </cell>
          <cell r="BY38">
            <v>91.75</v>
          </cell>
          <cell r="BZ38">
            <v>12</v>
          </cell>
          <cell r="CA38">
            <v>64.400000000000006</v>
          </cell>
          <cell r="CB38">
            <v>25</v>
          </cell>
        </row>
        <row r="39">
          <cell r="A39">
            <v>33</v>
          </cell>
          <cell r="B39" t="str">
            <v xml:space="preserve">TX18NT      </v>
          </cell>
          <cell r="G39">
            <v>19.600000000000001</v>
          </cell>
          <cell r="I39">
            <v>77.7</v>
          </cell>
          <cell r="J39" t="str">
            <v>*</v>
          </cell>
          <cell r="K39">
            <v>36.299999999999997</v>
          </cell>
          <cell r="Q39">
            <v>57.12095211928532</v>
          </cell>
          <cell r="W39">
            <v>71.599999999999994</v>
          </cell>
          <cell r="X39" t="str">
            <v>*</v>
          </cell>
          <cell r="Y39">
            <v>50.1</v>
          </cell>
          <cell r="AA39">
            <v>78.3</v>
          </cell>
          <cell r="AB39" t="str">
            <v>*</v>
          </cell>
          <cell r="AC39">
            <v>74.8</v>
          </cell>
          <cell r="AD39" t="str">
            <v>*</v>
          </cell>
          <cell r="AE39">
            <v>87</v>
          </cell>
          <cell r="AG39">
            <v>84</v>
          </cell>
          <cell r="AM39">
            <v>84.6</v>
          </cell>
          <cell r="AN39" t="str">
            <v>**</v>
          </cell>
          <cell r="AO39">
            <v>73</v>
          </cell>
          <cell r="AQ39">
            <v>107.8</v>
          </cell>
          <cell r="AY39">
            <v>85.2</v>
          </cell>
          <cell r="BA39">
            <v>66</v>
          </cell>
          <cell r="BI39">
            <v>69.378534778406575</v>
          </cell>
          <cell r="BJ39">
            <v>20</v>
          </cell>
          <cell r="BK39">
            <v>70.208063474619024</v>
          </cell>
          <cell r="BL39">
            <v>17</v>
          </cell>
          <cell r="BM39">
            <v>33</v>
          </cell>
          <cell r="BN39" t="str">
            <v xml:space="preserve">TX18NT      </v>
          </cell>
          <cell r="BO39">
            <v>43.2</v>
          </cell>
          <cell r="BP39">
            <v>31</v>
          </cell>
          <cell r="BQ39">
            <v>51.473650706428451</v>
          </cell>
          <cell r="BR39">
            <v>30</v>
          </cell>
          <cell r="BS39">
            <v>71.599999999999994</v>
          </cell>
          <cell r="BT39">
            <v>7</v>
          </cell>
          <cell r="BU39">
            <v>80.033333333333331</v>
          </cell>
          <cell r="BV39">
            <v>5</v>
          </cell>
          <cell r="BW39">
            <v>84.3</v>
          </cell>
          <cell r="BX39">
            <v>2</v>
          </cell>
          <cell r="BY39">
            <v>90.4</v>
          </cell>
          <cell r="BZ39">
            <v>15</v>
          </cell>
          <cell r="CA39">
            <v>74.8</v>
          </cell>
          <cell r="CB39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WNY97"/>
    </sheetNames>
    <sheetDataSet>
      <sheetData sheetId="0">
        <row r="8">
          <cell r="A8">
            <v>2</v>
          </cell>
          <cell r="B8" t="str">
            <v xml:space="preserve">COKER 9835  </v>
          </cell>
          <cell r="G8">
            <v>63.7</v>
          </cell>
          <cell r="H8" t="str">
            <v>*</v>
          </cell>
          <cell r="I8">
            <v>76.400000000000006</v>
          </cell>
          <cell r="J8" t="str">
            <v>*</v>
          </cell>
          <cell r="K8">
            <v>49.4</v>
          </cell>
          <cell r="Q8">
            <v>56.210371997795718</v>
          </cell>
          <cell r="W8">
            <v>73.5</v>
          </cell>
          <cell r="X8" t="str">
            <v>*</v>
          </cell>
          <cell r="Y8">
            <v>75.5</v>
          </cell>
          <cell r="Z8" t="str">
            <v>*</v>
          </cell>
          <cell r="AA8">
            <v>71.8</v>
          </cell>
          <cell r="AC8">
            <v>68</v>
          </cell>
          <cell r="AE8">
            <v>97</v>
          </cell>
          <cell r="AF8" t="str">
            <v>*</v>
          </cell>
          <cell r="AG8">
            <v>77</v>
          </cell>
          <cell r="AM8">
            <v>69.7</v>
          </cell>
          <cell r="AO8">
            <v>74</v>
          </cell>
          <cell r="AQ8">
            <v>114.3</v>
          </cell>
          <cell r="AY8">
            <v>80.2</v>
          </cell>
          <cell r="BA8">
            <v>68.400000000000006</v>
          </cell>
          <cell r="BI8">
            <v>74.346951692138134</v>
          </cell>
          <cell r="BJ8">
            <v>3</v>
          </cell>
          <cell r="BK8">
            <v>74.340691466519729</v>
          </cell>
          <cell r="BL8">
            <v>5</v>
          </cell>
          <cell r="BM8">
            <v>2</v>
          </cell>
          <cell r="BN8" t="str">
            <v xml:space="preserve">COKER 9835  </v>
          </cell>
          <cell r="BO8">
            <v>62.45</v>
          </cell>
          <cell r="BP8">
            <v>5</v>
          </cell>
          <cell r="BQ8">
            <v>65.436790665931923</v>
          </cell>
          <cell r="BR8">
            <v>10</v>
          </cell>
          <cell r="BS8">
            <v>73.5</v>
          </cell>
          <cell r="BT8">
            <v>5</v>
          </cell>
          <cell r="BU8">
            <v>78.933333333333337</v>
          </cell>
          <cell r="BV8">
            <v>8</v>
          </cell>
          <cell r="BW8">
            <v>73.349999999999994</v>
          </cell>
          <cell r="BX8">
            <v>22</v>
          </cell>
          <cell r="BY8">
            <v>94.15</v>
          </cell>
          <cell r="BZ8">
            <v>7</v>
          </cell>
          <cell r="CA8">
            <v>68</v>
          </cell>
          <cell r="CB8">
            <v>15</v>
          </cell>
        </row>
        <row r="9">
          <cell r="A9">
            <v>3</v>
          </cell>
          <cell r="B9" t="str">
            <v>PIONEER 2643</v>
          </cell>
          <cell r="G9">
            <v>60</v>
          </cell>
          <cell r="H9" t="str">
            <v>*</v>
          </cell>
          <cell r="I9">
            <v>79.099999999999994</v>
          </cell>
          <cell r="J9" t="str">
            <v>*</v>
          </cell>
          <cell r="K9">
            <v>42.8</v>
          </cell>
          <cell r="Q9">
            <v>55.168426822937093</v>
          </cell>
          <cell r="W9">
            <v>67.5</v>
          </cell>
          <cell r="Y9">
            <v>57.4</v>
          </cell>
          <cell r="AA9">
            <v>69.400000000000006</v>
          </cell>
          <cell r="AC9">
            <v>64.3</v>
          </cell>
          <cell r="AE9">
            <v>107</v>
          </cell>
          <cell r="AF9" t="str">
            <v>**</v>
          </cell>
          <cell r="AG9">
            <v>79</v>
          </cell>
          <cell r="AM9">
            <v>76.900000000000006</v>
          </cell>
          <cell r="AN9" t="str">
            <v>*</v>
          </cell>
          <cell r="AO9">
            <v>77</v>
          </cell>
          <cell r="AQ9">
            <v>108.9</v>
          </cell>
          <cell r="AY9">
            <v>80.3</v>
          </cell>
          <cell r="BA9">
            <v>69.2</v>
          </cell>
          <cell r="BI9">
            <v>72.651417447918234</v>
          </cell>
          <cell r="BJ9">
            <v>7</v>
          </cell>
          <cell r="BK9">
            <v>72.931228454862477</v>
          </cell>
          <cell r="BL9">
            <v>8</v>
          </cell>
          <cell r="BM9">
            <v>3</v>
          </cell>
          <cell r="BN9" t="str">
            <v>PIONEER 2643</v>
          </cell>
          <cell r="BO9">
            <v>50.099999999999994</v>
          </cell>
          <cell r="BP9">
            <v>25</v>
          </cell>
          <cell r="BQ9">
            <v>64.756142274312367</v>
          </cell>
          <cell r="BR9">
            <v>10</v>
          </cell>
          <cell r="BS9">
            <v>67.5</v>
          </cell>
          <cell r="BT9">
            <v>14</v>
          </cell>
          <cell r="BU9">
            <v>80.233333333333334</v>
          </cell>
          <cell r="BV9">
            <v>5</v>
          </cell>
          <cell r="BW9">
            <v>77.95</v>
          </cell>
          <cell r="BX9">
            <v>9</v>
          </cell>
          <cell r="BY9">
            <v>92.95</v>
          </cell>
          <cell r="BZ9">
            <v>10</v>
          </cell>
          <cell r="CA9">
            <v>64.3</v>
          </cell>
          <cell r="CB9">
            <v>25</v>
          </cell>
        </row>
        <row r="10">
          <cell r="A10">
            <v>4</v>
          </cell>
          <cell r="B10" t="str">
            <v xml:space="preserve">SC 900237   </v>
          </cell>
          <cell r="G10">
            <v>58.4</v>
          </cell>
          <cell r="H10" t="str">
            <v>*</v>
          </cell>
          <cell r="I10">
            <v>68.8</v>
          </cell>
          <cell r="K10">
            <v>44.9</v>
          </cell>
          <cell r="Q10">
            <v>59.804552495252416</v>
          </cell>
          <cell r="R10" t="str">
            <v>*</v>
          </cell>
          <cell r="W10">
            <v>66.3</v>
          </cell>
          <cell r="Y10">
            <v>66</v>
          </cell>
          <cell r="AA10">
            <v>61.2</v>
          </cell>
          <cell r="AC10">
            <v>68.8</v>
          </cell>
          <cell r="AE10">
            <v>105</v>
          </cell>
          <cell r="AF10" t="str">
            <v>*</v>
          </cell>
          <cell r="AG10">
            <v>80</v>
          </cell>
          <cell r="AM10">
            <v>66.7</v>
          </cell>
          <cell r="AO10">
            <v>65</v>
          </cell>
          <cell r="AQ10">
            <v>102.5</v>
          </cell>
          <cell r="AY10">
            <v>83.5</v>
          </cell>
          <cell r="BA10">
            <v>65.5</v>
          </cell>
          <cell r="BI10">
            <v>70.261888653480952</v>
          </cell>
          <cell r="BJ10">
            <v>15</v>
          </cell>
          <cell r="BK10">
            <v>70.826970166350165</v>
          </cell>
          <cell r="BL10">
            <v>14</v>
          </cell>
          <cell r="BM10">
            <v>4</v>
          </cell>
          <cell r="BN10" t="str">
            <v xml:space="preserve">SC 900237   </v>
          </cell>
          <cell r="BO10">
            <v>55.45</v>
          </cell>
          <cell r="BP10">
            <v>11</v>
          </cell>
          <cell r="BQ10">
            <v>62.334850831750799</v>
          </cell>
          <cell r="BR10">
            <v>20</v>
          </cell>
          <cell r="BS10">
            <v>66.3</v>
          </cell>
          <cell r="BT10">
            <v>17</v>
          </cell>
          <cell r="BU10">
            <v>78.333333333333329</v>
          </cell>
          <cell r="BV10">
            <v>9</v>
          </cell>
          <cell r="BW10">
            <v>73.349999999999994</v>
          </cell>
          <cell r="BX10">
            <v>22</v>
          </cell>
          <cell r="BY10">
            <v>83.75</v>
          </cell>
          <cell r="BZ10">
            <v>26</v>
          </cell>
          <cell r="CA10">
            <v>68.8</v>
          </cell>
          <cell r="CB10">
            <v>14</v>
          </cell>
        </row>
        <row r="11">
          <cell r="A11">
            <v>5</v>
          </cell>
          <cell r="B11" t="str">
            <v>NK/Coker 9704</v>
          </cell>
          <cell r="G11">
            <v>58.4</v>
          </cell>
          <cell r="H11" t="str">
            <v>*</v>
          </cell>
          <cell r="I11">
            <v>77.2</v>
          </cell>
          <cell r="J11" t="str">
            <v>*</v>
          </cell>
          <cell r="K11">
            <v>50.4</v>
          </cell>
          <cell r="Q11">
            <v>65.877534434541928</v>
          </cell>
          <cell r="R11" t="str">
            <v>*</v>
          </cell>
          <cell r="W11">
            <v>63.5</v>
          </cell>
          <cell r="Y11">
            <v>56.6</v>
          </cell>
          <cell r="AA11">
            <v>65.7</v>
          </cell>
          <cell r="AC11">
            <v>75.5</v>
          </cell>
          <cell r="AD11" t="str">
            <v>*</v>
          </cell>
          <cell r="AE11">
            <v>91</v>
          </cell>
          <cell r="AG11">
            <v>84</v>
          </cell>
          <cell r="AM11">
            <v>72.5</v>
          </cell>
          <cell r="AO11">
            <v>74</v>
          </cell>
          <cell r="AQ11">
            <v>97.5</v>
          </cell>
          <cell r="AY11">
            <v>81.099999999999994</v>
          </cell>
          <cell r="BA11">
            <v>64.5</v>
          </cell>
          <cell r="BI11">
            <v>71.705964187272457</v>
          </cell>
          <cell r="BJ11">
            <v>13</v>
          </cell>
          <cell r="BK11">
            <v>71.851835628969454</v>
          </cell>
          <cell r="BL11">
            <v>11</v>
          </cell>
          <cell r="BM11">
            <v>5</v>
          </cell>
          <cell r="BN11" t="str">
            <v>NK/Coker 9704</v>
          </cell>
          <cell r="BO11">
            <v>53.5</v>
          </cell>
          <cell r="BP11">
            <v>14</v>
          </cell>
          <cell r="BQ11">
            <v>67.159178144847303</v>
          </cell>
          <cell r="BR11">
            <v>6</v>
          </cell>
          <cell r="BS11">
            <v>63.5</v>
          </cell>
          <cell r="BT11">
            <v>20</v>
          </cell>
          <cell r="BU11">
            <v>77.399999999999991</v>
          </cell>
          <cell r="BV11">
            <v>14</v>
          </cell>
          <cell r="BW11">
            <v>78.25</v>
          </cell>
          <cell r="BX11">
            <v>9</v>
          </cell>
          <cell r="BY11">
            <v>85.75</v>
          </cell>
          <cell r="BZ11">
            <v>24</v>
          </cell>
          <cell r="CA11">
            <v>75.5</v>
          </cell>
          <cell r="CB11">
            <v>6</v>
          </cell>
        </row>
        <row r="12">
          <cell r="A12">
            <v>6</v>
          </cell>
          <cell r="B12" t="str">
            <v xml:space="preserve">MO 94-317   </v>
          </cell>
          <cell r="G12">
            <v>72</v>
          </cell>
          <cell r="H12" t="str">
            <v>*</v>
          </cell>
          <cell r="I12">
            <v>73.3</v>
          </cell>
          <cell r="J12" t="str">
            <v>*</v>
          </cell>
          <cell r="K12">
            <v>24.7</v>
          </cell>
          <cell r="Q12">
            <v>64.38682665500653</v>
          </cell>
          <cell r="R12" t="str">
            <v>*</v>
          </cell>
          <cell r="W12">
            <v>63.9</v>
          </cell>
          <cell r="Y12">
            <v>29.7</v>
          </cell>
          <cell r="AA12">
            <v>68.900000000000006</v>
          </cell>
          <cell r="AC12">
            <v>61</v>
          </cell>
          <cell r="AE12">
            <v>79</v>
          </cell>
          <cell r="AG12">
            <v>77</v>
          </cell>
          <cell r="AM12">
            <v>63.4</v>
          </cell>
          <cell r="AO12">
            <v>62</v>
          </cell>
          <cell r="AQ12">
            <v>126.4</v>
          </cell>
          <cell r="AR12" t="str">
            <v>*</v>
          </cell>
          <cell r="AY12">
            <v>75.900000000000006</v>
          </cell>
          <cell r="BA12">
            <v>65.599999999999994</v>
          </cell>
          <cell r="BI12">
            <v>66.59129435807742</v>
          </cell>
          <cell r="BJ12">
            <v>23</v>
          </cell>
          <cell r="BK12">
            <v>67.145788443667101</v>
          </cell>
          <cell r="BL12">
            <v>22</v>
          </cell>
          <cell r="BM12">
            <v>6</v>
          </cell>
          <cell r="BN12" t="str">
            <v xml:space="preserve">MO 94-317   </v>
          </cell>
          <cell r="BO12">
            <v>27.2</v>
          </cell>
          <cell r="BP12">
            <v>33</v>
          </cell>
          <cell r="BQ12">
            <v>69.895608885002176</v>
          </cell>
          <cell r="BR12">
            <v>3</v>
          </cell>
          <cell r="BS12">
            <v>63.9</v>
          </cell>
          <cell r="BT12">
            <v>20</v>
          </cell>
          <cell r="BU12">
            <v>69.63333333333334</v>
          </cell>
          <cell r="BV12">
            <v>20</v>
          </cell>
          <cell r="BW12">
            <v>70.2</v>
          </cell>
          <cell r="BX12">
            <v>26</v>
          </cell>
          <cell r="BY12">
            <v>94.2</v>
          </cell>
          <cell r="BZ12">
            <v>7</v>
          </cell>
          <cell r="CA12">
            <v>61</v>
          </cell>
          <cell r="CB12">
            <v>28</v>
          </cell>
        </row>
        <row r="13">
          <cell r="A13">
            <v>7</v>
          </cell>
          <cell r="B13" t="str">
            <v xml:space="preserve">SC 910031   </v>
          </cell>
          <cell r="G13">
            <v>59.1</v>
          </cell>
          <cell r="H13" t="str">
            <v>*</v>
          </cell>
          <cell r="I13">
            <v>74.2</v>
          </cell>
          <cell r="J13" t="str">
            <v>*</v>
          </cell>
          <cell r="K13">
            <v>50.2</v>
          </cell>
          <cell r="Q13">
            <v>62.710086377532406</v>
          </cell>
          <cell r="R13" t="str">
            <v>*</v>
          </cell>
          <cell r="W13">
            <v>57.8</v>
          </cell>
          <cell r="Y13">
            <v>57</v>
          </cell>
          <cell r="AA13">
            <v>57.9</v>
          </cell>
          <cell r="AC13">
            <v>54</v>
          </cell>
          <cell r="AE13">
            <v>88</v>
          </cell>
          <cell r="AG13">
            <v>75</v>
          </cell>
          <cell r="AM13">
            <v>59.9</v>
          </cell>
          <cell r="AO13">
            <v>64</v>
          </cell>
          <cell r="AQ13">
            <v>104.4</v>
          </cell>
          <cell r="AY13">
            <v>59.9</v>
          </cell>
          <cell r="BA13">
            <v>35.799999999999997</v>
          </cell>
          <cell r="BI13">
            <v>66.477698952117876</v>
          </cell>
          <cell r="BJ13">
            <v>23</v>
          </cell>
          <cell r="BK13">
            <v>63.994005758502148</v>
          </cell>
          <cell r="BL13">
            <v>28</v>
          </cell>
          <cell r="BM13">
            <v>7</v>
          </cell>
          <cell r="BN13" t="str">
            <v xml:space="preserve">SC 910031   </v>
          </cell>
          <cell r="BO13">
            <v>53.6</v>
          </cell>
          <cell r="BP13">
            <v>14</v>
          </cell>
          <cell r="BQ13">
            <v>65.336695459177477</v>
          </cell>
          <cell r="BR13">
            <v>10</v>
          </cell>
          <cell r="BS13">
            <v>57.8</v>
          </cell>
          <cell r="BT13">
            <v>28</v>
          </cell>
          <cell r="BU13">
            <v>66.63333333333334</v>
          </cell>
          <cell r="BV13">
            <v>24</v>
          </cell>
          <cell r="BW13">
            <v>67.45</v>
          </cell>
          <cell r="BX13">
            <v>28</v>
          </cell>
          <cell r="BY13">
            <v>84.2</v>
          </cell>
          <cell r="BZ13">
            <v>26</v>
          </cell>
          <cell r="CA13">
            <v>54</v>
          </cell>
          <cell r="CB13">
            <v>31</v>
          </cell>
        </row>
        <row r="14">
          <cell r="A14">
            <v>8</v>
          </cell>
          <cell r="B14" t="str">
            <v xml:space="preserve">GA 87467    </v>
          </cell>
          <cell r="G14">
            <v>37.299999999999997</v>
          </cell>
          <cell r="I14">
            <v>67.5</v>
          </cell>
          <cell r="K14">
            <v>57.5</v>
          </cell>
          <cell r="L14" t="str">
            <v>*</v>
          </cell>
          <cell r="Q14">
            <v>55.531516566721024</v>
          </cell>
          <cell r="W14">
            <v>63.5</v>
          </cell>
          <cell r="Y14">
            <v>81</v>
          </cell>
          <cell r="Z14" t="str">
            <v>**</v>
          </cell>
          <cell r="AA14">
            <v>72.599999999999994</v>
          </cell>
          <cell r="AC14">
            <v>66.599999999999994</v>
          </cell>
          <cell r="AE14">
            <v>85</v>
          </cell>
          <cell r="AG14">
            <v>87</v>
          </cell>
          <cell r="AH14" t="str">
            <v>*</v>
          </cell>
          <cell r="AM14">
            <v>74.400000000000006</v>
          </cell>
          <cell r="AN14" t="str">
            <v>*</v>
          </cell>
          <cell r="AO14">
            <v>90</v>
          </cell>
          <cell r="AP14" t="str">
            <v>**</v>
          </cell>
          <cell r="AQ14">
            <v>110.5</v>
          </cell>
          <cell r="AY14">
            <v>70.5</v>
          </cell>
          <cell r="BA14">
            <v>67.900000000000006</v>
          </cell>
          <cell r="BI14">
            <v>72.95627050513238</v>
          </cell>
          <cell r="BJ14">
            <v>7</v>
          </cell>
          <cell r="BK14">
            <v>72.455434437781406</v>
          </cell>
          <cell r="BL14">
            <v>11</v>
          </cell>
          <cell r="BM14">
            <v>8</v>
          </cell>
          <cell r="BN14" t="str">
            <v xml:space="preserve">GA 87467    </v>
          </cell>
          <cell r="BO14">
            <v>69.25</v>
          </cell>
          <cell r="BP14">
            <v>1</v>
          </cell>
          <cell r="BQ14">
            <v>53.443838855573667</v>
          </cell>
          <cell r="BR14">
            <v>28</v>
          </cell>
          <cell r="BS14">
            <v>63.5</v>
          </cell>
          <cell r="BT14">
            <v>20</v>
          </cell>
          <cell r="BU14">
            <v>74.733333333333334</v>
          </cell>
          <cell r="BV14">
            <v>18</v>
          </cell>
          <cell r="BW14">
            <v>80.7</v>
          </cell>
          <cell r="BX14">
            <v>5</v>
          </cell>
          <cell r="BY14">
            <v>100.25</v>
          </cell>
          <cell r="BZ14">
            <v>4</v>
          </cell>
          <cell r="CA14">
            <v>66.599999999999994</v>
          </cell>
          <cell r="CB14">
            <v>18</v>
          </cell>
        </row>
        <row r="15">
          <cell r="A15">
            <v>9</v>
          </cell>
          <cell r="B15" t="str">
            <v xml:space="preserve">GA 871339   </v>
          </cell>
          <cell r="G15">
            <v>65.900000000000006</v>
          </cell>
          <cell r="H15" t="str">
            <v>*</v>
          </cell>
          <cell r="I15">
            <v>75.3</v>
          </cell>
          <cell r="J15" t="str">
            <v>*</v>
          </cell>
          <cell r="K15">
            <v>32.5</v>
          </cell>
          <cell r="Q15">
            <v>53.959215586335318</v>
          </cell>
          <cell r="W15">
            <v>67.3</v>
          </cell>
          <cell r="Y15">
            <v>61.1</v>
          </cell>
          <cell r="AA15">
            <v>79.5</v>
          </cell>
          <cell r="AB15" t="str">
            <v>*</v>
          </cell>
          <cell r="AC15">
            <v>65.8</v>
          </cell>
          <cell r="AE15">
            <v>89</v>
          </cell>
          <cell r="AG15">
            <v>90</v>
          </cell>
          <cell r="AH15" t="str">
            <v>*</v>
          </cell>
          <cell r="AM15">
            <v>83.5</v>
          </cell>
          <cell r="AN15" t="str">
            <v>*</v>
          </cell>
          <cell r="AO15">
            <v>86</v>
          </cell>
          <cell r="AP15" t="str">
            <v>*</v>
          </cell>
          <cell r="AQ15">
            <v>111.7</v>
          </cell>
          <cell r="AY15">
            <v>74.7</v>
          </cell>
          <cell r="BA15">
            <v>62.9</v>
          </cell>
          <cell r="BI15">
            <v>73.966093506641172</v>
          </cell>
          <cell r="BJ15">
            <v>3</v>
          </cell>
          <cell r="BK15">
            <v>73.277281039089033</v>
          </cell>
          <cell r="BL15">
            <v>8</v>
          </cell>
          <cell r="BM15">
            <v>9</v>
          </cell>
          <cell r="BN15" t="str">
            <v xml:space="preserve">GA 871339   </v>
          </cell>
          <cell r="BO15">
            <v>46.8</v>
          </cell>
          <cell r="BP15">
            <v>28</v>
          </cell>
          <cell r="BQ15">
            <v>65.053071862111764</v>
          </cell>
          <cell r="BR15">
            <v>10</v>
          </cell>
          <cell r="BS15">
            <v>67.3</v>
          </cell>
          <cell r="BT15">
            <v>16</v>
          </cell>
          <cell r="BU15">
            <v>78.100000000000009</v>
          </cell>
          <cell r="BV15">
            <v>9</v>
          </cell>
          <cell r="BW15">
            <v>86.75</v>
          </cell>
          <cell r="BX15">
            <v>1</v>
          </cell>
          <cell r="BY15">
            <v>98.85</v>
          </cell>
          <cell r="BZ15">
            <v>5</v>
          </cell>
          <cell r="CA15">
            <v>65.8</v>
          </cell>
          <cell r="CB15">
            <v>20</v>
          </cell>
        </row>
        <row r="16">
          <cell r="A16">
            <v>10</v>
          </cell>
          <cell r="B16" t="str">
            <v xml:space="preserve">GA 90078    </v>
          </cell>
          <cell r="G16">
            <v>49.5</v>
          </cell>
          <cell r="I16">
            <v>63.7</v>
          </cell>
          <cell r="K16">
            <v>30.9</v>
          </cell>
          <cell r="Q16">
            <v>58.208589486620113</v>
          </cell>
          <cell r="W16">
            <v>64.3</v>
          </cell>
          <cell r="Y16">
            <v>72.099999999999994</v>
          </cell>
          <cell r="Z16" t="str">
            <v>*</v>
          </cell>
          <cell r="AA16">
            <v>68.400000000000006</v>
          </cell>
          <cell r="AC16">
            <v>65.7</v>
          </cell>
          <cell r="AE16">
            <v>47</v>
          </cell>
          <cell r="AG16">
            <v>79</v>
          </cell>
          <cell r="AM16">
            <v>70.2</v>
          </cell>
          <cell r="AO16">
            <v>73</v>
          </cell>
          <cell r="AQ16">
            <v>100</v>
          </cell>
          <cell r="AY16">
            <v>77.5</v>
          </cell>
          <cell r="BA16">
            <v>70.900000000000006</v>
          </cell>
          <cell r="BI16">
            <v>64.769891498970779</v>
          </cell>
          <cell r="BJ16">
            <v>26</v>
          </cell>
          <cell r="BK16">
            <v>66.027239299108004</v>
          </cell>
          <cell r="BL16">
            <v>24</v>
          </cell>
          <cell r="BM16">
            <v>10</v>
          </cell>
          <cell r="BN16" t="str">
            <v xml:space="preserve">GA 90078    </v>
          </cell>
          <cell r="BO16">
            <v>51.5</v>
          </cell>
          <cell r="BP16">
            <v>22</v>
          </cell>
          <cell r="BQ16">
            <v>57.136196495540041</v>
          </cell>
          <cell r="BR16">
            <v>25</v>
          </cell>
          <cell r="BS16">
            <v>64.3</v>
          </cell>
          <cell r="BT16">
            <v>20</v>
          </cell>
          <cell r="BU16">
            <v>60.366666666666674</v>
          </cell>
          <cell r="BV16">
            <v>30</v>
          </cell>
          <cell r="BW16">
            <v>74.599999999999994</v>
          </cell>
          <cell r="BX16">
            <v>16</v>
          </cell>
          <cell r="BY16">
            <v>86.5</v>
          </cell>
          <cell r="BZ16">
            <v>23</v>
          </cell>
          <cell r="CA16">
            <v>65.7</v>
          </cell>
          <cell r="CB16">
            <v>20</v>
          </cell>
        </row>
        <row r="17">
          <cell r="A17">
            <v>11</v>
          </cell>
          <cell r="B17" t="str">
            <v>LA 85422-C13</v>
          </cell>
          <cell r="G17">
            <v>40.799999999999997</v>
          </cell>
          <cell r="I17">
            <v>68.599999999999994</v>
          </cell>
          <cell r="K17">
            <v>61.2</v>
          </cell>
          <cell r="L17" t="str">
            <v>**</v>
          </cell>
          <cell r="Q17">
            <v>49.886082999887215</v>
          </cell>
          <cell r="W17">
            <v>71</v>
          </cell>
          <cell r="X17" t="str">
            <v>*</v>
          </cell>
          <cell r="Y17">
            <v>77.099999999999994</v>
          </cell>
          <cell r="Z17" t="str">
            <v>*</v>
          </cell>
          <cell r="AA17">
            <v>77.900000000000006</v>
          </cell>
          <cell r="AB17" t="str">
            <v>*</v>
          </cell>
          <cell r="AC17">
            <v>67</v>
          </cell>
          <cell r="AE17">
            <v>58</v>
          </cell>
          <cell r="AG17">
            <v>96</v>
          </cell>
          <cell r="AH17" t="str">
            <v>**</v>
          </cell>
          <cell r="AM17">
            <v>70.599999999999994</v>
          </cell>
          <cell r="AO17">
            <v>64</v>
          </cell>
          <cell r="AQ17">
            <v>102</v>
          </cell>
          <cell r="AY17">
            <v>62.8</v>
          </cell>
          <cell r="BA17">
            <v>60.4</v>
          </cell>
          <cell r="BI17">
            <v>69.54508330768364</v>
          </cell>
          <cell r="BJ17">
            <v>15</v>
          </cell>
          <cell r="BK17">
            <v>68.485738866659148</v>
          </cell>
          <cell r="BL17">
            <v>21</v>
          </cell>
          <cell r="BM17">
            <v>11</v>
          </cell>
          <cell r="BN17" t="str">
            <v>LA 85422-C13</v>
          </cell>
          <cell r="BO17">
            <v>69.150000000000006</v>
          </cell>
          <cell r="BP17">
            <v>1</v>
          </cell>
          <cell r="BQ17">
            <v>53.095360999962402</v>
          </cell>
          <cell r="BR17">
            <v>28</v>
          </cell>
          <cell r="BS17">
            <v>71</v>
          </cell>
          <cell r="BT17">
            <v>9</v>
          </cell>
          <cell r="BU17">
            <v>67.63333333333334</v>
          </cell>
          <cell r="BV17">
            <v>23</v>
          </cell>
          <cell r="BW17">
            <v>83.3</v>
          </cell>
          <cell r="BX17">
            <v>3</v>
          </cell>
          <cell r="BY17">
            <v>83</v>
          </cell>
          <cell r="BZ17">
            <v>29</v>
          </cell>
          <cell r="CA17">
            <v>67</v>
          </cell>
          <cell r="CB17">
            <v>18</v>
          </cell>
        </row>
        <row r="18">
          <cell r="A18">
            <v>12</v>
          </cell>
          <cell r="B18" t="str">
            <v xml:space="preserve">TX 91D6999  </v>
          </cell>
          <cell r="G18">
            <v>60.6</v>
          </cell>
          <cell r="H18" t="str">
            <v>*</v>
          </cell>
          <cell r="I18">
            <v>66.599999999999994</v>
          </cell>
          <cell r="K18">
            <v>52.5</v>
          </cell>
          <cell r="L18" t="str">
            <v>*</v>
          </cell>
          <cell r="Q18">
            <v>54.815128263255204</v>
          </cell>
          <cell r="W18">
            <v>63.4</v>
          </cell>
          <cell r="Y18">
            <v>67.2</v>
          </cell>
          <cell r="AA18">
            <v>69.3</v>
          </cell>
          <cell r="AC18">
            <v>66.099999999999994</v>
          </cell>
          <cell r="AE18">
            <v>91</v>
          </cell>
          <cell r="AG18">
            <v>60</v>
          </cell>
          <cell r="AM18">
            <v>64.599999999999994</v>
          </cell>
          <cell r="AO18">
            <v>66</v>
          </cell>
          <cell r="AQ18">
            <v>118</v>
          </cell>
          <cell r="AR18" t="str">
            <v>*</v>
          </cell>
          <cell r="AY18">
            <v>82.9</v>
          </cell>
          <cell r="BA18">
            <v>62.9</v>
          </cell>
          <cell r="BI18">
            <v>69.239625251019632</v>
          </cell>
          <cell r="BJ18">
            <v>20</v>
          </cell>
          <cell r="BK18">
            <v>69.727675217550342</v>
          </cell>
          <cell r="BL18">
            <v>17</v>
          </cell>
          <cell r="BM18">
            <v>12</v>
          </cell>
          <cell r="BN18" t="str">
            <v xml:space="preserve">TX 91D6999  </v>
          </cell>
          <cell r="BO18">
            <v>59.85</v>
          </cell>
          <cell r="BP18">
            <v>8</v>
          </cell>
          <cell r="BQ18">
            <v>60.671709421085062</v>
          </cell>
          <cell r="BR18">
            <v>22</v>
          </cell>
          <cell r="BS18">
            <v>63.4</v>
          </cell>
          <cell r="BT18">
            <v>24</v>
          </cell>
          <cell r="BU18">
            <v>75.466666666666654</v>
          </cell>
          <cell r="BV18">
            <v>16</v>
          </cell>
          <cell r="BW18">
            <v>62.3</v>
          </cell>
          <cell r="BX18">
            <v>30</v>
          </cell>
          <cell r="BY18">
            <v>92</v>
          </cell>
          <cell r="BZ18">
            <v>12</v>
          </cell>
          <cell r="CA18">
            <v>66.099999999999994</v>
          </cell>
          <cell r="CB18">
            <v>20</v>
          </cell>
        </row>
        <row r="19">
          <cell r="A19">
            <v>13</v>
          </cell>
          <cell r="B19" t="str">
            <v xml:space="preserve">VA 94-52-68 </v>
          </cell>
          <cell r="G19">
            <v>57.4</v>
          </cell>
          <cell r="H19" t="str">
            <v>*</v>
          </cell>
          <cell r="I19">
            <v>75.400000000000006</v>
          </cell>
          <cell r="J19" t="str">
            <v>*</v>
          </cell>
          <cell r="K19">
            <v>38.799999999999997</v>
          </cell>
          <cell r="Q19">
            <v>65.370840657261425</v>
          </cell>
          <cell r="R19" t="str">
            <v>*</v>
          </cell>
          <cell r="W19">
            <v>77.8</v>
          </cell>
          <cell r="X19" t="str">
            <v>*</v>
          </cell>
          <cell r="Y19">
            <v>66.2</v>
          </cell>
          <cell r="AA19">
            <v>74.900000000000006</v>
          </cell>
          <cell r="AC19">
            <v>71.599999999999994</v>
          </cell>
          <cell r="AE19">
            <v>86</v>
          </cell>
          <cell r="AG19">
            <v>82</v>
          </cell>
          <cell r="AM19">
            <v>65.900000000000006</v>
          </cell>
          <cell r="AO19">
            <v>68</v>
          </cell>
          <cell r="AQ19">
            <v>117.5</v>
          </cell>
          <cell r="AR19" t="str">
            <v>*</v>
          </cell>
          <cell r="AY19">
            <v>89.6</v>
          </cell>
          <cell r="AZ19" t="str">
            <v>*</v>
          </cell>
          <cell r="BA19">
            <v>65.099999999999994</v>
          </cell>
          <cell r="BI19">
            <v>72.836218512097034</v>
          </cell>
          <cell r="BJ19">
            <v>7</v>
          </cell>
          <cell r="BK19">
            <v>73.438056043817411</v>
          </cell>
          <cell r="BL19">
            <v>8</v>
          </cell>
          <cell r="BM19">
            <v>13</v>
          </cell>
          <cell r="BN19" t="str">
            <v xml:space="preserve">VA 94-52-68 </v>
          </cell>
          <cell r="BO19">
            <v>52.5</v>
          </cell>
          <cell r="BP19">
            <v>17</v>
          </cell>
          <cell r="BQ19">
            <v>66.056946885753817</v>
          </cell>
          <cell r="BR19">
            <v>8</v>
          </cell>
          <cell r="BS19">
            <v>77.8</v>
          </cell>
          <cell r="BT19">
            <v>2</v>
          </cell>
          <cell r="BU19">
            <v>77.5</v>
          </cell>
          <cell r="BV19">
            <v>9</v>
          </cell>
          <cell r="BW19">
            <v>73.95</v>
          </cell>
          <cell r="BX19">
            <v>19</v>
          </cell>
          <cell r="BY19">
            <v>92.75</v>
          </cell>
          <cell r="BZ19">
            <v>10</v>
          </cell>
          <cell r="CA19">
            <v>71.599999999999994</v>
          </cell>
          <cell r="CB19">
            <v>9</v>
          </cell>
        </row>
        <row r="20">
          <cell r="A20">
            <v>14</v>
          </cell>
          <cell r="B20" t="str">
            <v>VA 94-54-479</v>
          </cell>
          <cell r="G20">
            <v>62.7</v>
          </cell>
          <cell r="H20" t="str">
            <v>*</v>
          </cell>
          <cell r="I20">
            <v>70</v>
          </cell>
          <cell r="K20">
            <v>48.1</v>
          </cell>
          <cell r="Q20">
            <v>58.681830051551984</v>
          </cell>
          <cell r="W20">
            <v>71.099999999999994</v>
          </cell>
          <cell r="X20" t="str">
            <v>*</v>
          </cell>
          <cell r="Y20">
            <v>78.099999999999994</v>
          </cell>
          <cell r="Z20" t="str">
            <v>*</v>
          </cell>
          <cell r="AA20">
            <v>87.5</v>
          </cell>
          <cell r="AB20" t="str">
            <v>**</v>
          </cell>
          <cell r="AC20">
            <v>74</v>
          </cell>
          <cell r="AD20" t="str">
            <v>*</v>
          </cell>
          <cell r="AE20">
            <v>95</v>
          </cell>
          <cell r="AF20" t="str">
            <v>*</v>
          </cell>
          <cell r="AG20">
            <v>79</v>
          </cell>
          <cell r="AM20">
            <v>81.099999999999994</v>
          </cell>
          <cell r="AN20" t="str">
            <v>*</v>
          </cell>
          <cell r="AO20">
            <v>83</v>
          </cell>
          <cell r="AP20" t="str">
            <v>*</v>
          </cell>
          <cell r="AQ20">
            <v>125.6</v>
          </cell>
          <cell r="AR20" t="str">
            <v>*</v>
          </cell>
          <cell r="AY20">
            <v>88.5</v>
          </cell>
          <cell r="AZ20" t="str">
            <v>*</v>
          </cell>
          <cell r="BA20">
            <v>69.400000000000006</v>
          </cell>
          <cell r="BI20">
            <v>77.990910003965539</v>
          </cell>
          <cell r="BJ20">
            <v>2</v>
          </cell>
          <cell r="BK20">
            <v>78.11878867010347</v>
          </cell>
          <cell r="BL20">
            <v>2</v>
          </cell>
          <cell r="BM20">
            <v>14</v>
          </cell>
          <cell r="BN20" t="str">
            <v>VA 94-54-479</v>
          </cell>
          <cell r="BO20">
            <v>63.099999999999994</v>
          </cell>
          <cell r="BP20">
            <v>5</v>
          </cell>
          <cell r="BQ20">
            <v>63.793943350517317</v>
          </cell>
          <cell r="BR20">
            <v>15</v>
          </cell>
          <cell r="BS20">
            <v>71.099999999999994</v>
          </cell>
          <cell r="BT20">
            <v>9</v>
          </cell>
          <cell r="BU20">
            <v>85.5</v>
          </cell>
          <cell r="BV20">
            <v>2</v>
          </cell>
          <cell r="BW20">
            <v>80.05</v>
          </cell>
          <cell r="BX20">
            <v>6</v>
          </cell>
          <cell r="BY20">
            <v>104.3</v>
          </cell>
          <cell r="BZ20">
            <v>1</v>
          </cell>
          <cell r="CA20">
            <v>74</v>
          </cell>
          <cell r="CB20">
            <v>8</v>
          </cell>
        </row>
        <row r="21">
          <cell r="A21">
            <v>15</v>
          </cell>
          <cell r="B21" t="str">
            <v>VA 94-54-549</v>
          </cell>
          <cell r="G21">
            <v>72.5</v>
          </cell>
          <cell r="H21" t="str">
            <v>**</v>
          </cell>
          <cell r="I21">
            <v>78.599999999999994</v>
          </cell>
          <cell r="J21" t="str">
            <v>*</v>
          </cell>
          <cell r="K21">
            <v>50.5</v>
          </cell>
          <cell r="Q21">
            <v>62.079370934959414</v>
          </cell>
          <cell r="R21" t="str">
            <v>*</v>
          </cell>
          <cell r="W21">
            <v>78.900000000000006</v>
          </cell>
          <cell r="X21" t="str">
            <v>**</v>
          </cell>
          <cell r="Y21">
            <v>66.8</v>
          </cell>
          <cell r="AA21">
            <v>78.599999999999994</v>
          </cell>
          <cell r="AB21" t="str">
            <v>*</v>
          </cell>
          <cell r="AC21">
            <v>70.3</v>
          </cell>
          <cell r="AE21">
            <v>72</v>
          </cell>
          <cell r="AG21">
            <v>90</v>
          </cell>
          <cell r="AH21" t="str">
            <v>*</v>
          </cell>
          <cell r="AM21">
            <v>75.7</v>
          </cell>
          <cell r="AN21" t="str">
            <v>*</v>
          </cell>
          <cell r="AO21">
            <v>59</v>
          </cell>
          <cell r="AQ21">
            <v>103.7</v>
          </cell>
          <cell r="AY21">
            <v>95.5</v>
          </cell>
          <cell r="AZ21" t="str">
            <v>*</v>
          </cell>
          <cell r="BA21">
            <v>67.8</v>
          </cell>
          <cell r="BI21">
            <v>73.744566994996887</v>
          </cell>
          <cell r="BJ21">
            <v>3</v>
          </cell>
          <cell r="BK21">
            <v>74.798624728997297</v>
          </cell>
          <cell r="BL21">
            <v>3</v>
          </cell>
          <cell r="BM21">
            <v>15</v>
          </cell>
          <cell r="BN21" t="str">
            <v>VA 94-54-549</v>
          </cell>
          <cell r="BO21">
            <v>58.65</v>
          </cell>
          <cell r="BP21">
            <v>9</v>
          </cell>
          <cell r="BQ21">
            <v>71.059790311653146</v>
          </cell>
          <cell r="BR21">
            <v>2</v>
          </cell>
          <cell r="BS21">
            <v>78.900000000000006</v>
          </cell>
          <cell r="BT21">
            <v>1</v>
          </cell>
          <cell r="BU21">
            <v>73.633333333333326</v>
          </cell>
          <cell r="BV21">
            <v>19</v>
          </cell>
          <cell r="BW21">
            <v>82.85</v>
          </cell>
          <cell r="BX21">
            <v>3</v>
          </cell>
          <cell r="BY21">
            <v>81.349999999999994</v>
          </cell>
          <cell r="BZ21">
            <v>30</v>
          </cell>
          <cell r="CA21">
            <v>70.3</v>
          </cell>
          <cell r="CB21">
            <v>13</v>
          </cell>
        </row>
        <row r="22">
          <cell r="A22">
            <v>16</v>
          </cell>
          <cell r="B22" t="str">
            <v xml:space="preserve">AR 494B-2-2 </v>
          </cell>
          <cell r="G22">
            <v>69.400000000000006</v>
          </cell>
          <cell r="H22" t="str">
            <v>*</v>
          </cell>
          <cell r="I22">
            <v>77.7</v>
          </cell>
          <cell r="J22" t="str">
            <v>*</v>
          </cell>
          <cell r="K22">
            <v>49.9</v>
          </cell>
          <cell r="Q22">
            <v>51.864718120507533</v>
          </cell>
          <cell r="W22">
            <v>59.4</v>
          </cell>
          <cell r="Y22">
            <v>48.8</v>
          </cell>
          <cell r="AA22">
            <v>84.3</v>
          </cell>
          <cell r="AB22" t="str">
            <v>*</v>
          </cell>
          <cell r="AC22">
            <v>81</v>
          </cell>
          <cell r="AD22" t="str">
            <v>*</v>
          </cell>
          <cell r="AE22">
            <v>90</v>
          </cell>
          <cell r="AG22">
            <v>70</v>
          </cell>
          <cell r="AM22">
            <v>74.5</v>
          </cell>
          <cell r="AN22" t="str">
            <v>*</v>
          </cell>
          <cell r="AO22">
            <v>78</v>
          </cell>
          <cell r="AQ22">
            <v>127.1</v>
          </cell>
          <cell r="AR22" t="str">
            <v>*</v>
          </cell>
          <cell r="AY22">
            <v>86.1</v>
          </cell>
          <cell r="BA22">
            <v>66.099999999999994</v>
          </cell>
          <cell r="BI22">
            <v>73.997286009269814</v>
          </cell>
          <cell r="BJ22">
            <v>3</v>
          </cell>
          <cell r="BK22">
            <v>74.277647874700506</v>
          </cell>
          <cell r="BL22">
            <v>5</v>
          </cell>
          <cell r="BM22">
            <v>16</v>
          </cell>
          <cell r="BN22" t="str">
            <v xml:space="preserve">AR 494B-2-2 </v>
          </cell>
          <cell r="BO22">
            <v>49.349999999999994</v>
          </cell>
          <cell r="BP22">
            <v>26</v>
          </cell>
          <cell r="BQ22">
            <v>66.321572706835852</v>
          </cell>
          <cell r="BR22">
            <v>8</v>
          </cell>
          <cell r="BS22">
            <v>59.4</v>
          </cell>
          <cell r="BT22">
            <v>26</v>
          </cell>
          <cell r="BU22">
            <v>85.100000000000009</v>
          </cell>
          <cell r="BV22">
            <v>3</v>
          </cell>
          <cell r="BW22">
            <v>72.25</v>
          </cell>
          <cell r="BX22">
            <v>24</v>
          </cell>
          <cell r="BY22">
            <v>102.55</v>
          </cell>
          <cell r="BZ22">
            <v>2</v>
          </cell>
          <cell r="CA22">
            <v>81</v>
          </cell>
          <cell r="CB22">
            <v>3</v>
          </cell>
        </row>
        <row r="23">
          <cell r="A23">
            <v>17</v>
          </cell>
          <cell r="B23" t="str">
            <v xml:space="preserve">AR 584A-3-2 </v>
          </cell>
          <cell r="G23">
            <v>71.3</v>
          </cell>
          <cell r="H23" t="str">
            <v>*</v>
          </cell>
          <cell r="I23">
            <v>83.8</v>
          </cell>
          <cell r="J23" t="str">
            <v>*</v>
          </cell>
          <cell r="K23">
            <v>55.4</v>
          </cell>
          <cell r="L23" t="str">
            <v>*</v>
          </cell>
          <cell r="Q23">
            <v>67.728884161835751</v>
          </cell>
          <cell r="R23" t="str">
            <v>*</v>
          </cell>
          <cell r="W23">
            <v>65.599999999999994</v>
          </cell>
          <cell r="Y23">
            <v>78.900000000000006</v>
          </cell>
          <cell r="Z23" t="str">
            <v>*</v>
          </cell>
          <cell r="AA23">
            <v>81.7</v>
          </cell>
          <cell r="AB23" t="str">
            <v>*</v>
          </cell>
          <cell r="AC23">
            <v>81.900000000000006</v>
          </cell>
          <cell r="AD23" t="str">
            <v>**</v>
          </cell>
          <cell r="AE23">
            <v>97</v>
          </cell>
          <cell r="AF23" t="str">
            <v>*</v>
          </cell>
          <cell r="AG23">
            <v>77</v>
          </cell>
          <cell r="AM23">
            <v>75</v>
          </cell>
          <cell r="AN23" t="str">
            <v>*</v>
          </cell>
          <cell r="AO23">
            <v>77</v>
          </cell>
          <cell r="AQ23">
            <v>119.9</v>
          </cell>
          <cell r="AR23" t="str">
            <v>*</v>
          </cell>
          <cell r="AY23">
            <v>86.8</v>
          </cell>
          <cell r="AZ23" t="str">
            <v>*</v>
          </cell>
          <cell r="BA23">
            <v>68.2</v>
          </cell>
          <cell r="BI23">
            <v>79.402221858602758</v>
          </cell>
          <cell r="BJ23">
            <v>1</v>
          </cell>
          <cell r="BK23">
            <v>79.14859227745572</v>
          </cell>
          <cell r="BL23">
            <v>1</v>
          </cell>
          <cell r="BM23">
            <v>17</v>
          </cell>
          <cell r="BN23" t="str">
            <v xml:space="preserve">AR 584A-3-2 </v>
          </cell>
          <cell r="BO23">
            <v>67.150000000000006</v>
          </cell>
          <cell r="BP23">
            <v>3</v>
          </cell>
          <cell r="BQ23">
            <v>74.276294720611915</v>
          </cell>
          <cell r="BR23">
            <v>1</v>
          </cell>
          <cell r="BS23">
            <v>65.599999999999994</v>
          </cell>
          <cell r="BT23">
            <v>17</v>
          </cell>
          <cell r="BU23">
            <v>86.866666666666674</v>
          </cell>
          <cell r="BV23">
            <v>1</v>
          </cell>
          <cell r="BW23">
            <v>76</v>
          </cell>
          <cell r="BX23">
            <v>14</v>
          </cell>
          <cell r="BY23">
            <v>98.45</v>
          </cell>
          <cell r="BZ23">
            <v>5</v>
          </cell>
          <cell r="CA23">
            <v>81.900000000000006</v>
          </cell>
          <cell r="CB23">
            <v>1</v>
          </cell>
        </row>
        <row r="24">
          <cell r="A24">
            <v>18</v>
          </cell>
          <cell r="B24" t="str">
            <v xml:space="preserve">FL 92944RCX </v>
          </cell>
          <cell r="G24">
            <v>42.9</v>
          </cell>
          <cell r="I24">
            <v>63</v>
          </cell>
          <cell r="K24">
            <v>34.9</v>
          </cell>
          <cell r="Q24">
            <v>40.141407022333198</v>
          </cell>
          <cell r="W24">
            <v>71.8</v>
          </cell>
          <cell r="X24" t="str">
            <v>*</v>
          </cell>
          <cell r="Y24">
            <v>71.7</v>
          </cell>
          <cell r="Z24" t="str">
            <v>*</v>
          </cell>
          <cell r="AA24">
            <v>63.7</v>
          </cell>
          <cell r="AC24">
            <v>50.4</v>
          </cell>
          <cell r="AE24">
            <v>39</v>
          </cell>
          <cell r="AG24">
            <v>89</v>
          </cell>
          <cell r="AH24" t="str">
            <v>*</v>
          </cell>
          <cell r="AM24">
            <v>64.599999999999994</v>
          </cell>
          <cell r="AO24">
            <v>66</v>
          </cell>
          <cell r="AQ24">
            <v>113.5</v>
          </cell>
          <cell r="AY24">
            <v>59.5</v>
          </cell>
          <cell r="BA24">
            <v>54.8</v>
          </cell>
          <cell r="BI24">
            <v>62.357031309410246</v>
          </cell>
          <cell r="BJ24">
            <v>32</v>
          </cell>
          <cell r="BK24">
            <v>61.66276046815554</v>
          </cell>
          <cell r="BL24">
            <v>31</v>
          </cell>
          <cell r="BM24">
            <v>18</v>
          </cell>
          <cell r="BN24" t="str">
            <v xml:space="preserve">FL 92944RCX </v>
          </cell>
          <cell r="BO24">
            <v>53.3</v>
          </cell>
          <cell r="BP24">
            <v>17</v>
          </cell>
          <cell r="BQ24">
            <v>48.680469007444401</v>
          </cell>
          <cell r="BR24">
            <v>32</v>
          </cell>
          <cell r="BS24">
            <v>71.8</v>
          </cell>
          <cell r="BT24">
            <v>7</v>
          </cell>
          <cell r="BU24">
            <v>51.033333333333331</v>
          </cell>
          <cell r="BV24">
            <v>33</v>
          </cell>
          <cell r="BW24">
            <v>76.8</v>
          </cell>
          <cell r="BX24">
            <v>11</v>
          </cell>
          <cell r="BY24">
            <v>89.75</v>
          </cell>
          <cell r="BZ24">
            <v>15</v>
          </cell>
          <cell r="CA24">
            <v>50.4</v>
          </cell>
          <cell r="CB24">
            <v>33</v>
          </cell>
        </row>
        <row r="25">
          <cell r="A25">
            <v>19</v>
          </cell>
          <cell r="B25" t="str">
            <v xml:space="preserve">FL 931339AS </v>
          </cell>
          <cell r="G25">
            <v>19.600000000000001</v>
          </cell>
          <cell r="I25">
            <v>63.6</v>
          </cell>
          <cell r="K25">
            <v>34</v>
          </cell>
          <cell r="Q25">
            <v>42.733623013347938</v>
          </cell>
          <cell r="W25">
            <v>48.7</v>
          </cell>
          <cell r="Y25">
            <v>60.8</v>
          </cell>
          <cell r="AA25">
            <v>52.1</v>
          </cell>
          <cell r="AC25">
            <v>57.1</v>
          </cell>
          <cell r="AE25">
            <v>67</v>
          </cell>
          <cell r="AG25">
            <v>57</v>
          </cell>
          <cell r="AM25">
            <v>45.8</v>
          </cell>
          <cell r="AO25">
            <v>47</v>
          </cell>
          <cell r="AQ25">
            <v>95.2</v>
          </cell>
          <cell r="AY25">
            <v>59.9</v>
          </cell>
          <cell r="BA25">
            <v>53.2</v>
          </cell>
          <cell r="BI25">
            <v>53.125663308719076</v>
          </cell>
          <cell r="BJ25">
            <v>33</v>
          </cell>
          <cell r="BK25">
            <v>53.582241534223201</v>
          </cell>
          <cell r="BL25">
            <v>33</v>
          </cell>
          <cell r="BM25">
            <v>19</v>
          </cell>
          <cell r="BN25" t="str">
            <v xml:space="preserve">FL 931339AS </v>
          </cell>
          <cell r="BO25">
            <v>47.4</v>
          </cell>
          <cell r="BP25">
            <v>28</v>
          </cell>
          <cell r="BQ25">
            <v>41.977874337782644</v>
          </cell>
          <cell r="BR25">
            <v>33</v>
          </cell>
          <cell r="BS25">
            <v>48.7</v>
          </cell>
          <cell r="BT25">
            <v>32</v>
          </cell>
          <cell r="BU25">
            <v>58.733333333333327</v>
          </cell>
          <cell r="BV25">
            <v>32</v>
          </cell>
          <cell r="BW25">
            <v>51.4</v>
          </cell>
          <cell r="BX25">
            <v>33</v>
          </cell>
          <cell r="BY25">
            <v>71.099999999999994</v>
          </cell>
          <cell r="BZ25">
            <v>32</v>
          </cell>
          <cell r="CA25">
            <v>57.1</v>
          </cell>
          <cell r="CB25">
            <v>30</v>
          </cell>
        </row>
        <row r="26">
          <cell r="A26">
            <v>20</v>
          </cell>
          <cell r="B26" t="str">
            <v xml:space="preserve">FL 92944BX  </v>
          </cell>
          <cell r="G26">
            <v>34.4</v>
          </cell>
          <cell r="I26">
            <v>72.099999999999994</v>
          </cell>
          <cell r="K26">
            <v>37.4</v>
          </cell>
          <cell r="Q26">
            <v>43.332517107589297</v>
          </cell>
          <cell r="W26">
            <v>55.2</v>
          </cell>
          <cell r="Y26">
            <v>67.5</v>
          </cell>
          <cell r="AA26">
            <v>70.3</v>
          </cell>
          <cell r="AC26">
            <v>70.900000000000006</v>
          </cell>
          <cell r="AE26">
            <v>49</v>
          </cell>
          <cell r="AG26">
            <v>83</v>
          </cell>
          <cell r="AM26">
            <v>64.400000000000006</v>
          </cell>
          <cell r="AO26">
            <v>75</v>
          </cell>
          <cell r="AQ26">
            <v>127.5</v>
          </cell>
          <cell r="AR26" t="str">
            <v>**</v>
          </cell>
          <cell r="AY26">
            <v>39.4</v>
          </cell>
          <cell r="BA26">
            <v>51.7</v>
          </cell>
          <cell r="BI26">
            <v>65.387116700583789</v>
          </cell>
          <cell r="BJ26">
            <v>26</v>
          </cell>
          <cell r="BK26">
            <v>62.742167807172628</v>
          </cell>
          <cell r="BL26">
            <v>29</v>
          </cell>
          <cell r="BM26">
            <v>20</v>
          </cell>
          <cell r="BN26" t="str">
            <v xml:space="preserve">FL 92944BX  </v>
          </cell>
          <cell r="BO26">
            <v>52.45</v>
          </cell>
          <cell r="BP26">
            <v>17</v>
          </cell>
          <cell r="BQ26">
            <v>49.94417236919643</v>
          </cell>
          <cell r="BR26">
            <v>31</v>
          </cell>
          <cell r="BS26">
            <v>55.2</v>
          </cell>
          <cell r="BT26">
            <v>30</v>
          </cell>
          <cell r="BU26">
            <v>63.4</v>
          </cell>
          <cell r="BV26">
            <v>28</v>
          </cell>
          <cell r="BW26">
            <v>73.7</v>
          </cell>
          <cell r="BX26">
            <v>19</v>
          </cell>
          <cell r="BY26">
            <v>101.25</v>
          </cell>
          <cell r="BZ26">
            <v>3</v>
          </cell>
          <cell r="CA26">
            <v>70.900000000000006</v>
          </cell>
          <cell r="CB26">
            <v>11</v>
          </cell>
        </row>
        <row r="27">
          <cell r="A27">
            <v>21</v>
          </cell>
          <cell r="B27" t="str">
            <v xml:space="preserve">A93-6061    </v>
          </cell>
          <cell r="G27">
            <v>57.7</v>
          </cell>
          <cell r="H27" t="str">
            <v>*</v>
          </cell>
          <cell r="I27">
            <v>79.900000000000006</v>
          </cell>
          <cell r="J27" t="str">
            <v>*</v>
          </cell>
          <cell r="K27">
            <v>41.9</v>
          </cell>
          <cell r="Q27">
            <v>69.175531612911968</v>
          </cell>
          <cell r="R27" t="str">
            <v>*</v>
          </cell>
          <cell r="W27">
            <v>74.2</v>
          </cell>
          <cell r="X27" t="str">
            <v>*</v>
          </cell>
          <cell r="Y27">
            <v>51.2</v>
          </cell>
          <cell r="AA27">
            <v>63.8</v>
          </cell>
          <cell r="AC27">
            <v>71.400000000000006</v>
          </cell>
          <cell r="AE27">
            <v>62</v>
          </cell>
          <cell r="AG27">
            <v>50</v>
          </cell>
          <cell r="AM27">
            <v>58.9</v>
          </cell>
          <cell r="AO27">
            <v>61</v>
          </cell>
          <cell r="AQ27">
            <v>107.8</v>
          </cell>
          <cell r="AY27">
            <v>72</v>
          </cell>
          <cell r="BA27">
            <v>74.099999999999994</v>
          </cell>
          <cell r="BB27" t="str">
            <v>*</v>
          </cell>
          <cell r="BI27">
            <v>65.305810124070149</v>
          </cell>
          <cell r="BJ27">
            <v>26</v>
          </cell>
          <cell r="BK27">
            <v>66.338368774194137</v>
          </cell>
          <cell r="BL27">
            <v>24</v>
          </cell>
          <cell r="BM27">
            <v>21</v>
          </cell>
          <cell r="BN27" t="str">
            <v xml:space="preserve">A93-6061    </v>
          </cell>
          <cell r="BO27">
            <v>46.55</v>
          </cell>
          <cell r="BP27">
            <v>28</v>
          </cell>
          <cell r="BQ27">
            <v>68.925177204304006</v>
          </cell>
          <cell r="BR27">
            <v>4</v>
          </cell>
          <cell r="BS27">
            <v>74.2</v>
          </cell>
          <cell r="BT27">
            <v>5</v>
          </cell>
          <cell r="BU27">
            <v>65.733333333333334</v>
          </cell>
          <cell r="BV27">
            <v>26</v>
          </cell>
          <cell r="BW27">
            <v>54.45</v>
          </cell>
          <cell r="BX27">
            <v>32</v>
          </cell>
          <cell r="BY27">
            <v>84.4</v>
          </cell>
          <cell r="BZ27">
            <v>26</v>
          </cell>
          <cell r="CA27">
            <v>71.400000000000006</v>
          </cell>
          <cell r="CB27">
            <v>11</v>
          </cell>
        </row>
        <row r="28">
          <cell r="A28">
            <v>22</v>
          </cell>
          <cell r="B28" t="str">
            <v xml:space="preserve">A93-6227    </v>
          </cell>
          <cell r="G28">
            <v>57.7</v>
          </cell>
          <cell r="H28" t="str">
            <v>*</v>
          </cell>
          <cell r="I28">
            <v>75.7</v>
          </cell>
          <cell r="J28" t="str">
            <v>*</v>
          </cell>
          <cell r="K28">
            <v>47</v>
          </cell>
          <cell r="Q28">
            <v>58.4313389249415</v>
          </cell>
          <cell r="W28">
            <v>66</v>
          </cell>
          <cell r="Y28">
            <v>56.6</v>
          </cell>
          <cell r="AA28">
            <v>52.4</v>
          </cell>
          <cell r="AC28">
            <v>71.8</v>
          </cell>
          <cell r="AE28">
            <v>77</v>
          </cell>
          <cell r="AG28">
            <v>72</v>
          </cell>
          <cell r="AM28">
            <v>62.3</v>
          </cell>
          <cell r="AO28">
            <v>60</v>
          </cell>
          <cell r="AQ28">
            <v>120.7</v>
          </cell>
          <cell r="AR28" t="str">
            <v>*</v>
          </cell>
          <cell r="AY28">
            <v>78</v>
          </cell>
          <cell r="BA28">
            <v>31.4</v>
          </cell>
          <cell r="BI28">
            <v>67.510102994226273</v>
          </cell>
          <cell r="BJ28">
            <v>22</v>
          </cell>
          <cell r="BK28">
            <v>65.802089261662758</v>
          </cell>
          <cell r="BL28">
            <v>24</v>
          </cell>
          <cell r="BM28">
            <v>22</v>
          </cell>
          <cell r="BN28" t="str">
            <v xml:space="preserve">A93-6227    </v>
          </cell>
          <cell r="BO28">
            <v>51.8</v>
          </cell>
          <cell r="BP28">
            <v>22</v>
          </cell>
          <cell r="BQ28">
            <v>63.943779641647176</v>
          </cell>
          <cell r="BR28">
            <v>15</v>
          </cell>
          <cell r="BS28">
            <v>66</v>
          </cell>
          <cell r="BT28">
            <v>17</v>
          </cell>
          <cell r="BU28">
            <v>67.066666666666663</v>
          </cell>
          <cell r="BV28">
            <v>24</v>
          </cell>
          <cell r="BW28">
            <v>67.150000000000006</v>
          </cell>
          <cell r="BX28">
            <v>29</v>
          </cell>
          <cell r="BY28">
            <v>90.35</v>
          </cell>
          <cell r="BZ28">
            <v>15</v>
          </cell>
          <cell r="CA28">
            <v>71.8</v>
          </cell>
          <cell r="CB28">
            <v>9</v>
          </cell>
        </row>
        <row r="29">
          <cell r="A29">
            <v>23</v>
          </cell>
          <cell r="B29" t="str">
            <v xml:space="preserve">A93*7162    </v>
          </cell>
          <cell r="G29">
            <v>58.2</v>
          </cell>
          <cell r="H29" t="str">
            <v>*</v>
          </cell>
          <cell r="I29">
            <v>65.2</v>
          </cell>
          <cell r="K29">
            <v>53.8</v>
          </cell>
          <cell r="L29" t="str">
            <v>*</v>
          </cell>
          <cell r="Q29">
            <v>76.215392982277791</v>
          </cell>
          <cell r="R29" t="str">
            <v>**</v>
          </cell>
          <cell r="W29">
            <v>74.7</v>
          </cell>
          <cell r="X29" t="str">
            <v>*</v>
          </cell>
          <cell r="Y29">
            <v>56.9</v>
          </cell>
          <cell r="AA29">
            <v>74</v>
          </cell>
          <cell r="AC29">
            <v>67.5</v>
          </cell>
          <cell r="AE29">
            <v>89</v>
          </cell>
          <cell r="AG29">
            <v>84</v>
          </cell>
          <cell r="AM29">
            <v>73.7</v>
          </cell>
          <cell r="AN29" t="str">
            <v>*</v>
          </cell>
          <cell r="AO29">
            <v>61</v>
          </cell>
          <cell r="AQ29">
            <v>117.5</v>
          </cell>
          <cell r="AR29" t="str">
            <v>*</v>
          </cell>
          <cell r="AY29">
            <v>96</v>
          </cell>
          <cell r="AZ29" t="str">
            <v>**</v>
          </cell>
          <cell r="BA29">
            <v>77.5</v>
          </cell>
          <cell r="BB29" t="str">
            <v>**</v>
          </cell>
          <cell r="BI29">
            <v>73.208876383252132</v>
          </cell>
          <cell r="BJ29">
            <v>7</v>
          </cell>
          <cell r="BK29">
            <v>75.014359532151857</v>
          </cell>
          <cell r="BL29">
            <v>3</v>
          </cell>
          <cell r="BM29">
            <v>23</v>
          </cell>
          <cell r="BN29" t="str">
            <v xml:space="preserve">A93*7162    </v>
          </cell>
          <cell r="BO29">
            <v>55.349999999999994</v>
          </cell>
          <cell r="BP29">
            <v>13</v>
          </cell>
          <cell r="BQ29">
            <v>66.538464327425928</v>
          </cell>
          <cell r="BR29">
            <v>6</v>
          </cell>
          <cell r="BS29">
            <v>74.7</v>
          </cell>
          <cell r="BT29">
            <v>3</v>
          </cell>
          <cell r="BU29">
            <v>76.833333333333329</v>
          </cell>
          <cell r="BV29">
            <v>14</v>
          </cell>
          <cell r="BW29">
            <v>78.849999999999994</v>
          </cell>
          <cell r="BX29">
            <v>8</v>
          </cell>
          <cell r="BY29">
            <v>89.25</v>
          </cell>
          <cell r="BZ29">
            <v>18</v>
          </cell>
          <cell r="CA29">
            <v>67.5</v>
          </cell>
          <cell r="CB29">
            <v>15</v>
          </cell>
        </row>
        <row r="30">
          <cell r="A30">
            <v>24</v>
          </cell>
          <cell r="B30" t="str">
            <v xml:space="preserve">L920738     </v>
          </cell>
          <cell r="G30">
            <v>55.1</v>
          </cell>
          <cell r="H30" t="str">
            <v>*</v>
          </cell>
          <cell r="I30">
            <v>83.5</v>
          </cell>
          <cell r="J30" t="str">
            <v>*</v>
          </cell>
          <cell r="K30">
            <v>43.5</v>
          </cell>
          <cell r="Q30">
            <v>53.143283577832086</v>
          </cell>
          <cell r="W30">
            <v>74.900000000000006</v>
          </cell>
          <cell r="X30" t="str">
            <v>*</v>
          </cell>
          <cell r="Y30">
            <v>62.4</v>
          </cell>
          <cell r="AA30">
            <v>70.3</v>
          </cell>
          <cell r="AC30">
            <v>82.2</v>
          </cell>
          <cell r="AD30" t="str">
            <v>**</v>
          </cell>
          <cell r="AE30">
            <v>98</v>
          </cell>
          <cell r="AF30" t="str">
            <v>*</v>
          </cell>
          <cell r="AG30">
            <v>83</v>
          </cell>
          <cell r="AM30">
            <v>64.099999999999994</v>
          </cell>
          <cell r="AO30">
            <v>72</v>
          </cell>
          <cell r="AQ30">
            <v>110.8</v>
          </cell>
          <cell r="AY30">
            <v>87.6</v>
          </cell>
          <cell r="AZ30" t="str">
            <v>*</v>
          </cell>
          <cell r="BA30">
            <v>65.599999999999994</v>
          </cell>
          <cell r="BI30">
            <v>73.30332950598708</v>
          </cell>
          <cell r="BJ30">
            <v>7</v>
          </cell>
          <cell r="BK30">
            <v>73.742885571855453</v>
          </cell>
          <cell r="BL30">
            <v>5</v>
          </cell>
          <cell r="BM30">
            <v>24</v>
          </cell>
          <cell r="BN30" t="str">
            <v xml:space="preserve">L920738     </v>
          </cell>
          <cell r="BO30">
            <v>52.95</v>
          </cell>
          <cell r="BP30">
            <v>17</v>
          </cell>
          <cell r="BQ30">
            <v>63.91442785927736</v>
          </cell>
          <cell r="BR30">
            <v>15</v>
          </cell>
          <cell r="BS30">
            <v>74.900000000000006</v>
          </cell>
          <cell r="BT30">
            <v>3</v>
          </cell>
          <cell r="BU30">
            <v>83.5</v>
          </cell>
          <cell r="BV30">
            <v>4</v>
          </cell>
          <cell r="BW30">
            <v>73.55</v>
          </cell>
          <cell r="BX30">
            <v>19</v>
          </cell>
          <cell r="BY30">
            <v>91.4</v>
          </cell>
          <cell r="BZ30">
            <v>14</v>
          </cell>
          <cell r="CA30">
            <v>82.2</v>
          </cell>
          <cell r="CB30">
            <v>1</v>
          </cell>
        </row>
        <row r="31">
          <cell r="A31">
            <v>25</v>
          </cell>
          <cell r="B31" t="str">
            <v xml:space="preserve">L920024     </v>
          </cell>
          <cell r="G31">
            <v>51</v>
          </cell>
          <cell r="I31">
            <v>75.3</v>
          </cell>
          <cell r="J31" t="str">
            <v>*</v>
          </cell>
          <cell r="K31">
            <v>34.1</v>
          </cell>
          <cell r="Q31">
            <v>55.698782628464187</v>
          </cell>
          <cell r="W31">
            <v>62.9</v>
          </cell>
          <cell r="Y31">
            <v>66.8</v>
          </cell>
          <cell r="AA31">
            <v>64.3</v>
          </cell>
          <cell r="AC31">
            <v>78.5</v>
          </cell>
          <cell r="AD31" t="str">
            <v>*</v>
          </cell>
          <cell r="AE31">
            <v>98</v>
          </cell>
          <cell r="AF31" t="str">
            <v>*</v>
          </cell>
          <cell r="AG31">
            <v>79</v>
          </cell>
          <cell r="AM31">
            <v>71.599999999999994</v>
          </cell>
          <cell r="AO31">
            <v>75</v>
          </cell>
          <cell r="AQ31">
            <v>95</v>
          </cell>
          <cell r="AY31">
            <v>85.8</v>
          </cell>
          <cell r="BA31">
            <v>66.8</v>
          </cell>
          <cell r="BI31">
            <v>69.784521740651101</v>
          </cell>
          <cell r="BJ31">
            <v>15</v>
          </cell>
          <cell r="BK31">
            <v>70.653252175230961</v>
          </cell>
          <cell r="BL31">
            <v>14</v>
          </cell>
          <cell r="BM31">
            <v>25</v>
          </cell>
          <cell r="BN31" t="str">
            <v xml:space="preserve">L920024     </v>
          </cell>
          <cell r="BO31">
            <v>50.45</v>
          </cell>
          <cell r="BP31">
            <v>24</v>
          </cell>
          <cell r="BQ31">
            <v>60.66626087615473</v>
          </cell>
          <cell r="BR31">
            <v>22</v>
          </cell>
          <cell r="BS31">
            <v>62.9</v>
          </cell>
          <cell r="BT31">
            <v>24</v>
          </cell>
          <cell r="BU31">
            <v>80.266666666666666</v>
          </cell>
          <cell r="BV31">
            <v>5</v>
          </cell>
          <cell r="BW31">
            <v>75.3</v>
          </cell>
          <cell r="BX31">
            <v>16</v>
          </cell>
          <cell r="BY31">
            <v>85</v>
          </cell>
          <cell r="BZ31">
            <v>25</v>
          </cell>
          <cell r="CA31">
            <v>78.5</v>
          </cell>
          <cell r="CB31">
            <v>5</v>
          </cell>
        </row>
        <row r="32">
          <cell r="A32">
            <v>26</v>
          </cell>
          <cell r="B32" t="str">
            <v xml:space="preserve">LA8889-B2-1 </v>
          </cell>
          <cell r="G32">
            <v>47</v>
          </cell>
          <cell r="I32">
            <v>70.099999999999994</v>
          </cell>
          <cell r="K32">
            <v>43.8</v>
          </cell>
          <cell r="Q32">
            <v>50.728124832662544</v>
          </cell>
          <cell r="W32">
            <v>33.5</v>
          </cell>
          <cell r="Y32">
            <v>68.900000000000006</v>
          </cell>
          <cell r="AA32">
            <v>62.8</v>
          </cell>
          <cell r="AC32">
            <v>63</v>
          </cell>
          <cell r="AE32">
            <v>84</v>
          </cell>
          <cell r="AG32">
            <v>85</v>
          </cell>
          <cell r="AH32" t="str">
            <v>*</v>
          </cell>
          <cell r="AM32">
            <v>69.099999999999994</v>
          </cell>
          <cell r="AO32">
            <v>61</v>
          </cell>
          <cell r="AQ32">
            <v>75.599999999999994</v>
          </cell>
          <cell r="AY32">
            <v>78.900000000000006</v>
          </cell>
          <cell r="BA32">
            <v>53.7</v>
          </cell>
          <cell r="BI32">
            <v>62.656009602512505</v>
          </cell>
          <cell r="BJ32">
            <v>30</v>
          </cell>
          <cell r="BK32">
            <v>63.141874988844172</v>
          </cell>
          <cell r="BL32">
            <v>29</v>
          </cell>
          <cell r="BM32">
            <v>26</v>
          </cell>
          <cell r="BN32" t="str">
            <v xml:space="preserve">LA8889-B2-1 </v>
          </cell>
          <cell r="BO32">
            <v>56.35</v>
          </cell>
          <cell r="BP32">
            <v>11</v>
          </cell>
          <cell r="BQ32">
            <v>55.942708277554175</v>
          </cell>
          <cell r="BR32">
            <v>26</v>
          </cell>
          <cell r="BS32">
            <v>33.5</v>
          </cell>
          <cell r="BT32">
            <v>33</v>
          </cell>
          <cell r="BU32">
            <v>69.933333333333337</v>
          </cell>
          <cell r="BV32">
            <v>20</v>
          </cell>
          <cell r="BW32">
            <v>77.05</v>
          </cell>
          <cell r="BX32">
            <v>11</v>
          </cell>
          <cell r="BY32">
            <v>68.3</v>
          </cell>
          <cell r="BZ32">
            <v>33</v>
          </cell>
          <cell r="CA32">
            <v>63</v>
          </cell>
          <cell r="CB32">
            <v>27</v>
          </cell>
        </row>
        <row r="33">
          <cell r="A33">
            <v>27</v>
          </cell>
          <cell r="B33" t="str">
            <v xml:space="preserve">LA8529-B3-  </v>
          </cell>
          <cell r="G33">
            <v>68.3</v>
          </cell>
          <cell r="H33" t="str">
            <v>*</v>
          </cell>
          <cell r="I33">
            <v>70.2</v>
          </cell>
          <cell r="K33">
            <v>54.7</v>
          </cell>
          <cell r="L33" t="str">
            <v>*</v>
          </cell>
          <cell r="Q33">
            <v>57.406528322261437</v>
          </cell>
          <cell r="W33">
            <v>59.2</v>
          </cell>
          <cell r="Y33">
            <v>70.3</v>
          </cell>
          <cell r="AA33">
            <v>57.5</v>
          </cell>
          <cell r="AC33">
            <v>68</v>
          </cell>
          <cell r="AE33">
            <v>83</v>
          </cell>
          <cell r="AG33">
            <v>72</v>
          </cell>
          <cell r="AM33">
            <v>66.8</v>
          </cell>
          <cell r="AO33">
            <v>54</v>
          </cell>
          <cell r="AQ33">
            <v>121.9</v>
          </cell>
          <cell r="AR33" t="str">
            <v>*</v>
          </cell>
          <cell r="AY33">
            <v>77.599999999999994</v>
          </cell>
          <cell r="BA33">
            <v>53</v>
          </cell>
          <cell r="BI33">
            <v>69.485117563250881</v>
          </cell>
          <cell r="BJ33">
            <v>15</v>
          </cell>
          <cell r="BK33">
            <v>68.927101888150759</v>
          </cell>
          <cell r="BL33">
            <v>20</v>
          </cell>
          <cell r="BM33">
            <v>27</v>
          </cell>
          <cell r="BN33" t="str">
            <v xml:space="preserve">LA8529-B3-  </v>
          </cell>
          <cell r="BO33">
            <v>62.5</v>
          </cell>
          <cell r="BP33">
            <v>5</v>
          </cell>
          <cell r="BQ33">
            <v>65.302176107420479</v>
          </cell>
          <cell r="BR33">
            <v>10</v>
          </cell>
          <cell r="BS33">
            <v>59.2</v>
          </cell>
          <cell r="BT33">
            <v>26</v>
          </cell>
          <cell r="BU33">
            <v>69.5</v>
          </cell>
          <cell r="BV33">
            <v>20</v>
          </cell>
          <cell r="BW33">
            <v>69.400000000000006</v>
          </cell>
          <cell r="BX33">
            <v>27</v>
          </cell>
          <cell r="BY33">
            <v>87.95</v>
          </cell>
          <cell r="BZ33">
            <v>21</v>
          </cell>
          <cell r="CA33">
            <v>68</v>
          </cell>
          <cell r="CB33">
            <v>15</v>
          </cell>
        </row>
        <row r="34">
          <cell r="A34">
            <v>28</v>
          </cell>
          <cell r="B34" t="str">
            <v>LA 87167-D8-</v>
          </cell>
          <cell r="G34">
            <v>55.3</v>
          </cell>
          <cell r="H34" t="str">
            <v>*</v>
          </cell>
          <cell r="I34">
            <v>75</v>
          </cell>
          <cell r="J34" t="str">
            <v>*</v>
          </cell>
          <cell r="K34">
            <v>58.6</v>
          </cell>
          <cell r="L34" t="str">
            <v>*</v>
          </cell>
          <cell r="Q34">
            <v>48.593646698418098</v>
          </cell>
          <cell r="W34">
            <v>54.9</v>
          </cell>
          <cell r="Y34">
            <v>76</v>
          </cell>
          <cell r="Z34" t="str">
            <v>*</v>
          </cell>
          <cell r="AA34">
            <v>69.8</v>
          </cell>
          <cell r="AC34">
            <v>65.099999999999994</v>
          </cell>
          <cell r="AE34">
            <v>98</v>
          </cell>
          <cell r="AF34" t="str">
            <v>*</v>
          </cell>
          <cell r="AG34">
            <v>87</v>
          </cell>
          <cell r="AH34" t="str">
            <v>*</v>
          </cell>
          <cell r="AM34">
            <v>73.7</v>
          </cell>
          <cell r="AN34" t="str">
            <v>*</v>
          </cell>
          <cell r="AO34">
            <v>77</v>
          </cell>
          <cell r="AQ34">
            <v>101</v>
          </cell>
          <cell r="AY34">
            <v>75.8</v>
          </cell>
          <cell r="BA34">
            <v>51.3</v>
          </cell>
          <cell r="BI34">
            <v>72.307203592186013</v>
          </cell>
          <cell r="BJ34">
            <v>13</v>
          </cell>
          <cell r="BK34">
            <v>71.139576446561207</v>
          </cell>
          <cell r="BL34">
            <v>14</v>
          </cell>
          <cell r="BM34">
            <v>28</v>
          </cell>
          <cell r="BN34" t="str">
            <v>LA 87167-D8-</v>
          </cell>
          <cell r="BO34">
            <v>67.3</v>
          </cell>
          <cell r="BP34">
            <v>3</v>
          </cell>
          <cell r="BQ34">
            <v>59.631215566139367</v>
          </cell>
          <cell r="BR34">
            <v>24</v>
          </cell>
          <cell r="BS34">
            <v>54.9</v>
          </cell>
          <cell r="BT34">
            <v>30</v>
          </cell>
          <cell r="BU34">
            <v>77.633333333333326</v>
          </cell>
          <cell r="BV34">
            <v>9</v>
          </cell>
          <cell r="BW34">
            <v>80.349999999999994</v>
          </cell>
          <cell r="BX34">
            <v>6</v>
          </cell>
          <cell r="BY34">
            <v>89</v>
          </cell>
          <cell r="BZ34">
            <v>18</v>
          </cell>
          <cell r="CA34">
            <v>65.099999999999994</v>
          </cell>
          <cell r="CB34">
            <v>23</v>
          </cell>
        </row>
        <row r="35">
          <cell r="A35">
            <v>29</v>
          </cell>
          <cell r="B35" t="str">
            <v xml:space="preserve">TX 92D7702  </v>
          </cell>
          <cell r="G35">
            <v>65.400000000000006</v>
          </cell>
          <cell r="H35" t="str">
            <v>*</v>
          </cell>
          <cell r="I35">
            <v>84.5</v>
          </cell>
          <cell r="J35" t="str">
            <v>**</v>
          </cell>
          <cell r="K35">
            <v>40.299999999999997</v>
          </cell>
          <cell r="Q35">
            <v>53.308101843549736</v>
          </cell>
          <cell r="W35">
            <v>68.3</v>
          </cell>
          <cell r="Y35">
            <v>68.400000000000006</v>
          </cell>
          <cell r="AA35">
            <v>56.7</v>
          </cell>
          <cell r="AC35">
            <v>59.7</v>
          </cell>
          <cell r="AE35">
            <v>68</v>
          </cell>
          <cell r="AG35">
            <v>67</v>
          </cell>
          <cell r="AM35">
            <v>49.9</v>
          </cell>
          <cell r="AO35">
            <v>52</v>
          </cell>
          <cell r="AQ35">
            <v>103.4</v>
          </cell>
          <cell r="AY35">
            <v>82.4</v>
          </cell>
          <cell r="BA35">
            <v>60.4</v>
          </cell>
          <cell r="BI35">
            <v>64.377546295657666</v>
          </cell>
          <cell r="BJ35">
            <v>29</v>
          </cell>
          <cell r="BK35">
            <v>65.313873456236635</v>
          </cell>
          <cell r="BL35">
            <v>27</v>
          </cell>
          <cell r="BM35">
            <v>29</v>
          </cell>
          <cell r="BN35" t="str">
            <v xml:space="preserve">TX 92D7702  </v>
          </cell>
          <cell r="BO35">
            <v>54.35</v>
          </cell>
          <cell r="BP35">
            <v>14</v>
          </cell>
          <cell r="BQ35">
            <v>67.736033947849918</v>
          </cell>
          <cell r="BR35">
            <v>5</v>
          </cell>
          <cell r="BS35">
            <v>68.3</v>
          </cell>
          <cell r="BT35">
            <v>14</v>
          </cell>
          <cell r="BU35">
            <v>61.466666666666669</v>
          </cell>
          <cell r="BV35">
            <v>29</v>
          </cell>
          <cell r="BW35">
            <v>58.45</v>
          </cell>
          <cell r="BX35">
            <v>31</v>
          </cell>
          <cell r="BY35">
            <v>77.7</v>
          </cell>
          <cell r="BZ35">
            <v>31</v>
          </cell>
          <cell r="CA35">
            <v>59.7</v>
          </cell>
          <cell r="CB35">
            <v>29</v>
          </cell>
        </row>
        <row r="36">
          <cell r="A36">
            <v>30</v>
          </cell>
          <cell r="B36" t="str">
            <v xml:space="preserve">TX 92D8102  </v>
          </cell>
          <cell r="G36">
            <v>63.2</v>
          </cell>
          <cell r="H36" t="str">
            <v>*</v>
          </cell>
          <cell r="I36">
            <v>73.900000000000006</v>
          </cell>
          <cell r="J36" t="str">
            <v>*</v>
          </cell>
          <cell r="K36">
            <v>44.7</v>
          </cell>
          <cell r="Q36">
            <v>55.156187842809544</v>
          </cell>
          <cell r="W36">
            <v>70</v>
          </cell>
          <cell r="X36" t="str">
            <v>*</v>
          </cell>
          <cell r="Y36">
            <v>51.5</v>
          </cell>
          <cell r="AA36">
            <v>67.900000000000006</v>
          </cell>
          <cell r="AC36">
            <v>64.7</v>
          </cell>
          <cell r="AE36">
            <v>59</v>
          </cell>
          <cell r="AG36">
            <v>76</v>
          </cell>
          <cell r="AM36">
            <v>67.8</v>
          </cell>
          <cell r="AO36">
            <v>58</v>
          </cell>
          <cell r="AQ36">
            <v>118.1</v>
          </cell>
          <cell r="AR36" t="str">
            <v>*</v>
          </cell>
          <cell r="AY36">
            <v>65.099999999999994</v>
          </cell>
          <cell r="BA36">
            <v>63.2</v>
          </cell>
          <cell r="BI36">
            <v>66.919706757139195</v>
          </cell>
          <cell r="BJ36">
            <v>23</v>
          </cell>
          <cell r="BK36">
            <v>66.550412522853975</v>
          </cell>
          <cell r="BL36">
            <v>22</v>
          </cell>
          <cell r="BM36">
            <v>30</v>
          </cell>
          <cell r="BN36" t="str">
            <v xml:space="preserve">TX 92D8102  </v>
          </cell>
          <cell r="BO36">
            <v>48.1</v>
          </cell>
          <cell r="BP36">
            <v>27</v>
          </cell>
          <cell r="BQ36">
            <v>64.085395947603189</v>
          </cell>
          <cell r="BR36">
            <v>15</v>
          </cell>
          <cell r="BS36">
            <v>70</v>
          </cell>
          <cell r="BT36">
            <v>11</v>
          </cell>
          <cell r="BU36">
            <v>63.866666666666674</v>
          </cell>
          <cell r="BV36">
            <v>27</v>
          </cell>
          <cell r="BW36">
            <v>71.900000000000006</v>
          </cell>
          <cell r="BX36">
            <v>24</v>
          </cell>
          <cell r="BY36">
            <v>88.05</v>
          </cell>
          <cell r="BZ36">
            <v>21</v>
          </cell>
          <cell r="CA36">
            <v>64.7</v>
          </cell>
          <cell r="CB36">
            <v>23</v>
          </cell>
        </row>
        <row r="37">
          <cell r="A37">
            <v>31</v>
          </cell>
          <cell r="B37" t="str">
            <v xml:space="preserve">NCV93-1007  </v>
          </cell>
          <cell r="G37">
            <v>67.5</v>
          </cell>
          <cell r="H37" t="str">
            <v>*</v>
          </cell>
          <cell r="I37">
            <v>83.4</v>
          </cell>
          <cell r="J37" t="str">
            <v>*</v>
          </cell>
          <cell r="K37">
            <v>43.9</v>
          </cell>
          <cell r="Q37">
            <v>40.834133297552427</v>
          </cell>
          <cell r="W37">
            <v>70.2</v>
          </cell>
          <cell r="X37" t="str">
            <v>*</v>
          </cell>
          <cell r="Y37">
            <v>74.400000000000006</v>
          </cell>
          <cell r="Z37" t="str">
            <v>*</v>
          </cell>
          <cell r="AA37">
            <v>67.2</v>
          </cell>
          <cell r="AC37">
            <v>80.3</v>
          </cell>
          <cell r="AD37" t="str">
            <v>*</v>
          </cell>
          <cell r="AE37">
            <v>80</v>
          </cell>
          <cell r="AG37">
            <v>87</v>
          </cell>
          <cell r="AH37" t="str">
            <v>*</v>
          </cell>
          <cell r="AM37">
            <v>64.2</v>
          </cell>
          <cell r="AO37">
            <v>73</v>
          </cell>
          <cell r="AQ37">
            <v>114.4</v>
          </cell>
          <cell r="AY37">
            <v>84.4</v>
          </cell>
          <cell r="BA37">
            <v>51.9</v>
          </cell>
          <cell r="BI37">
            <v>72.79493333058096</v>
          </cell>
          <cell r="BJ37">
            <v>7</v>
          </cell>
          <cell r="BK37">
            <v>72.175608886503511</v>
          </cell>
          <cell r="BL37">
            <v>11</v>
          </cell>
          <cell r="BM37">
            <v>31</v>
          </cell>
          <cell r="BN37" t="str">
            <v xml:space="preserve">NCV93-1007  </v>
          </cell>
          <cell r="BO37">
            <v>59.150000000000006</v>
          </cell>
          <cell r="BP37">
            <v>9</v>
          </cell>
          <cell r="BQ37">
            <v>63.911377765850808</v>
          </cell>
          <cell r="BR37">
            <v>15</v>
          </cell>
          <cell r="BS37">
            <v>70.2</v>
          </cell>
          <cell r="BT37">
            <v>11</v>
          </cell>
          <cell r="BU37">
            <v>75.833333333333329</v>
          </cell>
          <cell r="BV37">
            <v>16</v>
          </cell>
          <cell r="BW37">
            <v>75.599999999999994</v>
          </cell>
          <cell r="BX37">
            <v>14</v>
          </cell>
          <cell r="BY37">
            <v>93.7</v>
          </cell>
          <cell r="BZ37">
            <v>7</v>
          </cell>
          <cell r="CA37">
            <v>80.3</v>
          </cell>
          <cell r="CB37">
            <v>4</v>
          </cell>
        </row>
        <row r="38">
          <cell r="A38">
            <v>32</v>
          </cell>
          <cell r="B38" t="str">
            <v xml:space="preserve">NCV93-612   </v>
          </cell>
          <cell r="G38">
            <v>43.7</v>
          </cell>
          <cell r="I38">
            <v>66.5</v>
          </cell>
          <cell r="K38">
            <v>44.6</v>
          </cell>
          <cell r="Q38">
            <v>53.262409651073554</v>
          </cell>
          <cell r="W38">
            <v>69.900000000000006</v>
          </cell>
          <cell r="X38" t="str">
            <v>*</v>
          </cell>
          <cell r="Y38">
            <v>60.3</v>
          </cell>
          <cell r="AA38">
            <v>69.900000000000006</v>
          </cell>
          <cell r="AC38">
            <v>64.400000000000006</v>
          </cell>
          <cell r="AE38">
            <v>99</v>
          </cell>
          <cell r="AF38" t="str">
            <v>*</v>
          </cell>
          <cell r="AG38">
            <v>85</v>
          </cell>
          <cell r="AH38" t="str">
            <v>*</v>
          </cell>
          <cell r="AM38">
            <v>69.8</v>
          </cell>
          <cell r="AO38">
            <v>73</v>
          </cell>
          <cell r="AQ38">
            <v>110.5</v>
          </cell>
          <cell r="AY38">
            <v>75.7</v>
          </cell>
          <cell r="BA38">
            <v>57.2</v>
          </cell>
          <cell r="BI38">
            <v>69.989416127005654</v>
          </cell>
          <cell r="BJ38">
            <v>15</v>
          </cell>
          <cell r="BK38">
            <v>69.517493976738237</v>
          </cell>
          <cell r="BL38">
            <v>17</v>
          </cell>
          <cell r="BM38">
            <v>32</v>
          </cell>
          <cell r="BN38" t="str">
            <v xml:space="preserve">NCV93-612   </v>
          </cell>
          <cell r="BO38">
            <v>52.45</v>
          </cell>
          <cell r="BP38">
            <v>17</v>
          </cell>
          <cell r="BQ38">
            <v>54.487469883691183</v>
          </cell>
          <cell r="BR38">
            <v>27</v>
          </cell>
          <cell r="BS38">
            <v>69.900000000000006</v>
          </cell>
          <cell r="BT38">
            <v>11</v>
          </cell>
          <cell r="BU38">
            <v>77.766666666666666</v>
          </cell>
          <cell r="BV38">
            <v>9</v>
          </cell>
          <cell r="BW38">
            <v>77.400000000000006</v>
          </cell>
          <cell r="BX38">
            <v>11</v>
          </cell>
          <cell r="BY38">
            <v>91.75</v>
          </cell>
          <cell r="BZ38">
            <v>12</v>
          </cell>
          <cell r="CA38">
            <v>64.400000000000006</v>
          </cell>
          <cell r="CB38">
            <v>25</v>
          </cell>
        </row>
        <row r="39">
          <cell r="A39">
            <v>33</v>
          </cell>
          <cell r="B39" t="str">
            <v xml:space="preserve">TX18NT      </v>
          </cell>
          <cell r="G39">
            <v>19.600000000000001</v>
          </cell>
          <cell r="I39">
            <v>77.7</v>
          </cell>
          <cell r="J39" t="str">
            <v>*</v>
          </cell>
          <cell r="K39">
            <v>36.299999999999997</v>
          </cell>
          <cell r="Q39">
            <v>57.12095211928532</v>
          </cell>
          <cell r="W39">
            <v>71.599999999999994</v>
          </cell>
          <cell r="X39" t="str">
            <v>*</v>
          </cell>
          <cell r="Y39">
            <v>50.1</v>
          </cell>
          <cell r="AA39">
            <v>78.3</v>
          </cell>
          <cell r="AB39" t="str">
            <v>*</v>
          </cell>
          <cell r="AC39">
            <v>74.8</v>
          </cell>
          <cell r="AD39" t="str">
            <v>*</v>
          </cell>
          <cell r="AE39">
            <v>87</v>
          </cell>
          <cell r="AG39">
            <v>84</v>
          </cell>
          <cell r="AM39">
            <v>84.6</v>
          </cell>
          <cell r="AN39" t="str">
            <v>**</v>
          </cell>
          <cell r="AO39">
            <v>73</v>
          </cell>
          <cell r="AQ39">
            <v>107.8</v>
          </cell>
          <cell r="AY39">
            <v>85.2</v>
          </cell>
          <cell r="BA39">
            <v>66</v>
          </cell>
          <cell r="BI39">
            <v>69.378534778406575</v>
          </cell>
          <cell r="BJ39">
            <v>20</v>
          </cell>
          <cell r="BK39">
            <v>70.208063474619024</v>
          </cell>
          <cell r="BL39">
            <v>17</v>
          </cell>
          <cell r="BM39">
            <v>33</v>
          </cell>
          <cell r="BN39" t="str">
            <v xml:space="preserve">TX18NT      </v>
          </cell>
          <cell r="BO39">
            <v>43.2</v>
          </cell>
          <cell r="BP39">
            <v>31</v>
          </cell>
          <cell r="BQ39">
            <v>51.473650706428451</v>
          </cell>
          <cell r="BR39">
            <v>30</v>
          </cell>
          <cell r="BS39">
            <v>71.599999999999994</v>
          </cell>
          <cell r="BT39">
            <v>7</v>
          </cell>
          <cell r="BU39">
            <v>80.033333333333331</v>
          </cell>
          <cell r="BV39">
            <v>5</v>
          </cell>
          <cell r="BW39">
            <v>84.3</v>
          </cell>
          <cell r="BX39">
            <v>2</v>
          </cell>
          <cell r="BY39">
            <v>90.4</v>
          </cell>
          <cell r="BZ39">
            <v>15</v>
          </cell>
          <cell r="CA39">
            <v>74.8</v>
          </cell>
          <cell r="CB39">
            <v>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15LBL"/>
      <sheetName val="USS15ENT"/>
      <sheetName val="data sheet"/>
      <sheetName val="Entries"/>
      <sheetName val="USS15 BOOK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10WNLA TBL (2)"/>
      <sheetName val="USS10WNLA TBL"/>
      <sheetName val="USS10BRdata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1"/>
  <sheetViews>
    <sheetView tabSelected="1" workbookViewId="0">
      <pane ySplit="3" topLeftCell="A4" activePane="bottomLeft" state="frozen"/>
      <selection pane="bottomLeft" activeCell="AH10" sqref="AH10"/>
    </sheetView>
  </sheetViews>
  <sheetFormatPr defaultColWidth="9.140625" defaultRowHeight="11.25" x14ac:dyDescent="0.2"/>
  <cols>
    <col min="1" max="1" width="3.7109375" style="147" customWidth="1"/>
    <col min="2" max="2" width="15" style="147" customWidth="1"/>
    <col min="3" max="3" width="5.7109375" style="148" customWidth="1"/>
    <col min="4" max="4" width="2.5703125" style="149" customWidth="1"/>
    <col min="5" max="5" width="5.7109375" style="148" customWidth="1"/>
    <col min="6" max="6" width="2.5703125" style="149" customWidth="1"/>
    <col min="7" max="7" width="5.7109375" style="148" customWidth="1"/>
    <col min="8" max="8" width="2.5703125" style="149" customWidth="1"/>
    <col min="9" max="10" width="4.85546875" style="150" customWidth="1"/>
    <col min="11" max="11" width="4.85546875" style="151" customWidth="1"/>
    <col min="12" max="12" width="4.42578125" style="148" customWidth="1"/>
    <col min="13" max="13" width="4.7109375" style="148" customWidth="1"/>
    <col min="14" max="14" width="5.5703125" style="148" customWidth="1"/>
    <col min="15" max="15" width="5.5703125" style="152" customWidth="1"/>
    <col min="16" max="16" width="5.5703125" style="148" customWidth="1"/>
    <col min="17" max="18" width="5.5703125" style="153" customWidth="1"/>
    <col min="19" max="19" width="6.5703125" style="153" customWidth="1"/>
    <col min="20" max="22" width="4.7109375" style="151" customWidth="1"/>
    <col min="23" max="25" width="4.7109375" style="148" customWidth="1"/>
    <col min="26" max="26" width="4.42578125" style="151" customWidth="1"/>
    <col min="27" max="31" width="4" style="150" customWidth="1"/>
    <col min="32" max="254" width="9.140625" style="17"/>
    <col min="255" max="255" width="3.7109375" style="17" customWidth="1"/>
    <col min="256" max="256" width="15" style="17" customWidth="1"/>
    <col min="257" max="257" width="5.7109375" style="17" customWidth="1"/>
    <col min="258" max="258" width="2.5703125" style="17" customWidth="1"/>
    <col min="259" max="259" width="5.7109375" style="17" customWidth="1"/>
    <col min="260" max="260" width="2.5703125" style="17" customWidth="1"/>
    <col min="261" max="261" width="5.28515625" style="17" customWidth="1"/>
    <col min="262" max="262" width="2.5703125" style="17" customWidth="1"/>
    <col min="263" max="263" width="5.7109375" style="17" customWidth="1"/>
    <col min="264" max="264" width="2.5703125" style="17" customWidth="1"/>
    <col min="265" max="267" width="4.85546875" style="17" customWidth="1"/>
    <col min="268" max="268" width="4.42578125" style="17" customWidth="1"/>
    <col min="269" max="269" width="4.7109375" style="17" customWidth="1"/>
    <col min="270" max="273" width="5.5703125" style="17" customWidth="1"/>
    <col min="274" max="279" width="4.7109375" style="17" customWidth="1"/>
    <col min="280" max="280" width="4.42578125" style="17" customWidth="1"/>
    <col min="281" max="285" width="4" style="17" customWidth="1"/>
    <col min="286" max="510" width="9.140625" style="17"/>
    <col min="511" max="511" width="3.7109375" style="17" customWidth="1"/>
    <col min="512" max="512" width="15" style="17" customWidth="1"/>
    <col min="513" max="513" width="5.7109375" style="17" customWidth="1"/>
    <col min="514" max="514" width="2.5703125" style="17" customWidth="1"/>
    <col min="515" max="515" width="5.7109375" style="17" customWidth="1"/>
    <col min="516" max="516" width="2.5703125" style="17" customWidth="1"/>
    <col min="517" max="517" width="5.28515625" style="17" customWidth="1"/>
    <col min="518" max="518" width="2.5703125" style="17" customWidth="1"/>
    <col min="519" max="519" width="5.7109375" style="17" customWidth="1"/>
    <col min="520" max="520" width="2.5703125" style="17" customWidth="1"/>
    <col min="521" max="523" width="4.85546875" style="17" customWidth="1"/>
    <col min="524" max="524" width="4.42578125" style="17" customWidth="1"/>
    <col min="525" max="525" width="4.7109375" style="17" customWidth="1"/>
    <col min="526" max="529" width="5.5703125" style="17" customWidth="1"/>
    <col min="530" max="535" width="4.7109375" style="17" customWidth="1"/>
    <col min="536" max="536" width="4.42578125" style="17" customWidth="1"/>
    <col min="537" max="541" width="4" style="17" customWidth="1"/>
    <col min="542" max="766" width="9.140625" style="17"/>
    <col min="767" max="767" width="3.7109375" style="17" customWidth="1"/>
    <col min="768" max="768" width="15" style="17" customWidth="1"/>
    <col min="769" max="769" width="5.7109375" style="17" customWidth="1"/>
    <col min="770" max="770" width="2.5703125" style="17" customWidth="1"/>
    <col min="771" max="771" width="5.7109375" style="17" customWidth="1"/>
    <col min="772" max="772" width="2.5703125" style="17" customWidth="1"/>
    <col min="773" max="773" width="5.28515625" style="17" customWidth="1"/>
    <col min="774" max="774" width="2.5703125" style="17" customWidth="1"/>
    <col min="775" max="775" width="5.7109375" style="17" customWidth="1"/>
    <col min="776" max="776" width="2.5703125" style="17" customWidth="1"/>
    <col min="777" max="779" width="4.85546875" style="17" customWidth="1"/>
    <col min="780" max="780" width="4.42578125" style="17" customWidth="1"/>
    <col min="781" max="781" width="4.7109375" style="17" customWidth="1"/>
    <col min="782" max="785" width="5.5703125" style="17" customWidth="1"/>
    <col min="786" max="791" width="4.7109375" style="17" customWidth="1"/>
    <col min="792" max="792" width="4.42578125" style="17" customWidth="1"/>
    <col min="793" max="797" width="4" style="17" customWidth="1"/>
    <col min="798" max="1022" width="9.140625" style="17"/>
    <col min="1023" max="1023" width="3.7109375" style="17" customWidth="1"/>
    <col min="1024" max="1024" width="15" style="17" customWidth="1"/>
    <col min="1025" max="1025" width="5.7109375" style="17" customWidth="1"/>
    <col min="1026" max="1026" width="2.5703125" style="17" customWidth="1"/>
    <col min="1027" max="1027" width="5.7109375" style="17" customWidth="1"/>
    <col min="1028" max="1028" width="2.5703125" style="17" customWidth="1"/>
    <col min="1029" max="1029" width="5.28515625" style="17" customWidth="1"/>
    <col min="1030" max="1030" width="2.5703125" style="17" customWidth="1"/>
    <col min="1031" max="1031" width="5.7109375" style="17" customWidth="1"/>
    <col min="1032" max="1032" width="2.5703125" style="17" customWidth="1"/>
    <col min="1033" max="1035" width="4.85546875" style="17" customWidth="1"/>
    <col min="1036" max="1036" width="4.42578125" style="17" customWidth="1"/>
    <col min="1037" max="1037" width="4.7109375" style="17" customWidth="1"/>
    <col min="1038" max="1041" width="5.5703125" style="17" customWidth="1"/>
    <col min="1042" max="1047" width="4.7109375" style="17" customWidth="1"/>
    <col min="1048" max="1048" width="4.42578125" style="17" customWidth="1"/>
    <col min="1049" max="1053" width="4" style="17" customWidth="1"/>
    <col min="1054" max="1278" width="9.140625" style="17"/>
    <col min="1279" max="1279" width="3.7109375" style="17" customWidth="1"/>
    <col min="1280" max="1280" width="15" style="17" customWidth="1"/>
    <col min="1281" max="1281" width="5.7109375" style="17" customWidth="1"/>
    <col min="1282" max="1282" width="2.5703125" style="17" customWidth="1"/>
    <col min="1283" max="1283" width="5.7109375" style="17" customWidth="1"/>
    <col min="1284" max="1284" width="2.5703125" style="17" customWidth="1"/>
    <col min="1285" max="1285" width="5.28515625" style="17" customWidth="1"/>
    <col min="1286" max="1286" width="2.5703125" style="17" customWidth="1"/>
    <col min="1287" max="1287" width="5.7109375" style="17" customWidth="1"/>
    <col min="1288" max="1288" width="2.5703125" style="17" customWidth="1"/>
    <col min="1289" max="1291" width="4.85546875" style="17" customWidth="1"/>
    <col min="1292" max="1292" width="4.42578125" style="17" customWidth="1"/>
    <col min="1293" max="1293" width="4.7109375" style="17" customWidth="1"/>
    <col min="1294" max="1297" width="5.5703125" style="17" customWidth="1"/>
    <col min="1298" max="1303" width="4.7109375" style="17" customWidth="1"/>
    <col min="1304" max="1304" width="4.42578125" style="17" customWidth="1"/>
    <col min="1305" max="1309" width="4" style="17" customWidth="1"/>
    <col min="1310" max="1534" width="9.140625" style="17"/>
    <col min="1535" max="1535" width="3.7109375" style="17" customWidth="1"/>
    <col min="1536" max="1536" width="15" style="17" customWidth="1"/>
    <col min="1537" max="1537" width="5.7109375" style="17" customWidth="1"/>
    <col min="1538" max="1538" width="2.5703125" style="17" customWidth="1"/>
    <col min="1539" max="1539" width="5.7109375" style="17" customWidth="1"/>
    <col min="1540" max="1540" width="2.5703125" style="17" customWidth="1"/>
    <col min="1541" max="1541" width="5.28515625" style="17" customWidth="1"/>
    <col min="1542" max="1542" width="2.5703125" style="17" customWidth="1"/>
    <col min="1543" max="1543" width="5.7109375" style="17" customWidth="1"/>
    <col min="1544" max="1544" width="2.5703125" style="17" customWidth="1"/>
    <col min="1545" max="1547" width="4.85546875" style="17" customWidth="1"/>
    <col min="1548" max="1548" width="4.42578125" style="17" customWidth="1"/>
    <col min="1549" max="1549" width="4.7109375" style="17" customWidth="1"/>
    <col min="1550" max="1553" width="5.5703125" style="17" customWidth="1"/>
    <col min="1554" max="1559" width="4.7109375" style="17" customWidth="1"/>
    <col min="1560" max="1560" width="4.42578125" style="17" customWidth="1"/>
    <col min="1561" max="1565" width="4" style="17" customWidth="1"/>
    <col min="1566" max="1790" width="9.140625" style="17"/>
    <col min="1791" max="1791" width="3.7109375" style="17" customWidth="1"/>
    <col min="1792" max="1792" width="15" style="17" customWidth="1"/>
    <col min="1793" max="1793" width="5.7109375" style="17" customWidth="1"/>
    <col min="1794" max="1794" width="2.5703125" style="17" customWidth="1"/>
    <col min="1795" max="1795" width="5.7109375" style="17" customWidth="1"/>
    <col min="1796" max="1796" width="2.5703125" style="17" customWidth="1"/>
    <col min="1797" max="1797" width="5.28515625" style="17" customWidth="1"/>
    <col min="1798" max="1798" width="2.5703125" style="17" customWidth="1"/>
    <col min="1799" max="1799" width="5.7109375" style="17" customWidth="1"/>
    <col min="1800" max="1800" width="2.5703125" style="17" customWidth="1"/>
    <col min="1801" max="1803" width="4.85546875" style="17" customWidth="1"/>
    <col min="1804" max="1804" width="4.42578125" style="17" customWidth="1"/>
    <col min="1805" max="1805" width="4.7109375" style="17" customWidth="1"/>
    <col min="1806" max="1809" width="5.5703125" style="17" customWidth="1"/>
    <col min="1810" max="1815" width="4.7109375" style="17" customWidth="1"/>
    <col min="1816" max="1816" width="4.42578125" style="17" customWidth="1"/>
    <col min="1817" max="1821" width="4" style="17" customWidth="1"/>
    <col min="1822" max="2046" width="9.140625" style="17"/>
    <col min="2047" max="2047" width="3.7109375" style="17" customWidth="1"/>
    <col min="2048" max="2048" width="15" style="17" customWidth="1"/>
    <col min="2049" max="2049" width="5.7109375" style="17" customWidth="1"/>
    <col min="2050" max="2050" width="2.5703125" style="17" customWidth="1"/>
    <col min="2051" max="2051" width="5.7109375" style="17" customWidth="1"/>
    <col min="2052" max="2052" width="2.5703125" style="17" customWidth="1"/>
    <col min="2053" max="2053" width="5.28515625" style="17" customWidth="1"/>
    <col min="2054" max="2054" width="2.5703125" style="17" customWidth="1"/>
    <col min="2055" max="2055" width="5.7109375" style="17" customWidth="1"/>
    <col min="2056" max="2056" width="2.5703125" style="17" customWidth="1"/>
    <col min="2057" max="2059" width="4.85546875" style="17" customWidth="1"/>
    <col min="2060" max="2060" width="4.42578125" style="17" customWidth="1"/>
    <col min="2061" max="2061" width="4.7109375" style="17" customWidth="1"/>
    <col min="2062" max="2065" width="5.5703125" style="17" customWidth="1"/>
    <col min="2066" max="2071" width="4.7109375" style="17" customWidth="1"/>
    <col min="2072" max="2072" width="4.42578125" style="17" customWidth="1"/>
    <col min="2073" max="2077" width="4" style="17" customWidth="1"/>
    <col min="2078" max="2302" width="9.140625" style="17"/>
    <col min="2303" max="2303" width="3.7109375" style="17" customWidth="1"/>
    <col min="2304" max="2304" width="15" style="17" customWidth="1"/>
    <col min="2305" max="2305" width="5.7109375" style="17" customWidth="1"/>
    <col min="2306" max="2306" width="2.5703125" style="17" customWidth="1"/>
    <col min="2307" max="2307" width="5.7109375" style="17" customWidth="1"/>
    <col min="2308" max="2308" width="2.5703125" style="17" customWidth="1"/>
    <col min="2309" max="2309" width="5.28515625" style="17" customWidth="1"/>
    <col min="2310" max="2310" width="2.5703125" style="17" customWidth="1"/>
    <col min="2311" max="2311" width="5.7109375" style="17" customWidth="1"/>
    <col min="2312" max="2312" width="2.5703125" style="17" customWidth="1"/>
    <col min="2313" max="2315" width="4.85546875" style="17" customWidth="1"/>
    <col min="2316" max="2316" width="4.42578125" style="17" customWidth="1"/>
    <col min="2317" max="2317" width="4.7109375" style="17" customWidth="1"/>
    <col min="2318" max="2321" width="5.5703125" style="17" customWidth="1"/>
    <col min="2322" max="2327" width="4.7109375" style="17" customWidth="1"/>
    <col min="2328" max="2328" width="4.42578125" style="17" customWidth="1"/>
    <col min="2329" max="2333" width="4" style="17" customWidth="1"/>
    <col min="2334" max="2558" width="9.140625" style="17"/>
    <col min="2559" max="2559" width="3.7109375" style="17" customWidth="1"/>
    <col min="2560" max="2560" width="15" style="17" customWidth="1"/>
    <col min="2561" max="2561" width="5.7109375" style="17" customWidth="1"/>
    <col min="2562" max="2562" width="2.5703125" style="17" customWidth="1"/>
    <col min="2563" max="2563" width="5.7109375" style="17" customWidth="1"/>
    <col min="2564" max="2564" width="2.5703125" style="17" customWidth="1"/>
    <col min="2565" max="2565" width="5.28515625" style="17" customWidth="1"/>
    <col min="2566" max="2566" width="2.5703125" style="17" customWidth="1"/>
    <col min="2567" max="2567" width="5.7109375" style="17" customWidth="1"/>
    <col min="2568" max="2568" width="2.5703125" style="17" customWidth="1"/>
    <col min="2569" max="2571" width="4.85546875" style="17" customWidth="1"/>
    <col min="2572" max="2572" width="4.42578125" style="17" customWidth="1"/>
    <col min="2573" max="2573" width="4.7109375" style="17" customWidth="1"/>
    <col min="2574" max="2577" width="5.5703125" style="17" customWidth="1"/>
    <col min="2578" max="2583" width="4.7109375" style="17" customWidth="1"/>
    <col min="2584" max="2584" width="4.42578125" style="17" customWidth="1"/>
    <col min="2585" max="2589" width="4" style="17" customWidth="1"/>
    <col min="2590" max="2814" width="9.140625" style="17"/>
    <col min="2815" max="2815" width="3.7109375" style="17" customWidth="1"/>
    <col min="2816" max="2816" width="15" style="17" customWidth="1"/>
    <col min="2817" max="2817" width="5.7109375" style="17" customWidth="1"/>
    <col min="2818" max="2818" width="2.5703125" style="17" customWidth="1"/>
    <col min="2819" max="2819" width="5.7109375" style="17" customWidth="1"/>
    <col min="2820" max="2820" width="2.5703125" style="17" customWidth="1"/>
    <col min="2821" max="2821" width="5.28515625" style="17" customWidth="1"/>
    <col min="2822" max="2822" width="2.5703125" style="17" customWidth="1"/>
    <col min="2823" max="2823" width="5.7109375" style="17" customWidth="1"/>
    <col min="2824" max="2824" width="2.5703125" style="17" customWidth="1"/>
    <col min="2825" max="2827" width="4.85546875" style="17" customWidth="1"/>
    <col min="2828" max="2828" width="4.42578125" style="17" customWidth="1"/>
    <col min="2829" max="2829" width="4.7109375" style="17" customWidth="1"/>
    <col min="2830" max="2833" width="5.5703125" style="17" customWidth="1"/>
    <col min="2834" max="2839" width="4.7109375" style="17" customWidth="1"/>
    <col min="2840" max="2840" width="4.42578125" style="17" customWidth="1"/>
    <col min="2841" max="2845" width="4" style="17" customWidth="1"/>
    <col min="2846" max="3070" width="9.140625" style="17"/>
    <col min="3071" max="3071" width="3.7109375" style="17" customWidth="1"/>
    <col min="3072" max="3072" width="15" style="17" customWidth="1"/>
    <col min="3073" max="3073" width="5.7109375" style="17" customWidth="1"/>
    <col min="3074" max="3074" width="2.5703125" style="17" customWidth="1"/>
    <col min="3075" max="3075" width="5.7109375" style="17" customWidth="1"/>
    <col min="3076" max="3076" width="2.5703125" style="17" customWidth="1"/>
    <col min="3077" max="3077" width="5.28515625" style="17" customWidth="1"/>
    <col min="3078" max="3078" width="2.5703125" style="17" customWidth="1"/>
    <col min="3079" max="3079" width="5.7109375" style="17" customWidth="1"/>
    <col min="3080" max="3080" width="2.5703125" style="17" customWidth="1"/>
    <col min="3081" max="3083" width="4.85546875" style="17" customWidth="1"/>
    <col min="3084" max="3084" width="4.42578125" style="17" customWidth="1"/>
    <col min="3085" max="3085" width="4.7109375" style="17" customWidth="1"/>
    <col min="3086" max="3089" width="5.5703125" style="17" customWidth="1"/>
    <col min="3090" max="3095" width="4.7109375" style="17" customWidth="1"/>
    <col min="3096" max="3096" width="4.42578125" style="17" customWidth="1"/>
    <col min="3097" max="3101" width="4" style="17" customWidth="1"/>
    <col min="3102" max="3326" width="9.140625" style="17"/>
    <col min="3327" max="3327" width="3.7109375" style="17" customWidth="1"/>
    <col min="3328" max="3328" width="15" style="17" customWidth="1"/>
    <col min="3329" max="3329" width="5.7109375" style="17" customWidth="1"/>
    <col min="3330" max="3330" width="2.5703125" style="17" customWidth="1"/>
    <col min="3331" max="3331" width="5.7109375" style="17" customWidth="1"/>
    <col min="3332" max="3332" width="2.5703125" style="17" customWidth="1"/>
    <col min="3333" max="3333" width="5.28515625" style="17" customWidth="1"/>
    <col min="3334" max="3334" width="2.5703125" style="17" customWidth="1"/>
    <col min="3335" max="3335" width="5.7109375" style="17" customWidth="1"/>
    <col min="3336" max="3336" width="2.5703125" style="17" customWidth="1"/>
    <col min="3337" max="3339" width="4.85546875" style="17" customWidth="1"/>
    <col min="3340" max="3340" width="4.42578125" style="17" customWidth="1"/>
    <col min="3341" max="3341" width="4.7109375" style="17" customWidth="1"/>
    <col min="3342" max="3345" width="5.5703125" style="17" customWidth="1"/>
    <col min="3346" max="3351" width="4.7109375" style="17" customWidth="1"/>
    <col min="3352" max="3352" width="4.42578125" style="17" customWidth="1"/>
    <col min="3353" max="3357" width="4" style="17" customWidth="1"/>
    <col min="3358" max="3582" width="9.140625" style="17"/>
    <col min="3583" max="3583" width="3.7109375" style="17" customWidth="1"/>
    <col min="3584" max="3584" width="15" style="17" customWidth="1"/>
    <col min="3585" max="3585" width="5.7109375" style="17" customWidth="1"/>
    <col min="3586" max="3586" width="2.5703125" style="17" customWidth="1"/>
    <col min="3587" max="3587" width="5.7109375" style="17" customWidth="1"/>
    <col min="3588" max="3588" width="2.5703125" style="17" customWidth="1"/>
    <col min="3589" max="3589" width="5.28515625" style="17" customWidth="1"/>
    <col min="3590" max="3590" width="2.5703125" style="17" customWidth="1"/>
    <col min="3591" max="3591" width="5.7109375" style="17" customWidth="1"/>
    <col min="3592" max="3592" width="2.5703125" style="17" customWidth="1"/>
    <col min="3593" max="3595" width="4.85546875" style="17" customWidth="1"/>
    <col min="3596" max="3596" width="4.42578125" style="17" customWidth="1"/>
    <col min="3597" max="3597" width="4.7109375" style="17" customWidth="1"/>
    <col min="3598" max="3601" width="5.5703125" style="17" customWidth="1"/>
    <col min="3602" max="3607" width="4.7109375" style="17" customWidth="1"/>
    <col min="3608" max="3608" width="4.42578125" style="17" customWidth="1"/>
    <col min="3609" max="3613" width="4" style="17" customWidth="1"/>
    <col min="3614" max="3838" width="9.140625" style="17"/>
    <col min="3839" max="3839" width="3.7109375" style="17" customWidth="1"/>
    <col min="3840" max="3840" width="15" style="17" customWidth="1"/>
    <col min="3841" max="3841" width="5.7109375" style="17" customWidth="1"/>
    <col min="3842" max="3842" width="2.5703125" style="17" customWidth="1"/>
    <col min="3843" max="3843" width="5.7109375" style="17" customWidth="1"/>
    <col min="3844" max="3844" width="2.5703125" style="17" customWidth="1"/>
    <col min="3845" max="3845" width="5.28515625" style="17" customWidth="1"/>
    <col min="3846" max="3846" width="2.5703125" style="17" customWidth="1"/>
    <col min="3847" max="3847" width="5.7109375" style="17" customWidth="1"/>
    <col min="3848" max="3848" width="2.5703125" style="17" customWidth="1"/>
    <col min="3849" max="3851" width="4.85546875" style="17" customWidth="1"/>
    <col min="3852" max="3852" width="4.42578125" style="17" customWidth="1"/>
    <col min="3853" max="3853" width="4.7109375" style="17" customWidth="1"/>
    <col min="3854" max="3857" width="5.5703125" style="17" customWidth="1"/>
    <col min="3858" max="3863" width="4.7109375" style="17" customWidth="1"/>
    <col min="3864" max="3864" width="4.42578125" style="17" customWidth="1"/>
    <col min="3865" max="3869" width="4" style="17" customWidth="1"/>
    <col min="3870" max="4094" width="9.140625" style="17"/>
    <col min="4095" max="4095" width="3.7109375" style="17" customWidth="1"/>
    <col min="4096" max="4096" width="15" style="17" customWidth="1"/>
    <col min="4097" max="4097" width="5.7109375" style="17" customWidth="1"/>
    <col min="4098" max="4098" width="2.5703125" style="17" customWidth="1"/>
    <col min="4099" max="4099" width="5.7109375" style="17" customWidth="1"/>
    <col min="4100" max="4100" width="2.5703125" style="17" customWidth="1"/>
    <col min="4101" max="4101" width="5.28515625" style="17" customWidth="1"/>
    <col min="4102" max="4102" width="2.5703125" style="17" customWidth="1"/>
    <col min="4103" max="4103" width="5.7109375" style="17" customWidth="1"/>
    <col min="4104" max="4104" width="2.5703125" style="17" customWidth="1"/>
    <col min="4105" max="4107" width="4.85546875" style="17" customWidth="1"/>
    <col min="4108" max="4108" width="4.42578125" style="17" customWidth="1"/>
    <col min="4109" max="4109" width="4.7109375" style="17" customWidth="1"/>
    <col min="4110" max="4113" width="5.5703125" style="17" customWidth="1"/>
    <col min="4114" max="4119" width="4.7109375" style="17" customWidth="1"/>
    <col min="4120" max="4120" width="4.42578125" style="17" customWidth="1"/>
    <col min="4121" max="4125" width="4" style="17" customWidth="1"/>
    <col min="4126" max="4350" width="9.140625" style="17"/>
    <col min="4351" max="4351" width="3.7109375" style="17" customWidth="1"/>
    <col min="4352" max="4352" width="15" style="17" customWidth="1"/>
    <col min="4353" max="4353" width="5.7109375" style="17" customWidth="1"/>
    <col min="4354" max="4354" width="2.5703125" style="17" customWidth="1"/>
    <col min="4355" max="4355" width="5.7109375" style="17" customWidth="1"/>
    <col min="4356" max="4356" width="2.5703125" style="17" customWidth="1"/>
    <col min="4357" max="4357" width="5.28515625" style="17" customWidth="1"/>
    <col min="4358" max="4358" width="2.5703125" style="17" customWidth="1"/>
    <col min="4359" max="4359" width="5.7109375" style="17" customWidth="1"/>
    <col min="4360" max="4360" width="2.5703125" style="17" customWidth="1"/>
    <col min="4361" max="4363" width="4.85546875" style="17" customWidth="1"/>
    <col min="4364" max="4364" width="4.42578125" style="17" customWidth="1"/>
    <col min="4365" max="4365" width="4.7109375" style="17" customWidth="1"/>
    <col min="4366" max="4369" width="5.5703125" style="17" customWidth="1"/>
    <col min="4370" max="4375" width="4.7109375" style="17" customWidth="1"/>
    <col min="4376" max="4376" width="4.42578125" style="17" customWidth="1"/>
    <col min="4377" max="4381" width="4" style="17" customWidth="1"/>
    <col min="4382" max="4606" width="9.140625" style="17"/>
    <col min="4607" max="4607" width="3.7109375" style="17" customWidth="1"/>
    <col min="4608" max="4608" width="15" style="17" customWidth="1"/>
    <col min="4609" max="4609" width="5.7109375" style="17" customWidth="1"/>
    <col min="4610" max="4610" width="2.5703125" style="17" customWidth="1"/>
    <col min="4611" max="4611" width="5.7109375" style="17" customWidth="1"/>
    <col min="4612" max="4612" width="2.5703125" style="17" customWidth="1"/>
    <col min="4613" max="4613" width="5.28515625" style="17" customWidth="1"/>
    <col min="4614" max="4614" width="2.5703125" style="17" customWidth="1"/>
    <col min="4615" max="4615" width="5.7109375" style="17" customWidth="1"/>
    <col min="4616" max="4616" width="2.5703125" style="17" customWidth="1"/>
    <col min="4617" max="4619" width="4.85546875" style="17" customWidth="1"/>
    <col min="4620" max="4620" width="4.42578125" style="17" customWidth="1"/>
    <col min="4621" max="4621" width="4.7109375" style="17" customWidth="1"/>
    <col min="4622" max="4625" width="5.5703125" style="17" customWidth="1"/>
    <col min="4626" max="4631" width="4.7109375" style="17" customWidth="1"/>
    <col min="4632" max="4632" width="4.42578125" style="17" customWidth="1"/>
    <col min="4633" max="4637" width="4" style="17" customWidth="1"/>
    <col min="4638" max="4862" width="9.140625" style="17"/>
    <col min="4863" max="4863" width="3.7109375" style="17" customWidth="1"/>
    <col min="4864" max="4864" width="15" style="17" customWidth="1"/>
    <col min="4865" max="4865" width="5.7109375" style="17" customWidth="1"/>
    <col min="4866" max="4866" width="2.5703125" style="17" customWidth="1"/>
    <col min="4867" max="4867" width="5.7109375" style="17" customWidth="1"/>
    <col min="4868" max="4868" width="2.5703125" style="17" customWidth="1"/>
    <col min="4869" max="4869" width="5.28515625" style="17" customWidth="1"/>
    <col min="4870" max="4870" width="2.5703125" style="17" customWidth="1"/>
    <col min="4871" max="4871" width="5.7109375" style="17" customWidth="1"/>
    <col min="4872" max="4872" width="2.5703125" style="17" customWidth="1"/>
    <col min="4873" max="4875" width="4.85546875" style="17" customWidth="1"/>
    <col min="4876" max="4876" width="4.42578125" style="17" customWidth="1"/>
    <col min="4877" max="4877" width="4.7109375" style="17" customWidth="1"/>
    <col min="4878" max="4881" width="5.5703125" style="17" customWidth="1"/>
    <col min="4882" max="4887" width="4.7109375" style="17" customWidth="1"/>
    <col min="4888" max="4888" width="4.42578125" style="17" customWidth="1"/>
    <col min="4889" max="4893" width="4" style="17" customWidth="1"/>
    <col min="4894" max="5118" width="9.140625" style="17"/>
    <col min="5119" max="5119" width="3.7109375" style="17" customWidth="1"/>
    <col min="5120" max="5120" width="15" style="17" customWidth="1"/>
    <col min="5121" max="5121" width="5.7109375" style="17" customWidth="1"/>
    <col min="5122" max="5122" width="2.5703125" style="17" customWidth="1"/>
    <col min="5123" max="5123" width="5.7109375" style="17" customWidth="1"/>
    <col min="5124" max="5124" width="2.5703125" style="17" customWidth="1"/>
    <col min="5125" max="5125" width="5.28515625" style="17" customWidth="1"/>
    <col min="5126" max="5126" width="2.5703125" style="17" customWidth="1"/>
    <col min="5127" max="5127" width="5.7109375" style="17" customWidth="1"/>
    <col min="5128" max="5128" width="2.5703125" style="17" customWidth="1"/>
    <col min="5129" max="5131" width="4.85546875" style="17" customWidth="1"/>
    <col min="5132" max="5132" width="4.42578125" style="17" customWidth="1"/>
    <col min="5133" max="5133" width="4.7109375" style="17" customWidth="1"/>
    <col min="5134" max="5137" width="5.5703125" style="17" customWidth="1"/>
    <col min="5138" max="5143" width="4.7109375" style="17" customWidth="1"/>
    <col min="5144" max="5144" width="4.42578125" style="17" customWidth="1"/>
    <col min="5145" max="5149" width="4" style="17" customWidth="1"/>
    <col min="5150" max="5374" width="9.140625" style="17"/>
    <col min="5375" max="5375" width="3.7109375" style="17" customWidth="1"/>
    <col min="5376" max="5376" width="15" style="17" customWidth="1"/>
    <col min="5377" max="5377" width="5.7109375" style="17" customWidth="1"/>
    <col min="5378" max="5378" width="2.5703125" style="17" customWidth="1"/>
    <col min="5379" max="5379" width="5.7109375" style="17" customWidth="1"/>
    <col min="5380" max="5380" width="2.5703125" style="17" customWidth="1"/>
    <col min="5381" max="5381" width="5.28515625" style="17" customWidth="1"/>
    <col min="5382" max="5382" width="2.5703125" style="17" customWidth="1"/>
    <col min="5383" max="5383" width="5.7109375" style="17" customWidth="1"/>
    <col min="5384" max="5384" width="2.5703125" style="17" customWidth="1"/>
    <col min="5385" max="5387" width="4.85546875" style="17" customWidth="1"/>
    <col min="5388" max="5388" width="4.42578125" style="17" customWidth="1"/>
    <col min="5389" max="5389" width="4.7109375" style="17" customWidth="1"/>
    <col min="5390" max="5393" width="5.5703125" style="17" customWidth="1"/>
    <col min="5394" max="5399" width="4.7109375" style="17" customWidth="1"/>
    <col min="5400" max="5400" width="4.42578125" style="17" customWidth="1"/>
    <col min="5401" max="5405" width="4" style="17" customWidth="1"/>
    <col min="5406" max="5630" width="9.140625" style="17"/>
    <col min="5631" max="5631" width="3.7109375" style="17" customWidth="1"/>
    <col min="5632" max="5632" width="15" style="17" customWidth="1"/>
    <col min="5633" max="5633" width="5.7109375" style="17" customWidth="1"/>
    <col min="5634" max="5634" width="2.5703125" style="17" customWidth="1"/>
    <col min="5635" max="5635" width="5.7109375" style="17" customWidth="1"/>
    <col min="5636" max="5636" width="2.5703125" style="17" customWidth="1"/>
    <col min="5637" max="5637" width="5.28515625" style="17" customWidth="1"/>
    <col min="5638" max="5638" width="2.5703125" style="17" customWidth="1"/>
    <col min="5639" max="5639" width="5.7109375" style="17" customWidth="1"/>
    <col min="5640" max="5640" width="2.5703125" style="17" customWidth="1"/>
    <col min="5641" max="5643" width="4.85546875" style="17" customWidth="1"/>
    <col min="5644" max="5644" width="4.42578125" style="17" customWidth="1"/>
    <col min="5645" max="5645" width="4.7109375" style="17" customWidth="1"/>
    <col min="5646" max="5649" width="5.5703125" style="17" customWidth="1"/>
    <col min="5650" max="5655" width="4.7109375" style="17" customWidth="1"/>
    <col min="5656" max="5656" width="4.42578125" style="17" customWidth="1"/>
    <col min="5657" max="5661" width="4" style="17" customWidth="1"/>
    <col min="5662" max="5886" width="9.140625" style="17"/>
    <col min="5887" max="5887" width="3.7109375" style="17" customWidth="1"/>
    <col min="5888" max="5888" width="15" style="17" customWidth="1"/>
    <col min="5889" max="5889" width="5.7109375" style="17" customWidth="1"/>
    <col min="5890" max="5890" width="2.5703125" style="17" customWidth="1"/>
    <col min="5891" max="5891" width="5.7109375" style="17" customWidth="1"/>
    <col min="5892" max="5892" width="2.5703125" style="17" customWidth="1"/>
    <col min="5893" max="5893" width="5.28515625" style="17" customWidth="1"/>
    <col min="5894" max="5894" width="2.5703125" style="17" customWidth="1"/>
    <col min="5895" max="5895" width="5.7109375" style="17" customWidth="1"/>
    <col min="5896" max="5896" width="2.5703125" style="17" customWidth="1"/>
    <col min="5897" max="5899" width="4.85546875" style="17" customWidth="1"/>
    <col min="5900" max="5900" width="4.42578125" style="17" customWidth="1"/>
    <col min="5901" max="5901" width="4.7109375" style="17" customWidth="1"/>
    <col min="5902" max="5905" width="5.5703125" style="17" customWidth="1"/>
    <col min="5906" max="5911" width="4.7109375" style="17" customWidth="1"/>
    <col min="5912" max="5912" width="4.42578125" style="17" customWidth="1"/>
    <col min="5913" max="5917" width="4" style="17" customWidth="1"/>
    <col min="5918" max="6142" width="9.140625" style="17"/>
    <col min="6143" max="6143" width="3.7109375" style="17" customWidth="1"/>
    <col min="6144" max="6144" width="15" style="17" customWidth="1"/>
    <col min="6145" max="6145" width="5.7109375" style="17" customWidth="1"/>
    <col min="6146" max="6146" width="2.5703125" style="17" customWidth="1"/>
    <col min="6147" max="6147" width="5.7109375" style="17" customWidth="1"/>
    <col min="6148" max="6148" width="2.5703125" style="17" customWidth="1"/>
    <col min="6149" max="6149" width="5.28515625" style="17" customWidth="1"/>
    <col min="6150" max="6150" width="2.5703125" style="17" customWidth="1"/>
    <col min="6151" max="6151" width="5.7109375" style="17" customWidth="1"/>
    <col min="6152" max="6152" width="2.5703125" style="17" customWidth="1"/>
    <col min="6153" max="6155" width="4.85546875" style="17" customWidth="1"/>
    <col min="6156" max="6156" width="4.42578125" style="17" customWidth="1"/>
    <col min="6157" max="6157" width="4.7109375" style="17" customWidth="1"/>
    <col min="6158" max="6161" width="5.5703125" style="17" customWidth="1"/>
    <col min="6162" max="6167" width="4.7109375" style="17" customWidth="1"/>
    <col min="6168" max="6168" width="4.42578125" style="17" customWidth="1"/>
    <col min="6169" max="6173" width="4" style="17" customWidth="1"/>
    <col min="6174" max="6398" width="9.140625" style="17"/>
    <col min="6399" max="6399" width="3.7109375" style="17" customWidth="1"/>
    <col min="6400" max="6400" width="15" style="17" customWidth="1"/>
    <col min="6401" max="6401" width="5.7109375" style="17" customWidth="1"/>
    <col min="6402" max="6402" width="2.5703125" style="17" customWidth="1"/>
    <col min="6403" max="6403" width="5.7109375" style="17" customWidth="1"/>
    <col min="6404" max="6404" width="2.5703125" style="17" customWidth="1"/>
    <col min="6405" max="6405" width="5.28515625" style="17" customWidth="1"/>
    <col min="6406" max="6406" width="2.5703125" style="17" customWidth="1"/>
    <col min="6407" max="6407" width="5.7109375" style="17" customWidth="1"/>
    <col min="6408" max="6408" width="2.5703125" style="17" customWidth="1"/>
    <col min="6409" max="6411" width="4.85546875" style="17" customWidth="1"/>
    <col min="6412" max="6412" width="4.42578125" style="17" customWidth="1"/>
    <col min="6413" max="6413" width="4.7109375" style="17" customWidth="1"/>
    <col min="6414" max="6417" width="5.5703125" style="17" customWidth="1"/>
    <col min="6418" max="6423" width="4.7109375" style="17" customWidth="1"/>
    <col min="6424" max="6424" width="4.42578125" style="17" customWidth="1"/>
    <col min="6425" max="6429" width="4" style="17" customWidth="1"/>
    <col min="6430" max="6654" width="9.140625" style="17"/>
    <col min="6655" max="6655" width="3.7109375" style="17" customWidth="1"/>
    <col min="6656" max="6656" width="15" style="17" customWidth="1"/>
    <col min="6657" max="6657" width="5.7109375" style="17" customWidth="1"/>
    <col min="6658" max="6658" width="2.5703125" style="17" customWidth="1"/>
    <col min="6659" max="6659" width="5.7109375" style="17" customWidth="1"/>
    <col min="6660" max="6660" width="2.5703125" style="17" customWidth="1"/>
    <col min="6661" max="6661" width="5.28515625" style="17" customWidth="1"/>
    <col min="6662" max="6662" width="2.5703125" style="17" customWidth="1"/>
    <col min="6663" max="6663" width="5.7109375" style="17" customWidth="1"/>
    <col min="6664" max="6664" width="2.5703125" style="17" customWidth="1"/>
    <col min="6665" max="6667" width="4.85546875" style="17" customWidth="1"/>
    <col min="6668" max="6668" width="4.42578125" style="17" customWidth="1"/>
    <col min="6669" max="6669" width="4.7109375" style="17" customWidth="1"/>
    <col min="6670" max="6673" width="5.5703125" style="17" customWidth="1"/>
    <col min="6674" max="6679" width="4.7109375" style="17" customWidth="1"/>
    <col min="6680" max="6680" width="4.42578125" style="17" customWidth="1"/>
    <col min="6681" max="6685" width="4" style="17" customWidth="1"/>
    <col min="6686" max="6910" width="9.140625" style="17"/>
    <col min="6911" max="6911" width="3.7109375" style="17" customWidth="1"/>
    <col min="6912" max="6912" width="15" style="17" customWidth="1"/>
    <col min="6913" max="6913" width="5.7109375" style="17" customWidth="1"/>
    <col min="6914" max="6914" width="2.5703125" style="17" customWidth="1"/>
    <col min="6915" max="6915" width="5.7109375" style="17" customWidth="1"/>
    <col min="6916" max="6916" width="2.5703125" style="17" customWidth="1"/>
    <col min="6917" max="6917" width="5.28515625" style="17" customWidth="1"/>
    <col min="6918" max="6918" width="2.5703125" style="17" customWidth="1"/>
    <col min="6919" max="6919" width="5.7109375" style="17" customWidth="1"/>
    <col min="6920" max="6920" width="2.5703125" style="17" customWidth="1"/>
    <col min="6921" max="6923" width="4.85546875" style="17" customWidth="1"/>
    <col min="6924" max="6924" width="4.42578125" style="17" customWidth="1"/>
    <col min="6925" max="6925" width="4.7109375" style="17" customWidth="1"/>
    <col min="6926" max="6929" width="5.5703125" style="17" customWidth="1"/>
    <col min="6930" max="6935" width="4.7109375" style="17" customWidth="1"/>
    <col min="6936" max="6936" width="4.42578125" style="17" customWidth="1"/>
    <col min="6937" max="6941" width="4" style="17" customWidth="1"/>
    <col min="6942" max="7166" width="9.140625" style="17"/>
    <col min="7167" max="7167" width="3.7109375" style="17" customWidth="1"/>
    <col min="7168" max="7168" width="15" style="17" customWidth="1"/>
    <col min="7169" max="7169" width="5.7109375" style="17" customWidth="1"/>
    <col min="7170" max="7170" width="2.5703125" style="17" customWidth="1"/>
    <col min="7171" max="7171" width="5.7109375" style="17" customWidth="1"/>
    <col min="7172" max="7172" width="2.5703125" style="17" customWidth="1"/>
    <col min="7173" max="7173" width="5.28515625" style="17" customWidth="1"/>
    <col min="7174" max="7174" width="2.5703125" style="17" customWidth="1"/>
    <col min="7175" max="7175" width="5.7109375" style="17" customWidth="1"/>
    <col min="7176" max="7176" width="2.5703125" style="17" customWidth="1"/>
    <col min="7177" max="7179" width="4.85546875" style="17" customWidth="1"/>
    <col min="7180" max="7180" width="4.42578125" style="17" customWidth="1"/>
    <col min="7181" max="7181" width="4.7109375" style="17" customWidth="1"/>
    <col min="7182" max="7185" width="5.5703125" style="17" customWidth="1"/>
    <col min="7186" max="7191" width="4.7109375" style="17" customWidth="1"/>
    <col min="7192" max="7192" width="4.42578125" style="17" customWidth="1"/>
    <col min="7193" max="7197" width="4" style="17" customWidth="1"/>
    <col min="7198" max="7422" width="9.140625" style="17"/>
    <col min="7423" max="7423" width="3.7109375" style="17" customWidth="1"/>
    <col min="7424" max="7424" width="15" style="17" customWidth="1"/>
    <col min="7425" max="7425" width="5.7109375" style="17" customWidth="1"/>
    <col min="7426" max="7426" width="2.5703125" style="17" customWidth="1"/>
    <col min="7427" max="7427" width="5.7109375" style="17" customWidth="1"/>
    <col min="7428" max="7428" width="2.5703125" style="17" customWidth="1"/>
    <col min="7429" max="7429" width="5.28515625" style="17" customWidth="1"/>
    <col min="7430" max="7430" width="2.5703125" style="17" customWidth="1"/>
    <col min="7431" max="7431" width="5.7109375" style="17" customWidth="1"/>
    <col min="7432" max="7432" width="2.5703125" style="17" customWidth="1"/>
    <col min="7433" max="7435" width="4.85546875" style="17" customWidth="1"/>
    <col min="7436" max="7436" width="4.42578125" style="17" customWidth="1"/>
    <col min="7437" max="7437" width="4.7109375" style="17" customWidth="1"/>
    <col min="7438" max="7441" width="5.5703125" style="17" customWidth="1"/>
    <col min="7442" max="7447" width="4.7109375" style="17" customWidth="1"/>
    <col min="7448" max="7448" width="4.42578125" style="17" customWidth="1"/>
    <col min="7449" max="7453" width="4" style="17" customWidth="1"/>
    <col min="7454" max="7678" width="9.140625" style="17"/>
    <col min="7679" max="7679" width="3.7109375" style="17" customWidth="1"/>
    <col min="7680" max="7680" width="15" style="17" customWidth="1"/>
    <col min="7681" max="7681" width="5.7109375" style="17" customWidth="1"/>
    <col min="7682" max="7682" width="2.5703125" style="17" customWidth="1"/>
    <col min="7683" max="7683" width="5.7109375" style="17" customWidth="1"/>
    <col min="7684" max="7684" width="2.5703125" style="17" customWidth="1"/>
    <col min="7685" max="7685" width="5.28515625" style="17" customWidth="1"/>
    <col min="7686" max="7686" width="2.5703125" style="17" customWidth="1"/>
    <col min="7687" max="7687" width="5.7109375" style="17" customWidth="1"/>
    <col min="7688" max="7688" width="2.5703125" style="17" customWidth="1"/>
    <col min="7689" max="7691" width="4.85546875" style="17" customWidth="1"/>
    <col min="7692" max="7692" width="4.42578125" style="17" customWidth="1"/>
    <col min="7693" max="7693" width="4.7109375" style="17" customWidth="1"/>
    <col min="7694" max="7697" width="5.5703125" style="17" customWidth="1"/>
    <col min="7698" max="7703" width="4.7109375" style="17" customWidth="1"/>
    <col min="7704" max="7704" width="4.42578125" style="17" customWidth="1"/>
    <col min="7705" max="7709" width="4" style="17" customWidth="1"/>
    <col min="7710" max="7934" width="9.140625" style="17"/>
    <col min="7935" max="7935" width="3.7109375" style="17" customWidth="1"/>
    <col min="7936" max="7936" width="15" style="17" customWidth="1"/>
    <col min="7937" max="7937" width="5.7109375" style="17" customWidth="1"/>
    <col min="7938" max="7938" width="2.5703125" style="17" customWidth="1"/>
    <col min="7939" max="7939" width="5.7109375" style="17" customWidth="1"/>
    <col min="7940" max="7940" width="2.5703125" style="17" customWidth="1"/>
    <col min="7941" max="7941" width="5.28515625" style="17" customWidth="1"/>
    <col min="7942" max="7942" width="2.5703125" style="17" customWidth="1"/>
    <col min="7943" max="7943" width="5.7109375" style="17" customWidth="1"/>
    <col min="7944" max="7944" width="2.5703125" style="17" customWidth="1"/>
    <col min="7945" max="7947" width="4.85546875" style="17" customWidth="1"/>
    <col min="7948" max="7948" width="4.42578125" style="17" customWidth="1"/>
    <col min="7949" max="7949" width="4.7109375" style="17" customWidth="1"/>
    <col min="7950" max="7953" width="5.5703125" style="17" customWidth="1"/>
    <col min="7954" max="7959" width="4.7109375" style="17" customWidth="1"/>
    <col min="7960" max="7960" width="4.42578125" style="17" customWidth="1"/>
    <col min="7961" max="7965" width="4" style="17" customWidth="1"/>
    <col min="7966" max="8190" width="9.140625" style="17"/>
    <col min="8191" max="8191" width="3.7109375" style="17" customWidth="1"/>
    <col min="8192" max="8192" width="15" style="17" customWidth="1"/>
    <col min="8193" max="8193" width="5.7109375" style="17" customWidth="1"/>
    <col min="8194" max="8194" width="2.5703125" style="17" customWidth="1"/>
    <col min="8195" max="8195" width="5.7109375" style="17" customWidth="1"/>
    <col min="8196" max="8196" width="2.5703125" style="17" customWidth="1"/>
    <col min="8197" max="8197" width="5.28515625" style="17" customWidth="1"/>
    <col min="8198" max="8198" width="2.5703125" style="17" customWidth="1"/>
    <col min="8199" max="8199" width="5.7109375" style="17" customWidth="1"/>
    <col min="8200" max="8200" width="2.5703125" style="17" customWidth="1"/>
    <col min="8201" max="8203" width="4.85546875" style="17" customWidth="1"/>
    <col min="8204" max="8204" width="4.42578125" style="17" customWidth="1"/>
    <col min="8205" max="8205" width="4.7109375" style="17" customWidth="1"/>
    <col min="8206" max="8209" width="5.5703125" style="17" customWidth="1"/>
    <col min="8210" max="8215" width="4.7109375" style="17" customWidth="1"/>
    <col min="8216" max="8216" width="4.42578125" style="17" customWidth="1"/>
    <col min="8217" max="8221" width="4" style="17" customWidth="1"/>
    <col min="8222" max="8446" width="9.140625" style="17"/>
    <col min="8447" max="8447" width="3.7109375" style="17" customWidth="1"/>
    <col min="8448" max="8448" width="15" style="17" customWidth="1"/>
    <col min="8449" max="8449" width="5.7109375" style="17" customWidth="1"/>
    <col min="8450" max="8450" width="2.5703125" style="17" customWidth="1"/>
    <col min="8451" max="8451" width="5.7109375" style="17" customWidth="1"/>
    <col min="8452" max="8452" width="2.5703125" style="17" customWidth="1"/>
    <col min="8453" max="8453" width="5.28515625" style="17" customWidth="1"/>
    <col min="8454" max="8454" width="2.5703125" style="17" customWidth="1"/>
    <col min="8455" max="8455" width="5.7109375" style="17" customWidth="1"/>
    <col min="8456" max="8456" width="2.5703125" style="17" customWidth="1"/>
    <col min="8457" max="8459" width="4.85546875" style="17" customWidth="1"/>
    <col min="8460" max="8460" width="4.42578125" style="17" customWidth="1"/>
    <col min="8461" max="8461" width="4.7109375" style="17" customWidth="1"/>
    <col min="8462" max="8465" width="5.5703125" style="17" customWidth="1"/>
    <col min="8466" max="8471" width="4.7109375" style="17" customWidth="1"/>
    <col min="8472" max="8472" width="4.42578125" style="17" customWidth="1"/>
    <col min="8473" max="8477" width="4" style="17" customWidth="1"/>
    <col min="8478" max="8702" width="9.140625" style="17"/>
    <col min="8703" max="8703" width="3.7109375" style="17" customWidth="1"/>
    <col min="8704" max="8704" width="15" style="17" customWidth="1"/>
    <col min="8705" max="8705" width="5.7109375" style="17" customWidth="1"/>
    <col min="8706" max="8706" width="2.5703125" style="17" customWidth="1"/>
    <col min="8707" max="8707" width="5.7109375" style="17" customWidth="1"/>
    <col min="8708" max="8708" width="2.5703125" style="17" customWidth="1"/>
    <col min="8709" max="8709" width="5.28515625" style="17" customWidth="1"/>
    <col min="8710" max="8710" width="2.5703125" style="17" customWidth="1"/>
    <col min="8711" max="8711" width="5.7109375" style="17" customWidth="1"/>
    <col min="8712" max="8712" width="2.5703125" style="17" customWidth="1"/>
    <col min="8713" max="8715" width="4.85546875" style="17" customWidth="1"/>
    <col min="8716" max="8716" width="4.42578125" style="17" customWidth="1"/>
    <col min="8717" max="8717" width="4.7109375" style="17" customWidth="1"/>
    <col min="8718" max="8721" width="5.5703125" style="17" customWidth="1"/>
    <col min="8722" max="8727" width="4.7109375" style="17" customWidth="1"/>
    <col min="8728" max="8728" width="4.42578125" style="17" customWidth="1"/>
    <col min="8729" max="8733" width="4" style="17" customWidth="1"/>
    <col min="8734" max="8958" width="9.140625" style="17"/>
    <col min="8959" max="8959" width="3.7109375" style="17" customWidth="1"/>
    <col min="8960" max="8960" width="15" style="17" customWidth="1"/>
    <col min="8961" max="8961" width="5.7109375" style="17" customWidth="1"/>
    <col min="8962" max="8962" width="2.5703125" style="17" customWidth="1"/>
    <col min="8963" max="8963" width="5.7109375" style="17" customWidth="1"/>
    <col min="8964" max="8964" width="2.5703125" style="17" customWidth="1"/>
    <col min="8965" max="8965" width="5.28515625" style="17" customWidth="1"/>
    <col min="8966" max="8966" width="2.5703125" style="17" customWidth="1"/>
    <col min="8967" max="8967" width="5.7109375" style="17" customWidth="1"/>
    <col min="8968" max="8968" width="2.5703125" style="17" customWidth="1"/>
    <col min="8969" max="8971" width="4.85546875" style="17" customWidth="1"/>
    <col min="8972" max="8972" width="4.42578125" style="17" customWidth="1"/>
    <col min="8973" max="8973" width="4.7109375" style="17" customWidth="1"/>
    <col min="8974" max="8977" width="5.5703125" style="17" customWidth="1"/>
    <col min="8978" max="8983" width="4.7109375" style="17" customWidth="1"/>
    <col min="8984" max="8984" width="4.42578125" style="17" customWidth="1"/>
    <col min="8985" max="8989" width="4" style="17" customWidth="1"/>
    <col min="8990" max="9214" width="9.140625" style="17"/>
    <col min="9215" max="9215" width="3.7109375" style="17" customWidth="1"/>
    <col min="9216" max="9216" width="15" style="17" customWidth="1"/>
    <col min="9217" max="9217" width="5.7109375" style="17" customWidth="1"/>
    <col min="9218" max="9218" width="2.5703125" style="17" customWidth="1"/>
    <col min="9219" max="9219" width="5.7109375" style="17" customWidth="1"/>
    <col min="9220" max="9220" width="2.5703125" style="17" customWidth="1"/>
    <col min="9221" max="9221" width="5.28515625" style="17" customWidth="1"/>
    <col min="9222" max="9222" width="2.5703125" style="17" customWidth="1"/>
    <col min="9223" max="9223" width="5.7109375" style="17" customWidth="1"/>
    <col min="9224" max="9224" width="2.5703125" style="17" customWidth="1"/>
    <col min="9225" max="9227" width="4.85546875" style="17" customWidth="1"/>
    <col min="9228" max="9228" width="4.42578125" style="17" customWidth="1"/>
    <col min="9229" max="9229" width="4.7109375" style="17" customWidth="1"/>
    <col min="9230" max="9233" width="5.5703125" style="17" customWidth="1"/>
    <col min="9234" max="9239" width="4.7109375" style="17" customWidth="1"/>
    <col min="9240" max="9240" width="4.42578125" style="17" customWidth="1"/>
    <col min="9241" max="9245" width="4" style="17" customWidth="1"/>
    <col min="9246" max="9470" width="9.140625" style="17"/>
    <col min="9471" max="9471" width="3.7109375" style="17" customWidth="1"/>
    <col min="9472" max="9472" width="15" style="17" customWidth="1"/>
    <col min="9473" max="9473" width="5.7109375" style="17" customWidth="1"/>
    <col min="9474" max="9474" width="2.5703125" style="17" customWidth="1"/>
    <col min="9475" max="9475" width="5.7109375" style="17" customWidth="1"/>
    <col min="9476" max="9476" width="2.5703125" style="17" customWidth="1"/>
    <col min="9477" max="9477" width="5.28515625" style="17" customWidth="1"/>
    <col min="9478" max="9478" width="2.5703125" style="17" customWidth="1"/>
    <col min="9479" max="9479" width="5.7109375" style="17" customWidth="1"/>
    <col min="9480" max="9480" width="2.5703125" style="17" customWidth="1"/>
    <col min="9481" max="9483" width="4.85546875" style="17" customWidth="1"/>
    <col min="9484" max="9484" width="4.42578125" style="17" customWidth="1"/>
    <col min="9485" max="9485" width="4.7109375" style="17" customWidth="1"/>
    <col min="9486" max="9489" width="5.5703125" style="17" customWidth="1"/>
    <col min="9490" max="9495" width="4.7109375" style="17" customWidth="1"/>
    <col min="9496" max="9496" width="4.42578125" style="17" customWidth="1"/>
    <col min="9497" max="9501" width="4" style="17" customWidth="1"/>
    <col min="9502" max="9726" width="9.140625" style="17"/>
    <col min="9727" max="9727" width="3.7109375" style="17" customWidth="1"/>
    <col min="9728" max="9728" width="15" style="17" customWidth="1"/>
    <col min="9729" max="9729" width="5.7109375" style="17" customWidth="1"/>
    <col min="9730" max="9730" width="2.5703125" style="17" customWidth="1"/>
    <col min="9731" max="9731" width="5.7109375" style="17" customWidth="1"/>
    <col min="9732" max="9732" width="2.5703125" style="17" customWidth="1"/>
    <col min="9733" max="9733" width="5.28515625" style="17" customWidth="1"/>
    <col min="9734" max="9734" width="2.5703125" style="17" customWidth="1"/>
    <col min="9735" max="9735" width="5.7109375" style="17" customWidth="1"/>
    <col min="9736" max="9736" width="2.5703125" style="17" customWidth="1"/>
    <col min="9737" max="9739" width="4.85546875" style="17" customWidth="1"/>
    <col min="9740" max="9740" width="4.42578125" style="17" customWidth="1"/>
    <col min="9741" max="9741" width="4.7109375" style="17" customWidth="1"/>
    <col min="9742" max="9745" width="5.5703125" style="17" customWidth="1"/>
    <col min="9746" max="9751" width="4.7109375" style="17" customWidth="1"/>
    <col min="9752" max="9752" width="4.42578125" style="17" customWidth="1"/>
    <col min="9753" max="9757" width="4" style="17" customWidth="1"/>
    <col min="9758" max="9982" width="9.140625" style="17"/>
    <col min="9983" max="9983" width="3.7109375" style="17" customWidth="1"/>
    <col min="9984" max="9984" width="15" style="17" customWidth="1"/>
    <col min="9985" max="9985" width="5.7109375" style="17" customWidth="1"/>
    <col min="9986" max="9986" width="2.5703125" style="17" customWidth="1"/>
    <col min="9987" max="9987" width="5.7109375" style="17" customWidth="1"/>
    <col min="9988" max="9988" width="2.5703125" style="17" customWidth="1"/>
    <col min="9989" max="9989" width="5.28515625" style="17" customWidth="1"/>
    <col min="9990" max="9990" width="2.5703125" style="17" customWidth="1"/>
    <col min="9991" max="9991" width="5.7109375" style="17" customWidth="1"/>
    <col min="9992" max="9992" width="2.5703125" style="17" customWidth="1"/>
    <col min="9993" max="9995" width="4.85546875" style="17" customWidth="1"/>
    <col min="9996" max="9996" width="4.42578125" style="17" customWidth="1"/>
    <col min="9997" max="9997" width="4.7109375" style="17" customWidth="1"/>
    <col min="9998" max="10001" width="5.5703125" style="17" customWidth="1"/>
    <col min="10002" max="10007" width="4.7109375" style="17" customWidth="1"/>
    <col min="10008" max="10008" width="4.42578125" style="17" customWidth="1"/>
    <col min="10009" max="10013" width="4" style="17" customWidth="1"/>
    <col min="10014" max="10238" width="9.140625" style="17"/>
    <col min="10239" max="10239" width="3.7109375" style="17" customWidth="1"/>
    <col min="10240" max="10240" width="15" style="17" customWidth="1"/>
    <col min="10241" max="10241" width="5.7109375" style="17" customWidth="1"/>
    <col min="10242" max="10242" width="2.5703125" style="17" customWidth="1"/>
    <col min="10243" max="10243" width="5.7109375" style="17" customWidth="1"/>
    <col min="10244" max="10244" width="2.5703125" style="17" customWidth="1"/>
    <col min="10245" max="10245" width="5.28515625" style="17" customWidth="1"/>
    <col min="10246" max="10246" width="2.5703125" style="17" customWidth="1"/>
    <col min="10247" max="10247" width="5.7109375" style="17" customWidth="1"/>
    <col min="10248" max="10248" width="2.5703125" style="17" customWidth="1"/>
    <col min="10249" max="10251" width="4.85546875" style="17" customWidth="1"/>
    <col min="10252" max="10252" width="4.42578125" style="17" customWidth="1"/>
    <col min="10253" max="10253" width="4.7109375" style="17" customWidth="1"/>
    <col min="10254" max="10257" width="5.5703125" style="17" customWidth="1"/>
    <col min="10258" max="10263" width="4.7109375" style="17" customWidth="1"/>
    <col min="10264" max="10264" width="4.42578125" style="17" customWidth="1"/>
    <col min="10265" max="10269" width="4" style="17" customWidth="1"/>
    <col min="10270" max="10494" width="9.140625" style="17"/>
    <col min="10495" max="10495" width="3.7109375" style="17" customWidth="1"/>
    <col min="10496" max="10496" width="15" style="17" customWidth="1"/>
    <col min="10497" max="10497" width="5.7109375" style="17" customWidth="1"/>
    <col min="10498" max="10498" width="2.5703125" style="17" customWidth="1"/>
    <col min="10499" max="10499" width="5.7109375" style="17" customWidth="1"/>
    <col min="10500" max="10500" width="2.5703125" style="17" customWidth="1"/>
    <col min="10501" max="10501" width="5.28515625" style="17" customWidth="1"/>
    <col min="10502" max="10502" width="2.5703125" style="17" customWidth="1"/>
    <col min="10503" max="10503" width="5.7109375" style="17" customWidth="1"/>
    <col min="10504" max="10504" width="2.5703125" style="17" customWidth="1"/>
    <col min="10505" max="10507" width="4.85546875" style="17" customWidth="1"/>
    <col min="10508" max="10508" width="4.42578125" style="17" customWidth="1"/>
    <col min="10509" max="10509" width="4.7109375" style="17" customWidth="1"/>
    <col min="10510" max="10513" width="5.5703125" style="17" customWidth="1"/>
    <col min="10514" max="10519" width="4.7109375" style="17" customWidth="1"/>
    <col min="10520" max="10520" width="4.42578125" style="17" customWidth="1"/>
    <col min="10521" max="10525" width="4" style="17" customWidth="1"/>
    <col min="10526" max="10750" width="9.140625" style="17"/>
    <col min="10751" max="10751" width="3.7109375" style="17" customWidth="1"/>
    <col min="10752" max="10752" width="15" style="17" customWidth="1"/>
    <col min="10753" max="10753" width="5.7109375" style="17" customWidth="1"/>
    <col min="10754" max="10754" width="2.5703125" style="17" customWidth="1"/>
    <col min="10755" max="10755" width="5.7109375" style="17" customWidth="1"/>
    <col min="10756" max="10756" width="2.5703125" style="17" customWidth="1"/>
    <col min="10757" max="10757" width="5.28515625" style="17" customWidth="1"/>
    <col min="10758" max="10758" width="2.5703125" style="17" customWidth="1"/>
    <col min="10759" max="10759" width="5.7109375" style="17" customWidth="1"/>
    <col min="10760" max="10760" width="2.5703125" style="17" customWidth="1"/>
    <col min="10761" max="10763" width="4.85546875" style="17" customWidth="1"/>
    <col min="10764" max="10764" width="4.42578125" style="17" customWidth="1"/>
    <col min="10765" max="10765" width="4.7109375" style="17" customWidth="1"/>
    <col min="10766" max="10769" width="5.5703125" style="17" customWidth="1"/>
    <col min="10770" max="10775" width="4.7109375" style="17" customWidth="1"/>
    <col min="10776" max="10776" width="4.42578125" style="17" customWidth="1"/>
    <col min="10777" max="10781" width="4" style="17" customWidth="1"/>
    <col min="10782" max="11006" width="9.140625" style="17"/>
    <col min="11007" max="11007" width="3.7109375" style="17" customWidth="1"/>
    <col min="11008" max="11008" width="15" style="17" customWidth="1"/>
    <col min="11009" max="11009" width="5.7109375" style="17" customWidth="1"/>
    <col min="11010" max="11010" width="2.5703125" style="17" customWidth="1"/>
    <col min="11011" max="11011" width="5.7109375" style="17" customWidth="1"/>
    <col min="11012" max="11012" width="2.5703125" style="17" customWidth="1"/>
    <col min="11013" max="11013" width="5.28515625" style="17" customWidth="1"/>
    <col min="11014" max="11014" width="2.5703125" style="17" customWidth="1"/>
    <col min="11015" max="11015" width="5.7109375" style="17" customWidth="1"/>
    <col min="11016" max="11016" width="2.5703125" style="17" customWidth="1"/>
    <col min="11017" max="11019" width="4.85546875" style="17" customWidth="1"/>
    <col min="11020" max="11020" width="4.42578125" style="17" customWidth="1"/>
    <col min="11021" max="11021" width="4.7109375" style="17" customWidth="1"/>
    <col min="11022" max="11025" width="5.5703125" style="17" customWidth="1"/>
    <col min="11026" max="11031" width="4.7109375" style="17" customWidth="1"/>
    <col min="11032" max="11032" width="4.42578125" style="17" customWidth="1"/>
    <col min="11033" max="11037" width="4" style="17" customWidth="1"/>
    <col min="11038" max="11262" width="9.140625" style="17"/>
    <col min="11263" max="11263" width="3.7109375" style="17" customWidth="1"/>
    <col min="11264" max="11264" width="15" style="17" customWidth="1"/>
    <col min="11265" max="11265" width="5.7109375" style="17" customWidth="1"/>
    <col min="11266" max="11266" width="2.5703125" style="17" customWidth="1"/>
    <col min="11267" max="11267" width="5.7109375" style="17" customWidth="1"/>
    <col min="11268" max="11268" width="2.5703125" style="17" customWidth="1"/>
    <col min="11269" max="11269" width="5.28515625" style="17" customWidth="1"/>
    <col min="11270" max="11270" width="2.5703125" style="17" customWidth="1"/>
    <col min="11271" max="11271" width="5.7109375" style="17" customWidth="1"/>
    <col min="11272" max="11272" width="2.5703125" style="17" customWidth="1"/>
    <col min="11273" max="11275" width="4.85546875" style="17" customWidth="1"/>
    <col min="11276" max="11276" width="4.42578125" style="17" customWidth="1"/>
    <col min="11277" max="11277" width="4.7109375" style="17" customWidth="1"/>
    <col min="11278" max="11281" width="5.5703125" style="17" customWidth="1"/>
    <col min="11282" max="11287" width="4.7109375" style="17" customWidth="1"/>
    <col min="11288" max="11288" width="4.42578125" style="17" customWidth="1"/>
    <col min="11289" max="11293" width="4" style="17" customWidth="1"/>
    <col min="11294" max="11518" width="9.140625" style="17"/>
    <col min="11519" max="11519" width="3.7109375" style="17" customWidth="1"/>
    <col min="11520" max="11520" width="15" style="17" customWidth="1"/>
    <col min="11521" max="11521" width="5.7109375" style="17" customWidth="1"/>
    <col min="11522" max="11522" width="2.5703125" style="17" customWidth="1"/>
    <col min="11523" max="11523" width="5.7109375" style="17" customWidth="1"/>
    <col min="11524" max="11524" width="2.5703125" style="17" customWidth="1"/>
    <col min="11525" max="11525" width="5.28515625" style="17" customWidth="1"/>
    <col min="11526" max="11526" width="2.5703125" style="17" customWidth="1"/>
    <col min="11527" max="11527" width="5.7109375" style="17" customWidth="1"/>
    <col min="11528" max="11528" width="2.5703125" style="17" customWidth="1"/>
    <col min="11529" max="11531" width="4.85546875" style="17" customWidth="1"/>
    <col min="11532" max="11532" width="4.42578125" style="17" customWidth="1"/>
    <col min="11533" max="11533" width="4.7109375" style="17" customWidth="1"/>
    <col min="11534" max="11537" width="5.5703125" style="17" customWidth="1"/>
    <col min="11538" max="11543" width="4.7109375" style="17" customWidth="1"/>
    <col min="11544" max="11544" width="4.42578125" style="17" customWidth="1"/>
    <col min="11545" max="11549" width="4" style="17" customWidth="1"/>
    <col min="11550" max="11774" width="9.140625" style="17"/>
    <col min="11775" max="11775" width="3.7109375" style="17" customWidth="1"/>
    <col min="11776" max="11776" width="15" style="17" customWidth="1"/>
    <col min="11777" max="11777" width="5.7109375" style="17" customWidth="1"/>
    <col min="11778" max="11778" width="2.5703125" style="17" customWidth="1"/>
    <col min="11779" max="11779" width="5.7109375" style="17" customWidth="1"/>
    <col min="11780" max="11780" width="2.5703125" style="17" customWidth="1"/>
    <col min="11781" max="11781" width="5.28515625" style="17" customWidth="1"/>
    <col min="11782" max="11782" width="2.5703125" style="17" customWidth="1"/>
    <col min="11783" max="11783" width="5.7109375" style="17" customWidth="1"/>
    <col min="11784" max="11784" width="2.5703125" style="17" customWidth="1"/>
    <col min="11785" max="11787" width="4.85546875" style="17" customWidth="1"/>
    <col min="11788" max="11788" width="4.42578125" style="17" customWidth="1"/>
    <col min="11789" max="11789" width="4.7109375" style="17" customWidth="1"/>
    <col min="11790" max="11793" width="5.5703125" style="17" customWidth="1"/>
    <col min="11794" max="11799" width="4.7109375" style="17" customWidth="1"/>
    <col min="11800" max="11800" width="4.42578125" style="17" customWidth="1"/>
    <col min="11801" max="11805" width="4" style="17" customWidth="1"/>
    <col min="11806" max="12030" width="9.140625" style="17"/>
    <col min="12031" max="12031" width="3.7109375" style="17" customWidth="1"/>
    <col min="12032" max="12032" width="15" style="17" customWidth="1"/>
    <col min="12033" max="12033" width="5.7109375" style="17" customWidth="1"/>
    <col min="12034" max="12034" width="2.5703125" style="17" customWidth="1"/>
    <col min="12035" max="12035" width="5.7109375" style="17" customWidth="1"/>
    <col min="12036" max="12036" width="2.5703125" style="17" customWidth="1"/>
    <col min="12037" max="12037" width="5.28515625" style="17" customWidth="1"/>
    <col min="12038" max="12038" width="2.5703125" style="17" customWidth="1"/>
    <col min="12039" max="12039" width="5.7109375" style="17" customWidth="1"/>
    <col min="12040" max="12040" width="2.5703125" style="17" customWidth="1"/>
    <col min="12041" max="12043" width="4.85546875" style="17" customWidth="1"/>
    <col min="12044" max="12044" width="4.42578125" style="17" customWidth="1"/>
    <col min="12045" max="12045" width="4.7109375" style="17" customWidth="1"/>
    <col min="12046" max="12049" width="5.5703125" style="17" customWidth="1"/>
    <col min="12050" max="12055" width="4.7109375" style="17" customWidth="1"/>
    <col min="12056" max="12056" width="4.42578125" style="17" customWidth="1"/>
    <col min="12057" max="12061" width="4" style="17" customWidth="1"/>
    <col min="12062" max="12286" width="9.140625" style="17"/>
    <col min="12287" max="12287" width="3.7109375" style="17" customWidth="1"/>
    <col min="12288" max="12288" width="15" style="17" customWidth="1"/>
    <col min="12289" max="12289" width="5.7109375" style="17" customWidth="1"/>
    <col min="12290" max="12290" width="2.5703125" style="17" customWidth="1"/>
    <col min="12291" max="12291" width="5.7109375" style="17" customWidth="1"/>
    <col min="12292" max="12292" width="2.5703125" style="17" customWidth="1"/>
    <col min="12293" max="12293" width="5.28515625" style="17" customWidth="1"/>
    <col min="12294" max="12294" width="2.5703125" style="17" customWidth="1"/>
    <col min="12295" max="12295" width="5.7109375" style="17" customWidth="1"/>
    <col min="12296" max="12296" width="2.5703125" style="17" customWidth="1"/>
    <col min="12297" max="12299" width="4.85546875" style="17" customWidth="1"/>
    <col min="12300" max="12300" width="4.42578125" style="17" customWidth="1"/>
    <col min="12301" max="12301" width="4.7109375" style="17" customWidth="1"/>
    <col min="12302" max="12305" width="5.5703125" style="17" customWidth="1"/>
    <col min="12306" max="12311" width="4.7109375" style="17" customWidth="1"/>
    <col min="12312" max="12312" width="4.42578125" style="17" customWidth="1"/>
    <col min="12313" max="12317" width="4" style="17" customWidth="1"/>
    <col min="12318" max="12542" width="9.140625" style="17"/>
    <col min="12543" max="12543" width="3.7109375" style="17" customWidth="1"/>
    <col min="12544" max="12544" width="15" style="17" customWidth="1"/>
    <col min="12545" max="12545" width="5.7109375" style="17" customWidth="1"/>
    <col min="12546" max="12546" width="2.5703125" style="17" customWidth="1"/>
    <col min="12547" max="12547" width="5.7109375" style="17" customWidth="1"/>
    <col min="12548" max="12548" width="2.5703125" style="17" customWidth="1"/>
    <col min="12549" max="12549" width="5.28515625" style="17" customWidth="1"/>
    <col min="12550" max="12550" width="2.5703125" style="17" customWidth="1"/>
    <col min="12551" max="12551" width="5.7109375" style="17" customWidth="1"/>
    <col min="12552" max="12552" width="2.5703125" style="17" customWidth="1"/>
    <col min="12553" max="12555" width="4.85546875" style="17" customWidth="1"/>
    <col min="12556" max="12556" width="4.42578125" style="17" customWidth="1"/>
    <col min="12557" max="12557" width="4.7109375" style="17" customWidth="1"/>
    <col min="12558" max="12561" width="5.5703125" style="17" customWidth="1"/>
    <col min="12562" max="12567" width="4.7109375" style="17" customWidth="1"/>
    <col min="12568" max="12568" width="4.42578125" style="17" customWidth="1"/>
    <col min="12569" max="12573" width="4" style="17" customWidth="1"/>
    <col min="12574" max="12798" width="9.140625" style="17"/>
    <col min="12799" max="12799" width="3.7109375" style="17" customWidth="1"/>
    <col min="12800" max="12800" width="15" style="17" customWidth="1"/>
    <col min="12801" max="12801" width="5.7109375" style="17" customWidth="1"/>
    <col min="12802" max="12802" width="2.5703125" style="17" customWidth="1"/>
    <col min="12803" max="12803" width="5.7109375" style="17" customWidth="1"/>
    <col min="12804" max="12804" width="2.5703125" style="17" customWidth="1"/>
    <col min="12805" max="12805" width="5.28515625" style="17" customWidth="1"/>
    <col min="12806" max="12806" width="2.5703125" style="17" customWidth="1"/>
    <col min="12807" max="12807" width="5.7109375" style="17" customWidth="1"/>
    <col min="12808" max="12808" width="2.5703125" style="17" customWidth="1"/>
    <col min="12809" max="12811" width="4.85546875" style="17" customWidth="1"/>
    <col min="12812" max="12812" width="4.42578125" style="17" customWidth="1"/>
    <col min="12813" max="12813" width="4.7109375" style="17" customWidth="1"/>
    <col min="12814" max="12817" width="5.5703125" style="17" customWidth="1"/>
    <col min="12818" max="12823" width="4.7109375" style="17" customWidth="1"/>
    <col min="12824" max="12824" width="4.42578125" style="17" customWidth="1"/>
    <col min="12825" max="12829" width="4" style="17" customWidth="1"/>
    <col min="12830" max="13054" width="9.140625" style="17"/>
    <col min="13055" max="13055" width="3.7109375" style="17" customWidth="1"/>
    <col min="13056" max="13056" width="15" style="17" customWidth="1"/>
    <col min="13057" max="13057" width="5.7109375" style="17" customWidth="1"/>
    <col min="13058" max="13058" width="2.5703125" style="17" customWidth="1"/>
    <col min="13059" max="13059" width="5.7109375" style="17" customWidth="1"/>
    <col min="13060" max="13060" width="2.5703125" style="17" customWidth="1"/>
    <col min="13061" max="13061" width="5.28515625" style="17" customWidth="1"/>
    <col min="13062" max="13062" width="2.5703125" style="17" customWidth="1"/>
    <col min="13063" max="13063" width="5.7109375" style="17" customWidth="1"/>
    <col min="13064" max="13064" width="2.5703125" style="17" customWidth="1"/>
    <col min="13065" max="13067" width="4.85546875" style="17" customWidth="1"/>
    <col min="13068" max="13068" width="4.42578125" style="17" customWidth="1"/>
    <col min="13069" max="13069" width="4.7109375" style="17" customWidth="1"/>
    <col min="13070" max="13073" width="5.5703125" style="17" customWidth="1"/>
    <col min="13074" max="13079" width="4.7109375" style="17" customWidth="1"/>
    <col min="13080" max="13080" width="4.42578125" style="17" customWidth="1"/>
    <col min="13081" max="13085" width="4" style="17" customWidth="1"/>
    <col min="13086" max="13310" width="9.140625" style="17"/>
    <col min="13311" max="13311" width="3.7109375" style="17" customWidth="1"/>
    <col min="13312" max="13312" width="15" style="17" customWidth="1"/>
    <col min="13313" max="13313" width="5.7109375" style="17" customWidth="1"/>
    <col min="13314" max="13314" width="2.5703125" style="17" customWidth="1"/>
    <col min="13315" max="13315" width="5.7109375" style="17" customWidth="1"/>
    <col min="13316" max="13316" width="2.5703125" style="17" customWidth="1"/>
    <col min="13317" max="13317" width="5.28515625" style="17" customWidth="1"/>
    <col min="13318" max="13318" width="2.5703125" style="17" customWidth="1"/>
    <col min="13319" max="13319" width="5.7109375" style="17" customWidth="1"/>
    <col min="13320" max="13320" width="2.5703125" style="17" customWidth="1"/>
    <col min="13321" max="13323" width="4.85546875" style="17" customWidth="1"/>
    <col min="13324" max="13324" width="4.42578125" style="17" customWidth="1"/>
    <col min="13325" max="13325" width="4.7109375" style="17" customWidth="1"/>
    <col min="13326" max="13329" width="5.5703125" style="17" customWidth="1"/>
    <col min="13330" max="13335" width="4.7109375" style="17" customWidth="1"/>
    <col min="13336" max="13336" width="4.42578125" style="17" customWidth="1"/>
    <col min="13337" max="13341" width="4" style="17" customWidth="1"/>
    <col min="13342" max="13566" width="9.140625" style="17"/>
    <col min="13567" max="13567" width="3.7109375" style="17" customWidth="1"/>
    <col min="13568" max="13568" width="15" style="17" customWidth="1"/>
    <col min="13569" max="13569" width="5.7109375" style="17" customWidth="1"/>
    <col min="13570" max="13570" width="2.5703125" style="17" customWidth="1"/>
    <col min="13571" max="13571" width="5.7109375" style="17" customWidth="1"/>
    <col min="13572" max="13572" width="2.5703125" style="17" customWidth="1"/>
    <col min="13573" max="13573" width="5.28515625" style="17" customWidth="1"/>
    <col min="13574" max="13574" width="2.5703125" style="17" customWidth="1"/>
    <col min="13575" max="13575" width="5.7109375" style="17" customWidth="1"/>
    <col min="13576" max="13576" width="2.5703125" style="17" customWidth="1"/>
    <col min="13577" max="13579" width="4.85546875" style="17" customWidth="1"/>
    <col min="13580" max="13580" width="4.42578125" style="17" customWidth="1"/>
    <col min="13581" max="13581" width="4.7109375" style="17" customWidth="1"/>
    <col min="13582" max="13585" width="5.5703125" style="17" customWidth="1"/>
    <col min="13586" max="13591" width="4.7109375" style="17" customWidth="1"/>
    <col min="13592" max="13592" width="4.42578125" style="17" customWidth="1"/>
    <col min="13593" max="13597" width="4" style="17" customWidth="1"/>
    <col min="13598" max="13822" width="9.140625" style="17"/>
    <col min="13823" max="13823" width="3.7109375" style="17" customWidth="1"/>
    <col min="13824" max="13824" width="15" style="17" customWidth="1"/>
    <col min="13825" max="13825" width="5.7109375" style="17" customWidth="1"/>
    <col min="13826" max="13826" width="2.5703125" style="17" customWidth="1"/>
    <col min="13827" max="13827" width="5.7109375" style="17" customWidth="1"/>
    <col min="13828" max="13828" width="2.5703125" style="17" customWidth="1"/>
    <col min="13829" max="13829" width="5.28515625" style="17" customWidth="1"/>
    <col min="13830" max="13830" width="2.5703125" style="17" customWidth="1"/>
    <col min="13831" max="13831" width="5.7109375" style="17" customWidth="1"/>
    <col min="13832" max="13832" width="2.5703125" style="17" customWidth="1"/>
    <col min="13833" max="13835" width="4.85546875" style="17" customWidth="1"/>
    <col min="13836" max="13836" width="4.42578125" style="17" customWidth="1"/>
    <col min="13837" max="13837" width="4.7109375" style="17" customWidth="1"/>
    <col min="13838" max="13841" width="5.5703125" style="17" customWidth="1"/>
    <col min="13842" max="13847" width="4.7109375" style="17" customWidth="1"/>
    <col min="13848" max="13848" width="4.42578125" style="17" customWidth="1"/>
    <col min="13849" max="13853" width="4" style="17" customWidth="1"/>
    <col min="13854" max="14078" width="9.140625" style="17"/>
    <col min="14079" max="14079" width="3.7109375" style="17" customWidth="1"/>
    <col min="14080" max="14080" width="15" style="17" customWidth="1"/>
    <col min="14081" max="14081" width="5.7109375" style="17" customWidth="1"/>
    <col min="14082" max="14082" width="2.5703125" style="17" customWidth="1"/>
    <col min="14083" max="14083" width="5.7109375" style="17" customWidth="1"/>
    <col min="14084" max="14084" width="2.5703125" style="17" customWidth="1"/>
    <col min="14085" max="14085" width="5.28515625" style="17" customWidth="1"/>
    <col min="14086" max="14086" width="2.5703125" style="17" customWidth="1"/>
    <col min="14087" max="14087" width="5.7109375" style="17" customWidth="1"/>
    <col min="14088" max="14088" width="2.5703125" style="17" customWidth="1"/>
    <col min="14089" max="14091" width="4.85546875" style="17" customWidth="1"/>
    <col min="14092" max="14092" width="4.42578125" style="17" customWidth="1"/>
    <col min="14093" max="14093" width="4.7109375" style="17" customWidth="1"/>
    <col min="14094" max="14097" width="5.5703125" style="17" customWidth="1"/>
    <col min="14098" max="14103" width="4.7109375" style="17" customWidth="1"/>
    <col min="14104" max="14104" width="4.42578125" style="17" customWidth="1"/>
    <col min="14105" max="14109" width="4" style="17" customWidth="1"/>
    <col min="14110" max="14334" width="9.140625" style="17"/>
    <col min="14335" max="14335" width="3.7109375" style="17" customWidth="1"/>
    <col min="14336" max="14336" width="15" style="17" customWidth="1"/>
    <col min="14337" max="14337" width="5.7109375" style="17" customWidth="1"/>
    <col min="14338" max="14338" width="2.5703125" style="17" customWidth="1"/>
    <col min="14339" max="14339" width="5.7109375" style="17" customWidth="1"/>
    <col min="14340" max="14340" width="2.5703125" style="17" customWidth="1"/>
    <col min="14341" max="14341" width="5.28515625" style="17" customWidth="1"/>
    <col min="14342" max="14342" width="2.5703125" style="17" customWidth="1"/>
    <col min="14343" max="14343" width="5.7109375" style="17" customWidth="1"/>
    <col min="14344" max="14344" width="2.5703125" style="17" customWidth="1"/>
    <col min="14345" max="14347" width="4.85546875" style="17" customWidth="1"/>
    <col min="14348" max="14348" width="4.42578125" style="17" customWidth="1"/>
    <col min="14349" max="14349" width="4.7109375" style="17" customWidth="1"/>
    <col min="14350" max="14353" width="5.5703125" style="17" customWidth="1"/>
    <col min="14354" max="14359" width="4.7109375" style="17" customWidth="1"/>
    <col min="14360" max="14360" width="4.42578125" style="17" customWidth="1"/>
    <col min="14361" max="14365" width="4" style="17" customWidth="1"/>
    <col min="14366" max="14590" width="9.140625" style="17"/>
    <col min="14591" max="14591" width="3.7109375" style="17" customWidth="1"/>
    <col min="14592" max="14592" width="15" style="17" customWidth="1"/>
    <col min="14593" max="14593" width="5.7109375" style="17" customWidth="1"/>
    <col min="14594" max="14594" width="2.5703125" style="17" customWidth="1"/>
    <col min="14595" max="14595" width="5.7109375" style="17" customWidth="1"/>
    <col min="14596" max="14596" width="2.5703125" style="17" customWidth="1"/>
    <col min="14597" max="14597" width="5.28515625" style="17" customWidth="1"/>
    <col min="14598" max="14598" width="2.5703125" style="17" customWidth="1"/>
    <col min="14599" max="14599" width="5.7109375" style="17" customWidth="1"/>
    <col min="14600" max="14600" width="2.5703125" style="17" customWidth="1"/>
    <col min="14601" max="14603" width="4.85546875" style="17" customWidth="1"/>
    <col min="14604" max="14604" width="4.42578125" style="17" customWidth="1"/>
    <col min="14605" max="14605" width="4.7109375" style="17" customWidth="1"/>
    <col min="14606" max="14609" width="5.5703125" style="17" customWidth="1"/>
    <col min="14610" max="14615" width="4.7109375" style="17" customWidth="1"/>
    <col min="14616" max="14616" width="4.42578125" style="17" customWidth="1"/>
    <col min="14617" max="14621" width="4" style="17" customWidth="1"/>
    <col min="14622" max="14846" width="9.140625" style="17"/>
    <col min="14847" max="14847" width="3.7109375" style="17" customWidth="1"/>
    <col min="14848" max="14848" width="15" style="17" customWidth="1"/>
    <col min="14849" max="14849" width="5.7109375" style="17" customWidth="1"/>
    <col min="14850" max="14850" width="2.5703125" style="17" customWidth="1"/>
    <col min="14851" max="14851" width="5.7109375" style="17" customWidth="1"/>
    <col min="14852" max="14852" width="2.5703125" style="17" customWidth="1"/>
    <col min="14853" max="14853" width="5.28515625" style="17" customWidth="1"/>
    <col min="14854" max="14854" width="2.5703125" style="17" customWidth="1"/>
    <col min="14855" max="14855" width="5.7109375" style="17" customWidth="1"/>
    <col min="14856" max="14856" width="2.5703125" style="17" customWidth="1"/>
    <col min="14857" max="14859" width="4.85546875" style="17" customWidth="1"/>
    <col min="14860" max="14860" width="4.42578125" style="17" customWidth="1"/>
    <col min="14861" max="14861" width="4.7109375" style="17" customWidth="1"/>
    <col min="14862" max="14865" width="5.5703125" style="17" customWidth="1"/>
    <col min="14866" max="14871" width="4.7109375" style="17" customWidth="1"/>
    <col min="14872" max="14872" width="4.42578125" style="17" customWidth="1"/>
    <col min="14873" max="14877" width="4" style="17" customWidth="1"/>
    <col min="14878" max="15102" width="9.140625" style="17"/>
    <col min="15103" max="15103" width="3.7109375" style="17" customWidth="1"/>
    <col min="15104" max="15104" width="15" style="17" customWidth="1"/>
    <col min="15105" max="15105" width="5.7109375" style="17" customWidth="1"/>
    <col min="15106" max="15106" width="2.5703125" style="17" customWidth="1"/>
    <col min="15107" max="15107" width="5.7109375" style="17" customWidth="1"/>
    <col min="15108" max="15108" width="2.5703125" style="17" customWidth="1"/>
    <col min="15109" max="15109" width="5.28515625" style="17" customWidth="1"/>
    <col min="15110" max="15110" width="2.5703125" style="17" customWidth="1"/>
    <col min="15111" max="15111" width="5.7109375" style="17" customWidth="1"/>
    <col min="15112" max="15112" width="2.5703125" style="17" customWidth="1"/>
    <col min="15113" max="15115" width="4.85546875" style="17" customWidth="1"/>
    <col min="15116" max="15116" width="4.42578125" style="17" customWidth="1"/>
    <col min="15117" max="15117" width="4.7109375" style="17" customWidth="1"/>
    <col min="15118" max="15121" width="5.5703125" style="17" customWidth="1"/>
    <col min="15122" max="15127" width="4.7109375" style="17" customWidth="1"/>
    <col min="15128" max="15128" width="4.42578125" style="17" customWidth="1"/>
    <col min="15129" max="15133" width="4" style="17" customWidth="1"/>
    <col min="15134" max="15358" width="9.140625" style="17"/>
    <col min="15359" max="15359" width="3.7109375" style="17" customWidth="1"/>
    <col min="15360" max="15360" width="15" style="17" customWidth="1"/>
    <col min="15361" max="15361" width="5.7109375" style="17" customWidth="1"/>
    <col min="15362" max="15362" width="2.5703125" style="17" customWidth="1"/>
    <col min="15363" max="15363" width="5.7109375" style="17" customWidth="1"/>
    <col min="15364" max="15364" width="2.5703125" style="17" customWidth="1"/>
    <col min="15365" max="15365" width="5.28515625" style="17" customWidth="1"/>
    <col min="15366" max="15366" width="2.5703125" style="17" customWidth="1"/>
    <col min="15367" max="15367" width="5.7109375" style="17" customWidth="1"/>
    <col min="15368" max="15368" width="2.5703125" style="17" customWidth="1"/>
    <col min="15369" max="15371" width="4.85546875" style="17" customWidth="1"/>
    <col min="15372" max="15372" width="4.42578125" style="17" customWidth="1"/>
    <col min="15373" max="15373" width="4.7109375" style="17" customWidth="1"/>
    <col min="15374" max="15377" width="5.5703125" style="17" customWidth="1"/>
    <col min="15378" max="15383" width="4.7109375" style="17" customWidth="1"/>
    <col min="15384" max="15384" width="4.42578125" style="17" customWidth="1"/>
    <col min="15385" max="15389" width="4" style="17" customWidth="1"/>
    <col min="15390" max="15614" width="9.140625" style="17"/>
    <col min="15615" max="15615" width="3.7109375" style="17" customWidth="1"/>
    <col min="15616" max="15616" width="15" style="17" customWidth="1"/>
    <col min="15617" max="15617" width="5.7109375" style="17" customWidth="1"/>
    <col min="15618" max="15618" width="2.5703125" style="17" customWidth="1"/>
    <col min="15619" max="15619" width="5.7109375" style="17" customWidth="1"/>
    <col min="15620" max="15620" width="2.5703125" style="17" customWidth="1"/>
    <col min="15621" max="15621" width="5.28515625" style="17" customWidth="1"/>
    <col min="15622" max="15622" width="2.5703125" style="17" customWidth="1"/>
    <col min="15623" max="15623" width="5.7109375" style="17" customWidth="1"/>
    <col min="15624" max="15624" width="2.5703125" style="17" customWidth="1"/>
    <col min="15625" max="15627" width="4.85546875" style="17" customWidth="1"/>
    <col min="15628" max="15628" width="4.42578125" style="17" customWidth="1"/>
    <col min="15629" max="15629" width="4.7109375" style="17" customWidth="1"/>
    <col min="15630" max="15633" width="5.5703125" style="17" customWidth="1"/>
    <col min="15634" max="15639" width="4.7109375" style="17" customWidth="1"/>
    <col min="15640" max="15640" width="4.42578125" style="17" customWidth="1"/>
    <col min="15641" max="15645" width="4" style="17" customWidth="1"/>
    <col min="15646" max="15870" width="9.140625" style="17"/>
    <col min="15871" max="15871" width="3.7109375" style="17" customWidth="1"/>
    <col min="15872" max="15872" width="15" style="17" customWidth="1"/>
    <col min="15873" max="15873" width="5.7109375" style="17" customWidth="1"/>
    <col min="15874" max="15874" width="2.5703125" style="17" customWidth="1"/>
    <col min="15875" max="15875" width="5.7109375" style="17" customWidth="1"/>
    <col min="15876" max="15876" width="2.5703125" style="17" customWidth="1"/>
    <col min="15877" max="15877" width="5.28515625" style="17" customWidth="1"/>
    <col min="15878" max="15878" width="2.5703125" style="17" customWidth="1"/>
    <col min="15879" max="15879" width="5.7109375" style="17" customWidth="1"/>
    <col min="15880" max="15880" width="2.5703125" style="17" customWidth="1"/>
    <col min="15881" max="15883" width="4.85546875" style="17" customWidth="1"/>
    <col min="15884" max="15884" width="4.42578125" style="17" customWidth="1"/>
    <col min="15885" max="15885" width="4.7109375" style="17" customWidth="1"/>
    <col min="15886" max="15889" width="5.5703125" style="17" customWidth="1"/>
    <col min="15890" max="15895" width="4.7109375" style="17" customWidth="1"/>
    <col min="15896" max="15896" width="4.42578125" style="17" customWidth="1"/>
    <col min="15897" max="15901" width="4" style="17" customWidth="1"/>
    <col min="15902" max="16126" width="9.140625" style="17"/>
    <col min="16127" max="16127" width="3.7109375" style="17" customWidth="1"/>
    <col min="16128" max="16128" width="15" style="17" customWidth="1"/>
    <col min="16129" max="16129" width="5.7109375" style="17" customWidth="1"/>
    <col min="16130" max="16130" width="2.5703125" style="17" customWidth="1"/>
    <col min="16131" max="16131" width="5.7109375" style="17" customWidth="1"/>
    <col min="16132" max="16132" width="2.5703125" style="17" customWidth="1"/>
    <col min="16133" max="16133" width="5.28515625" style="17" customWidth="1"/>
    <col min="16134" max="16134" width="2.5703125" style="17" customWidth="1"/>
    <col min="16135" max="16135" width="5.7109375" style="17" customWidth="1"/>
    <col min="16136" max="16136" width="2.5703125" style="17" customWidth="1"/>
    <col min="16137" max="16139" width="4.85546875" style="17" customWidth="1"/>
    <col min="16140" max="16140" width="4.42578125" style="17" customWidth="1"/>
    <col min="16141" max="16141" width="4.7109375" style="17" customWidth="1"/>
    <col min="16142" max="16145" width="5.5703125" style="17" customWidth="1"/>
    <col min="16146" max="16151" width="4.7109375" style="17" customWidth="1"/>
    <col min="16152" max="16152" width="4.42578125" style="17" customWidth="1"/>
    <col min="16153" max="16157" width="4" style="17" customWidth="1"/>
    <col min="16158" max="16384" width="9.140625" style="17"/>
  </cols>
  <sheetData>
    <row r="1" spans="1:31" ht="27" customHeight="1" thickBot="1" x14ac:dyDescent="0.25">
      <c r="A1" s="925" t="s">
        <v>410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  <c r="O1" s="926"/>
      <c r="P1" s="926"/>
      <c r="Q1" s="926"/>
      <c r="R1" s="926"/>
      <c r="S1" s="926"/>
      <c r="T1" s="926"/>
      <c r="U1" s="926"/>
      <c r="V1" s="926"/>
      <c r="W1" s="926"/>
      <c r="X1" s="926"/>
      <c r="Y1" s="926"/>
      <c r="Z1" s="926"/>
      <c r="AA1" s="926"/>
      <c r="AB1" s="926"/>
      <c r="AC1" s="926"/>
      <c r="AD1" s="926"/>
      <c r="AE1" s="927"/>
    </row>
    <row r="2" spans="1:31" s="29" customFormat="1" ht="32.25" customHeight="1" x14ac:dyDescent="0.2">
      <c r="A2" s="18"/>
      <c r="B2" s="19">
        <f ca="1">TODAY()</f>
        <v>42949</v>
      </c>
      <c r="C2" s="928" t="s">
        <v>58</v>
      </c>
      <c r="D2" s="929"/>
      <c r="E2" s="929" t="s">
        <v>59</v>
      </c>
      <c r="F2" s="930"/>
      <c r="G2" s="931" t="s">
        <v>60</v>
      </c>
      <c r="H2" s="932"/>
      <c r="I2" s="21" t="s">
        <v>61</v>
      </c>
      <c r="J2" s="22" t="s">
        <v>62</v>
      </c>
      <c r="K2" s="23" t="s">
        <v>63</v>
      </c>
      <c r="L2" s="933" t="s">
        <v>64</v>
      </c>
      <c r="M2" s="934"/>
      <c r="N2" s="24" t="s">
        <v>65</v>
      </c>
      <c r="O2" s="25" t="s">
        <v>66</v>
      </c>
      <c r="P2" s="26" t="s">
        <v>67</v>
      </c>
      <c r="Q2" s="491" t="s">
        <v>68</v>
      </c>
      <c r="R2" s="482" t="s">
        <v>383</v>
      </c>
      <c r="S2" s="492" t="s">
        <v>389</v>
      </c>
      <c r="T2" s="473" t="s">
        <v>69</v>
      </c>
      <c r="U2" s="20" t="s">
        <v>70</v>
      </c>
      <c r="V2" s="23" t="s">
        <v>71</v>
      </c>
      <c r="W2" s="27" t="s">
        <v>72</v>
      </c>
      <c r="X2" s="28" t="s">
        <v>73</v>
      </c>
      <c r="Y2" s="28" t="s">
        <v>74</v>
      </c>
      <c r="Z2" s="931" t="s">
        <v>75</v>
      </c>
      <c r="AA2" s="929"/>
      <c r="AB2" s="929"/>
      <c r="AC2" s="929"/>
      <c r="AD2" s="929"/>
      <c r="AE2" s="935"/>
    </row>
    <row r="3" spans="1:31" s="49" customFormat="1" ht="34.5" thickBot="1" x14ac:dyDescent="0.25">
      <c r="A3" s="30" t="s">
        <v>56</v>
      </c>
      <c r="B3" s="31" t="s">
        <v>76</v>
      </c>
      <c r="C3" s="32" t="s">
        <v>77</v>
      </c>
      <c r="D3" s="33" t="s">
        <v>78</v>
      </c>
      <c r="E3" s="34" t="s">
        <v>77</v>
      </c>
      <c r="F3" s="35" t="s">
        <v>78</v>
      </c>
      <c r="G3" s="36" t="s">
        <v>23</v>
      </c>
      <c r="H3" s="37" t="s">
        <v>78</v>
      </c>
      <c r="I3" s="38" t="s">
        <v>79</v>
      </c>
      <c r="J3" s="39" t="s">
        <v>80</v>
      </c>
      <c r="K3" s="40" t="s">
        <v>25</v>
      </c>
      <c r="L3" s="41" t="s">
        <v>25</v>
      </c>
      <c r="M3" s="42"/>
      <c r="N3" s="41" t="s">
        <v>25</v>
      </c>
      <c r="O3" s="43" t="s">
        <v>81</v>
      </c>
      <c r="P3" s="44" t="s">
        <v>25</v>
      </c>
      <c r="Q3" s="493" t="s">
        <v>25</v>
      </c>
      <c r="R3" s="483" t="s">
        <v>678</v>
      </c>
      <c r="S3" s="494" t="s">
        <v>384</v>
      </c>
      <c r="T3" s="490" t="s">
        <v>25</v>
      </c>
      <c r="U3" s="45" t="s">
        <v>25</v>
      </c>
      <c r="V3" s="40" t="s">
        <v>25</v>
      </c>
      <c r="W3" s="46" t="s">
        <v>25</v>
      </c>
      <c r="X3" s="47" t="s">
        <v>25</v>
      </c>
      <c r="Y3" s="47" t="s">
        <v>25</v>
      </c>
      <c r="Z3" s="48" t="s">
        <v>82</v>
      </c>
      <c r="AA3" s="39" t="s">
        <v>83</v>
      </c>
      <c r="AB3" s="39" t="s">
        <v>84</v>
      </c>
      <c r="AC3" s="39" t="s">
        <v>85</v>
      </c>
      <c r="AD3" s="39" t="s">
        <v>86</v>
      </c>
      <c r="AE3" s="863" t="s">
        <v>87</v>
      </c>
    </row>
    <row r="4" spans="1:31" ht="12" customHeight="1" x14ac:dyDescent="0.2">
      <c r="A4" s="50"/>
      <c r="B4" s="51"/>
      <c r="C4" s="52"/>
      <c r="D4" s="53"/>
      <c r="E4" s="54"/>
      <c r="F4" s="55"/>
      <c r="G4" s="56"/>
      <c r="H4" s="57"/>
      <c r="I4" s="58"/>
      <c r="J4" s="59"/>
      <c r="K4" s="60"/>
      <c r="L4" s="61"/>
      <c r="M4" s="62"/>
      <c r="N4" s="61"/>
      <c r="O4" s="63"/>
      <c r="P4" s="64"/>
      <c r="Q4" s="495"/>
      <c r="R4" s="484"/>
      <c r="S4" s="496"/>
      <c r="T4" s="68"/>
      <c r="U4" s="65"/>
      <c r="V4" s="60"/>
      <c r="W4" s="66"/>
      <c r="X4" s="67"/>
      <c r="Y4" s="67"/>
      <c r="Z4" s="68"/>
      <c r="AA4" s="59">
        <f>'USS15 all data'!IE5</f>
        <v>0</v>
      </c>
      <c r="AB4" s="59">
        <f>'USS15 all data'!IF5</f>
        <v>0</v>
      </c>
      <c r="AC4" s="59"/>
      <c r="AD4" s="59">
        <f>'USS15 all data'!IH5</f>
        <v>35.714285714285715</v>
      </c>
      <c r="AE4" s="862">
        <f>'USS15 all data'!II5</f>
        <v>0</v>
      </c>
    </row>
    <row r="5" spans="1:31" ht="14.1" customHeight="1" x14ac:dyDescent="0.2">
      <c r="A5" s="69">
        <v>1</v>
      </c>
      <c r="B5" s="70" t="s">
        <v>0</v>
      </c>
      <c r="C5" s="71">
        <f>'USS15 all data'!AE5</f>
        <v>47.386907955555557</v>
      </c>
      <c r="D5" s="838">
        <f t="shared" ref="D5:D34" si="0">RANK(C5,C$5:C$34)</f>
        <v>27</v>
      </c>
      <c r="E5" s="72">
        <f>'USS15 all data'!AG5</f>
        <v>48.307776387499999</v>
      </c>
      <c r="F5" s="842">
        <f t="shared" ref="F5:F34" si="1">RANK(E5,E$5:E$34)</f>
        <v>29</v>
      </c>
      <c r="G5" s="73">
        <f>'USS15 all data'!BN5</f>
        <v>56.084683902843388</v>
      </c>
      <c r="H5" s="846">
        <f t="shared" ref="H5:H34" si="2">RANK(G5,G$5:G$34)</f>
        <v>19</v>
      </c>
      <c r="I5" s="74">
        <f>'USS15 all data'!CR5</f>
        <v>115.91272727272727</v>
      </c>
      <c r="J5" s="75">
        <f>'USS15 all data'!DT5</f>
        <v>34.290242493045326</v>
      </c>
      <c r="K5" s="76">
        <f>'USS15 all data'!EP5</f>
        <v>1.8333333333333333</v>
      </c>
      <c r="L5" s="77">
        <f>'USS15 all data'!GR5</f>
        <v>0.5</v>
      </c>
      <c r="M5" s="76"/>
      <c r="N5" s="77">
        <f>'USS15 all data'!FP5</f>
        <v>0.875</v>
      </c>
      <c r="O5" s="78"/>
      <c r="P5" s="79">
        <f>'USS15 all data'!GB5</f>
        <v>2.1</v>
      </c>
      <c r="Q5" s="497"/>
      <c r="R5" s="485">
        <f>'USS15 all data'!GD5</f>
        <v>0</v>
      </c>
      <c r="S5" s="498" t="s">
        <v>601</v>
      </c>
      <c r="T5" s="73">
        <f>'USS15 all data'!HI5</f>
        <v>1</v>
      </c>
      <c r="U5" s="79"/>
      <c r="V5" s="76"/>
      <c r="W5" s="80">
        <f>'USS15 all data'!HQ5</f>
        <v>4.04</v>
      </c>
      <c r="X5" s="81">
        <f>'USS15 all data'!HY5</f>
        <v>5.5116666666666667</v>
      </c>
      <c r="Y5" s="81">
        <f>'USS15 all data'!GV5</f>
        <v>4</v>
      </c>
      <c r="Z5" s="73"/>
      <c r="AA5" s="75">
        <f>'USS15 all data'!IE6</f>
        <v>0</v>
      </c>
      <c r="AB5" s="75">
        <f>'USS15 all data'!IF6</f>
        <v>0</v>
      </c>
      <c r="AC5" s="75"/>
      <c r="AD5" s="75">
        <f>'USS15 all data'!IH6</f>
        <v>0</v>
      </c>
      <c r="AE5" s="864">
        <f>'USS15 all data'!II6</f>
        <v>0</v>
      </c>
    </row>
    <row r="6" spans="1:31" ht="14.1" customHeight="1" x14ac:dyDescent="0.2">
      <c r="A6" s="69">
        <v>2</v>
      </c>
      <c r="B6" s="70" t="s">
        <v>30</v>
      </c>
      <c r="C6" s="71">
        <f>'USS15 all data'!AE6</f>
        <v>50.868489256321837</v>
      </c>
      <c r="D6" s="839">
        <f t="shared" si="0"/>
        <v>23</v>
      </c>
      <c r="E6" s="72">
        <f>'USS15 all data'!AG6</f>
        <v>55.115896275431027</v>
      </c>
      <c r="F6" s="843">
        <f t="shared" si="1"/>
        <v>18</v>
      </c>
      <c r="G6" s="73">
        <f>'USS15 all data'!BN6</f>
        <v>56.090440761952877</v>
      </c>
      <c r="H6" s="847">
        <f t="shared" si="2"/>
        <v>18</v>
      </c>
      <c r="I6" s="74">
        <f>'USS15 all data'!CR6</f>
        <v>116.98090909090909</v>
      </c>
      <c r="J6" s="75">
        <f>'USS15 all data'!DT6</f>
        <v>29.229340533464249</v>
      </c>
      <c r="K6" s="76">
        <f>'USS15 all data'!EP6</f>
        <v>0.5</v>
      </c>
      <c r="L6" s="77">
        <f>'USS15 all data'!GR6</f>
        <v>0</v>
      </c>
      <c r="M6" s="76"/>
      <c r="N6" s="77">
        <f>'USS15 all data'!FP6</f>
        <v>2.3333333333333335</v>
      </c>
      <c r="O6" s="78"/>
      <c r="P6" s="79">
        <f>'USS15 all data'!GB6</f>
        <v>0.2857142857142857</v>
      </c>
      <c r="Q6" s="497"/>
      <c r="R6" s="485">
        <f>'USS15 all data'!GD6</f>
        <v>0</v>
      </c>
      <c r="S6" s="498" t="s">
        <v>607</v>
      </c>
      <c r="T6" s="73">
        <f>'USS15 all data'!HI6</f>
        <v>0.5</v>
      </c>
      <c r="U6" s="79"/>
      <c r="V6" s="76"/>
      <c r="W6" s="80">
        <f>'USS15 all data'!HQ6</f>
        <v>3.355</v>
      </c>
      <c r="X6" s="81">
        <f>'USS15 all data'!HY6</f>
        <v>3.4550000000000001</v>
      </c>
      <c r="Y6" s="81">
        <f>'USS15 all data'!GV6</f>
        <v>2.5</v>
      </c>
      <c r="Z6" s="73"/>
      <c r="AA6" s="75">
        <f>'USS15 all data'!IE7</f>
        <v>100</v>
      </c>
      <c r="AB6" s="75">
        <f>'USS15 all data'!IF7</f>
        <v>100</v>
      </c>
      <c r="AC6" s="75"/>
      <c r="AD6" s="75">
        <f>'USS15 all data'!IH7</f>
        <v>0</v>
      </c>
      <c r="AE6" s="864">
        <f>'USS15 all data'!II7</f>
        <v>0</v>
      </c>
    </row>
    <row r="7" spans="1:31" ht="14.1" customHeight="1" x14ac:dyDescent="0.2">
      <c r="A7" s="69">
        <v>3</v>
      </c>
      <c r="B7" s="70" t="s">
        <v>35</v>
      </c>
      <c r="C7" s="71">
        <f>'USS15 all data'!AE7</f>
        <v>51.918592319923363</v>
      </c>
      <c r="D7" s="839">
        <f t="shared" si="0"/>
        <v>19</v>
      </c>
      <c r="E7" s="72">
        <f>'USS15 all data'!AG7</f>
        <v>55.198527786206895</v>
      </c>
      <c r="F7" s="843">
        <f t="shared" si="1"/>
        <v>17</v>
      </c>
      <c r="G7" s="73">
        <f>'USS15 all data'!BN7</f>
        <v>58.463674690474981</v>
      </c>
      <c r="H7" s="847">
        <f t="shared" si="2"/>
        <v>4</v>
      </c>
      <c r="I7" s="74">
        <f>'USS15 all data'!CR7</f>
        <v>114.77363636363636</v>
      </c>
      <c r="J7" s="75">
        <f>'USS15 all data'!DT7</f>
        <v>30.006320569464901</v>
      </c>
      <c r="K7" s="76">
        <f>'USS15 all data'!EP7</f>
        <v>0.16666666666666666</v>
      </c>
      <c r="L7" s="77">
        <f>'USS15 all data'!GR7</f>
        <v>0.5</v>
      </c>
      <c r="M7" s="76"/>
      <c r="N7" s="77">
        <f>'USS15 all data'!FP7</f>
        <v>1.6666666666666667</v>
      </c>
      <c r="O7" s="78"/>
      <c r="P7" s="79">
        <f>'USS15 all data'!GB7</f>
        <v>0.90214285714285702</v>
      </c>
      <c r="Q7" s="497"/>
      <c r="R7" s="485">
        <f>'USS15 all data'!GD7</f>
        <v>1</v>
      </c>
      <c r="S7" s="498" t="s">
        <v>387</v>
      </c>
      <c r="T7" s="73">
        <f>'USS15 all data'!HI7</f>
        <v>0.5</v>
      </c>
      <c r="U7" s="79"/>
      <c r="V7" s="76"/>
      <c r="W7" s="80">
        <f>'USS15 all data'!HQ7</f>
        <v>4.3550000000000004</v>
      </c>
      <c r="X7" s="81">
        <f>'USS15 all data'!HY7</f>
        <v>2.9933333333333336</v>
      </c>
      <c r="Y7" s="81">
        <f>'USS15 all data'!GV7</f>
        <v>5</v>
      </c>
      <c r="Z7" s="73"/>
      <c r="AA7" s="75">
        <f>'USS15 all data'!IE8</f>
        <v>0</v>
      </c>
      <c r="AB7" s="75">
        <f>'USS15 all data'!IF8</f>
        <v>0</v>
      </c>
      <c r="AC7" s="75"/>
      <c r="AD7" s="75">
        <f>'USS15 all data'!IH8</f>
        <v>46.153846153846153</v>
      </c>
      <c r="AE7" s="864">
        <f>'USS15 all data'!II8</f>
        <v>0</v>
      </c>
    </row>
    <row r="8" spans="1:31" ht="14.1" customHeight="1" x14ac:dyDescent="0.2">
      <c r="A8" s="69">
        <v>4</v>
      </c>
      <c r="B8" s="70" t="s">
        <v>38</v>
      </c>
      <c r="C8" s="71">
        <f>'USS15 all data'!AE8</f>
        <v>51.029484628735631</v>
      </c>
      <c r="D8" s="839">
        <f t="shared" si="0"/>
        <v>22</v>
      </c>
      <c r="E8" s="72">
        <f>'USS15 all data'!AG8</f>
        <v>53.911891534913792</v>
      </c>
      <c r="F8" s="843">
        <f t="shared" si="1"/>
        <v>23</v>
      </c>
      <c r="G8" s="73">
        <f>'USS15 all data'!BN8</f>
        <v>57.764159009223313</v>
      </c>
      <c r="H8" s="847">
        <f t="shared" si="2"/>
        <v>8</v>
      </c>
      <c r="I8" s="74">
        <f>'USS15 all data'!CR8</f>
        <v>114.99909090909091</v>
      </c>
      <c r="J8" s="75">
        <f>'USS15 all data'!DT8</f>
        <v>33.535059728358696</v>
      </c>
      <c r="K8" s="76">
        <f>'USS15 all data'!EP8</f>
        <v>0.83333333333333337</v>
      </c>
      <c r="L8" s="77">
        <f>'USS15 all data'!GR8</f>
        <v>0.5</v>
      </c>
      <c r="M8" s="76"/>
      <c r="N8" s="77">
        <f>'USS15 all data'!FP8</f>
        <v>1.3333333333333333</v>
      </c>
      <c r="O8" s="78"/>
      <c r="P8" s="79">
        <f>'USS15 all data'!GB8</f>
        <v>1.2985714285714285</v>
      </c>
      <c r="Q8" s="497"/>
      <c r="R8" s="485">
        <f>'USS15 all data'!GD8</f>
        <v>2.5</v>
      </c>
      <c r="S8" s="498" t="s">
        <v>601</v>
      </c>
      <c r="T8" s="73">
        <f>'USS15 all data'!HI8</f>
        <v>0</v>
      </c>
      <c r="U8" s="79"/>
      <c r="V8" s="76"/>
      <c r="W8" s="80">
        <f>'USS15 all data'!HQ8</f>
        <v>3.61</v>
      </c>
      <c r="X8" s="81">
        <f>'USS15 all data'!HY8</f>
        <v>4.49</v>
      </c>
      <c r="Y8" s="81">
        <f>'USS15 all data'!GV8</f>
        <v>1</v>
      </c>
      <c r="Z8" s="73"/>
      <c r="AA8" s="75">
        <f>'USS15 all data'!IE9</f>
        <v>100</v>
      </c>
      <c r="AB8" s="75">
        <f>'USS15 all data'!IF9</f>
        <v>100</v>
      </c>
      <c r="AC8" s="75"/>
      <c r="AD8" s="75">
        <f>'USS15 all data'!IH9</f>
        <v>82.35294117647058</v>
      </c>
      <c r="AE8" s="864">
        <f>'USS15 all data'!II9</f>
        <v>100</v>
      </c>
    </row>
    <row r="9" spans="1:31" s="95" customFormat="1" ht="14.1" customHeight="1" x14ac:dyDescent="0.2">
      <c r="A9" s="82">
        <v>5</v>
      </c>
      <c r="B9" s="83" t="s">
        <v>43</v>
      </c>
      <c r="C9" s="84">
        <f>'USS15 all data'!AE9</f>
        <v>53.562394532950194</v>
      </c>
      <c r="D9" s="840">
        <f t="shared" si="0"/>
        <v>16</v>
      </c>
      <c r="E9" s="85">
        <f>'USS15 all data'!AG9</f>
        <v>54.804042406034483</v>
      </c>
      <c r="F9" s="844">
        <f t="shared" si="1"/>
        <v>19</v>
      </c>
      <c r="G9" s="86">
        <f>'USS15 all data'!BN9</f>
        <v>58.963538444737551</v>
      </c>
      <c r="H9" s="848">
        <f t="shared" si="2"/>
        <v>2</v>
      </c>
      <c r="I9" s="87">
        <f>'USS15 all data'!CR9</f>
        <v>116.83545454545455</v>
      </c>
      <c r="J9" s="88">
        <f>'USS15 all data'!DT9</f>
        <v>32.274788802978236</v>
      </c>
      <c r="K9" s="89">
        <f>'USS15 all data'!EP9</f>
        <v>1</v>
      </c>
      <c r="L9" s="90">
        <f>'USS15 all data'!GR9</f>
        <v>0</v>
      </c>
      <c r="M9" s="89"/>
      <c r="N9" s="90">
        <f>'USS15 all data'!FP9</f>
        <v>3.25</v>
      </c>
      <c r="O9" s="91"/>
      <c r="P9" s="92">
        <f>'USS15 all data'!GB9</f>
        <v>0.52857142857142858</v>
      </c>
      <c r="Q9" s="499"/>
      <c r="R9" s="486">
        <f>'USS15 all data'!GD9</f>
        <v>1.5</v>
      </c>
      <c r="S9" s="500" t="s">
        <v>618</v>
      </c>
      <c r="T9" s="86">
        <f>'USS15 all data'!HI9</f>
        <v>0.5</v>
      </c>
      <c r="U9" s="92"/>
      <c r="V9" s="89"/>
      <c r="W9" s="93">
        <f>'USS15 all data'!HQ9</f>
        <v>4.3550000000000004</v>
      </c>
      <c r="X9" s="94">
        <f>'USS15 all data'!HY9</f>
        <v>3.3483333333333332</v>
      </c>
      <c r="Y9" s="94">
        <f>'USS15 all data'!GV9</f>
        <v>5.5</v>
      </c>
      <c r="Z9" s="86"/>
      <c r="AA9" s="88">
        <f>'USS15 all data'!IE10</f>
        <v>0</v>
      </c>
      <c r="AB9" s="88">
        <f>'USS15 all data'!IF10</f>
        <v>0</v>
      </c>
      <c r="AC9" s="88"/>
      <c r="AD9" s="88">
        <f>'USS15 all data'!IH10</f>
        <v>0</v>
      </c>
      <c r="AE9" s="865">
        <f>'USS15 all data'!II10</f>
        <v>0</v>
      </c>
    </row>
    <row r="10" spans="1:31" ht="14.1" customHeight="1" x14ac:dyDescent="0.2">
      <c r="A10" s="96">
        <v>6</v>
      </c>
      <c r="B10" s="97" t="s">
        <v>47</v>
      </c>
      <c r="C10" s="52">
        <f>'USS15 all data'!AE10</f>
        <v>57.148272590804595</v>
      </c>
      <c r="D10" s="841">
        <f t="shared" si="0"/>
        <v>7</v>
      </c>
      <c r="E10" s="54">
        <f>'USS15 all data'!AG10</f>
        <v>59.087922726077586</v>
      </c>
      <c r="F10" s="845">
        <f t="shared" si="1"/>
        <v>9</v>
      </c>
      <c r="G10" s="56">
        <f>'USS15 all data'!BN10</f>
        <v>55.281333438554121</v>
      </c>
      <c r="H10" s="849">
        <f t="shared" si="2"/>
        <v>27</v>
      </c>
      <c r="I10" s="58">
        <f>'USS15 all data'!CR10</f>
        <v>118.32363636363635</v>
      </c>
      <c r="J10" s="59">
        <f>'USS15 all data'!DT10</f>
        <v>30.326488606611026</v>
      </c>
      <c r="K10" s="62">
        <f>'USS15 all data'!EP10</f>
        <v>0</v>
      </c>
      <c r="L10" s="61">
        <f>'USS15 all data'!GR10</f>
        <v>4.5</v>
      </c>
      <c r="M10" s="62"/>
      <c r="N10" s="61">
        <f>'USS15 all data'!FP10</f>
        <v>0.25</v>
      </c>
      <c r="O10" s="98"/>
      <c r="P10" s="64">
        <f>'USS15 all data'!GB10</f>
        <v>0.15571428571428572</v>
      </c>
      <c r="Q10" s="501"/>
      <c r="R10" s="487">
        <f>'USS15 all data'!GD10</f>
        <v>3</v>
      </c>
      <c r="S10" s="502" t="s">
        <v>621</v>
      </c>
      <c r="T10" s="56">
        <f>'USS15 all data'!HI10</f>
        <v>1.5</v>
      </c>
      <c r="U10" s="64"/>
      <c r="V10" s="62"/>
      <c r="W10" s="66">
        <f>'USS15 all data'!HQ10</f>
        <v>3.0350000000000001</v>
      </c>
      <c r="X10" s="67">
        <f>'USS15 all data'!HY10</f>
        <v>6.1550000000000002</v>
      </c>
      <c r="Y10" s="67">
        <f>'USS15 all data'!GV10</f>
        <v>4</v>
      </c>
      <c r="Z10" s="56"/>
      <c r="AA10" s="59">
        <f>'USS15 all data'!IE11</f>
        <v>100</v>
      </c>
      <c r="AB10" s="59">
        <f>'USS15 all data'!IF11</f>
        <v>95.238095238095227</v>
      </c>
      <c r="AC10" s="59"/>
      <c r="AD10" s="59">
        <f>'USS15 all data'!IH11</f>
        <v>93.333333333333329</v>
      </c>
      <c r="AE10" s="862">
        <f>'USS15 all data'!II11</f>
        <v>100</v>
      </c>
    </row>
    <row r="11" spans="1:31" ht="14.1" customHeight="1" x14ac:dyDescent="0.2">
      <c r="A11" s="69">
        <v>7</v>
      </c>
      <c r="B11" s="70" t="s">
        <v>434</v>
      </c>
      <c r="C11" s="71">
        <f>'USS15 all data'!AE11</f>
        <v>52.15597644636015</v>
      </c>
      <c r="D11" s="839">
        <f t="shared" si="0"/>
        <v>18</v>
      </c>
      <c r="E11" s="72">
        <f>'USS15 all data'!AG11</f>
        <v>54.183191407327584</v>
      </c>
      <c r="F11" s="843">
        <f t="shared" si="1"/>
        <v>20</v>
      </c>
      <c r="G11" s="73">
        <f>'USS15 all data'!BN11</f>
        <v>56.973754126420921</v>
      </c>
      <c r="H11" s="847">
        <f t="shared" si="2"/>
        <v>11</v>
      </c>
      <c r="I11" s="74">
        <f>'USS15 all data'!CR11</f>
        <v>116.99363636363637</v>
      </c>
      <c r="J11" s="75">
        <f>'USS15 all data'!DT11</f>
        <v>31.288347856324659</v>
      </c>
      <c r="K11" s="76">
        <f>'USS15 all data'!EP11</f>
        <v>0.83333333333333337</v>
      </c>
      <c r="L11" s="77">
        <f>'USS15 all data'!GR11</f>
        <v>0</v>
      </c>
      <c r="M11" s="76"/>
      <c r="N11" s="77">
        <f>'USS15 all data'!FP11</f>
        <v>0.5</v>
      </c>
      <c r="O11" s="78"/>
      <c r="P11" s="79">
        <f>'USS15 all data'!GB11</f>
        <v>0.52857142857142858</v>
      </c>
      <c r="Q11" s="497"/>
      <c r="R11" s="485">
        <f>'USS15 all data'!GD11</f>
        <v>0</v>
      </c>
      <c r="S11" s="498" t="s">
        <v>625</v>
      </c>
      <c r="T11" s="73">
        <f>'USS15 all data'!HI11</f>
        <v>0.5</v>
      </c>
      <c r="U11" s="79"/>
      <c r="V11" s="76"/>
      <c r="W11" s="80">
        <f>'USS15 all data'!HQ11</f>
        <v>3.24</v>
      </c>
      <c r="X11" s="81">
        <f>'USS15 all data'!HY11</f>
        <v>4.7383333333333333</v>
      </c>
      <c r="Y11" s="81">
        <f>'USS15 all data'!GV11</f>
        <v>2</v>
      </c>
      <c r="Z11" s="73"/>
      <c r="AA11" s="75">
        <f>'USS15 all data'!IE12</f>
        <v>100</v>
      </c>
      <c r="AB11" s="75">
        <f>'USS15 all data'!IF12</f>
        <v>100</v>
      </c>
      <c r="AC11" s="75"/>
      <c r="AD11" s="75">
        <f>'USS15 all data'!IH12</f>
        <v>100</v>
      </c>
      <c r="AE11" s="864">
        <f>'USS15 all data'!II12</f>
        <v>100</v>
      </c>
    </row>
    <row r="12" spans="1:31" ht="14.1" customHeight="1" x14ac:dyDescent="0.2">
      <c r="A12" s="69">
        <v>8</v>
      </c>
      <c r="B12" s="70" t="s">
        <v>433</v>
      </c>
      <c r="C12" s="71">
        <f>'USS15 all data'!AE12</f>
        <v>55.982595493486599</v>
      </c>
      <c r="D12" s="839">
        <f t="shared" si="0"/>
        <v>10</v>
      </c>
      <c r="E12" s="72">
        <f>'USS15 all data'!AG12</f>
        <v>57.76609570258622</v>
      </c>
      <c r="F12" s="843">
        <f t="shared" si="1"/>
        <v>11</v>
      </c>
      <c r="G12" s="73">
        <f>'USS15 all data'!BN12</f>
        <v>55.975580877829849</v>
      </c>
      <c r="H12" s="847">
        <f t="shared" si="2"/>
        <v>20</v>
      </c>
      <c r="I12" s="74">
        <f>'USS15 all data'!CR12</f>
        <v>117.88636363636364</v>
      </c>
      <c r="J12" s="75">
        <f>'USS15 all data'!DT12</f>
        <v>34.177625388643428</v>
      </c>
      <c r="K12" s="76">
        <f>'USS15 all data'!EP12</f>
        <v>0.33333333333333331</v>
      </c>
      <c r="L12" s="77">
        <f>'USS15 all data'!GR12</f>
        <v>0</v>
      </c>
      <c r="M12" s="76"/>
      <c r="N12" s="77">
        <f>'USS15 all data'!FP12</f>
        <v>0.25</v>
      </c>
      <c r="O12" s="78"/>
      <c r="P12" s="79">
        <f>'USS15 all data'!GB12</f>
        <v>1.4285714285714286</v>
      </c>
      <c r="Q12" s="497"/>
      <c r="R12" s="485">
        <f>'USS15 all data'!GD12</f>
        <v>0</v>
      </c>
      <c r="S12" s="498" t="s">
        <v>627</v>
      </c>
      <c r="T12" s="73">
        <f>'USS15 all data'!HI12</f>
        <v>1</v>
      </c>
      <c r="U12" s="79"/>
      <c r="V12" s="76"/>
      <c r="W12" s="80">
        <f>'USS15 all data'!HQ12</f>
        <v>3.5249999999999999</v>
      </c>
      <c r="X12" s="81">
        <f>'USS15 all data'!HY12</f>
        <v>5.6366666666666667</v>
      </c>
      <c r="Y12" s="81">
        <f>'USS15 all data'!GV12</f>
        <v>3</v>
      </c>
      <c r="Z12" s="73"/>
      <c r="AA12" s="75">
        <f>'USS15 all data'!IE13</f>
        <v>0</v>
      </c>
      <c r="AB12" s="75">
        <f>'USS15 all data'!IF13</f>
        <v>88.888888888888886</v>
      </c>
      <c r="AC12" s="75"/>
      <c r="AD12" s="75">
        <f>'USS15 all data'!IH13</f>
        <v>5.8823529411764701</v>
      </c>
      <c r="AE12" s="864">
        <f>'USS15 all data'!II13</f>
        <v>0</v>
      </c>
    </row>
    <row r="13" spans="1:31" ht="14.1" customHeight="1" x14ac:dyDescent="0.2">
      <c r="A13" s="69">
        <v>9</v>
      </c>
      <c r="B13" s="70" t="s">
        <v>429</v>
      </c>
      <c r="C13" s="71">
        <f>'USS15 all data'!AE13</f>
        <v>55.021004643678161</v>
      </c>
      <c r="D13" s="839">
        <f t="shared" si="0"/>
        <v>13</v>
      </c>
      <c r="E13" s="72">
        <f>'USS15 all data'!AG13</f>
        <v>57.130138299568969</v>
      </c>
      <c r="F13" s="843">
        <f t="shared" si="1"/>
        <v>13</v>
      </c>
      <c r="G13" s="73">
        <f>'USS15 all data'!BN13</f>
        <v>55.851316862469993</v>
      </c>
      <c r="H13" s="847">
        <f t="shared" si="2"/>
        <v>23</v>
      </c>
      <c r="I13" s="74">
        <f>'USS15 all data'!CR13</f>
        <v>117.49818181818182</v>
      </c>
      <c r="J13" s="75">
        <f>'USS15 all data'!DT13</f>
        <v>32.516558255604643</v>
      </c>
      <c r="K13" s="76">
        <f>'USS15 all data'!EP13</f>
        <v>0</v>
      </c>
      <c r="L13" s="77">
        <f>'USS15 all data'!GR13</f>
        <v>0.5</v>
      </c>
      <c r="M13" s="76"/>
      <c r="N13" s="77">
        <f>'USS15 all data'!FP13</f>
        <v>0.25</v>
      </c>
      <c r="O13" s="78"/>
      <c r="P13" s="79">
        <f>'USS15 all data'!GB13</f>
        <v>0.35714285714285715</v>
      </c>
      <c r="Q13" s="497"/>
      <c r="R13" s="485">
        <f>'USS15 all data'!GD13</f>
        <v>0</v>
      </c>
      <c r="S13" s="498" t="s">
        <v>629</v>
      </c>
      <c r="T13" s="73">
        <f>'USS15 all data'!HI13</f>
        <v>1</v>
      </c>
      <c r="U13" s="79"/>
      <c r="V13" s="76"/>
      <c r="W13" s="80">
        <f>'USS15 all data'!HQ13</f>
        <v>4.57</v>
      </c>
      <c r="X13" s="81">
        <f>'USS15 all data'!HY13</f>
        <v>6.3283333333333331</v>
      </c>
      <c r="Y13" s="81">
        <f>'USS15 all data'!GV13</f>
        <v>2</v>
      </c>
      <c r="Z13" s="73"/>
      <c r="AA13" s="75">
        <f>'USS15 all data'!IE14</f>
        <v>71.428571428571431</v>
      </c>
      <c r="AB13" s="75">
        <f>'USS15 all data'!IF14</f>
        <v>0</v>
      </c>
      <c r="AC13" s="75"/>
      <c r="AD13" s="75">
        <f>'USS15 all data'!IH14</f>
        <v>0</v>
      </c>
      <c r="AE13" s="864">
        <f>'USS15 all data'!II14</f>
        <v>0</v>
      </c>
    </row>
    <row r="14" spans="1:31" s="95" customFormat="1" ht="14.1" customHeight="1" x14ac:dyDescent="0.2">
      <c r="A14" s="82">
        <v>10</v>
      </c>
      <c r="B14" s="83" t="s">
        <v>435</v>
      </c>
      <c r="C14" s="84">
        <f>'USS15 all data'!AE14</f>
        <v>55.502321673563216</v>
      </c>
      <c r="D14" s="840">
        <f t="shared" si="0"/>
        <v>11</v>
      </c>
      <c r="E14" s="85">
        <f>'USS15 all data'!AG14</f>
        <v>58.336348160129312</v>
      </c>
      <c r="F14" s="844">
        <f t="shared" si="1"/>
        <v>10</v>
      </c>
      <c r="G14" s="86">
        <f>'USS15 all data'!BN14</f>
        <v>54.517367604898759</v>
      </c>
      <c r="H14" s="848">
        <f t="shared" si="2"/>
        <v>30</v>
      </c>
      <c r="I14" s="87">
        <f>'USS15 all data'!CR14</f>
        <v>116.96545454545453</v>
      </c>
      <c r="J14" s="88">
        <f>'USS15 all data'!DT14</f>
        <v>32.375981836033382</v>
      </c>
      <c r="K14" s="89">
        <f>'USS15 all data'!EP14</f>
        <v>3</v>
      </c>
      <c r="L14" s="90">
        <f>'USS15 all data'!GR14</f>
        <v>5.5</v>
      </c>
      <c r="M14" s="89"/>
      <c r="N14" s="90">
        <f>'USS15 all data'!FP14</f>
        <v>5.833333333333333</v>
      </c>
      <c r="O14" s="91"/>
      <c r="P14" s="92">
        <f>'USS15 all data'!GB14</f>
        <v>0.21428571428571427</v>
      </c>
      <c r="Q14" s="499"/>
      <c r="R14" s="486">
        <f>'USS15 all data'!GD14</f>
        <v>8</v>
      </c>
      <c r="S14" s="500" t="s">
        <v>386</v>
      </c>
      <c r="T14" s="86">
        <f>'USS15 all data'!HI14</f>
        <v>0.5</v>
      </c>
      <c r="U14" s="92"/>
      <c r="V14" s="89"/>
      <c r="W14" s="93">
        <f>'USS15 all data'!HQ14</f>
        <v>5.52</v>
      </c>
      <c r="X14" s="94">
        <f>'USS15 all data'!HY14</f>
        <v>4.5249999999999995</v>
      </c>
      <c r="Y14" s="94">
        <f>'USS15 all data'!GV14</f>
        <v>4</v>
      </c>
      <c r="Z14" s="86"/>
      <c r="AA14" s="88">
        <f>'USS15 all data'!IE15</f>
        <v>0</v>
      </c>
      <c r="AB14" s="88">
        <f>'USS15 all data'!IF15</f>
        <v>0</v>
      </c>
      <c r="AC14" s="88"/>
      <c r="AD14" s="88">
        <f>'USS15 all data'!IH15</f>
        <v>0</v>
      </c>
      <c r="AE14" s="865">
        <f>'USS15 all data'!II15</f>
        <v>0</v>
      </c>
    </row>
    <row r="15" spans="1:31" ht="14.1" customHeight="1" x14ac:dyDescent="0.2">
      <c r="A15" s="96">
        <v>11</v>
      </c>
      <c r="B15" s="97" t="s">
        <v>441</v>
      </c>
      <c r="C15" s="52">
        <f>'USS15 all data'!AE15</f>
        <v>42.314075596934863</v>
      </c>
      <c r="D15" s="841">
        <f t="shared" si="0"/>
        <v>30</v>
      </c>
      <c r="E15" s="54">
        <f>'USS15 all data'!AG15</f>
        <v>43.201458717025865</v>
      </c>
      <c r="F15" s="845">
        <f t="shared" si="1"/>
        <v>30</v>
      </c>
      <c r="G15" s="56">
        <f>'USS15 all data'!BN15</f>
        <v>55.494409882907618</v>
      </c>
      <c r="H15" s="849">
        <f t="shared" si="2"/>
        <v>26</v>
      </c>
      <c r="I15" s="58">
        <f>'USS15 all data'!CR15</f>
        <v>116.22818181818182</v>
      </c>
      <c r="J15" s="59">
        <f>'USS15 all data'!DT15</f>
        <v>30.120666114383898</v>
      </c>
      <c r="K15" s="62">
        <f>'USS15 all data'!EP15</f>
        <v>1.3333333333333333</v>
      </c>
      <c r="L15" s="61">
        <f>'USS15 all data'!GR15</f>
        <v>2</v>
      </c>
      <c r="M15" s="62"/>
      <c r="N15" s="61">
        <f>'USS15 all data'!FP15</f>
        <v>5.333333333333333</v>
      </c>
      <c r="O15" s="98"/>
      <c r="P15" s="64">
        <f>'USS15 all data'!GB15</f>
        <v>3.9714285714285715</v>
      </c>
      <c r="Q15" s="501"/>
      <c r="R15" s="487">
        <f>'USS15 all data'!GD15</f>
        <v>0</v>
      </c>
      <c r="S15" s="502" t="s">
        <v>387</v>
      </c>
      <c r="T15" s="56">
        <f>'USS15 all data'!HI15</f>
        <v>1</v>
      </c>
      <c r="U15" s="64"/>
      <c r="V15" s="62"/>
      <c r="W15" s="66">
        <f>'USS15 all data'!HQ15</f>
        <v>5.6</v>
      </c>
      <c r="X15" s="67">
        <f>'USS15 all data'!HY15</f>
        <v>6.2850000000000001</v>
      </c>
      <c r="Y15" s="67">
        <f>'USS15 all data'!GV15</f>
        <v>7.5</v>
      </c>
      <c r="Z15" s="56"/>
      <c r="AA15" s="59">
        <f>'USS15 all data'!IE16</f>
        <v>62.5</v>
      </c>
      <c r="AB15" s="59">
        <f>'USS15 all data'!IF16</f>
        <v>100</v>
      </c>
      <c r="AC15" s="59"/>
      <c r="AD15" s="59">
        <f>'USS15 all data'!IH16</f>
        <v>53.333333333333336</v>
      </c>
      <c r="AE15" s="862">
        <f>'USS15 all data'!II16</f>
        <v>71.428571428571431</v>
      </c>
    </row>
    <row r="16" spans="1:31" ht="14.1" customHeight="1" x14ac:dyDescent="0.2">
      <c r="A16" s="69">
        <v>12</v>
      </c>
      <c r="B16" s="70" t="s">
        <v>439</v>
      </c>
      <c r="C16" s="71">
        <f>'USS15 all data'!AE16</f>
        <v>45.629510662452105</v>
      </c>
      <c r="D16" s="839">
        <f t="shared" si="0"/>
        <v>29</v>
      </c>
      <c r="E16" s="72">
        <f>'USS15 all data'!AG16</f>
        <v>48.573452553879314</v>
      </c>
      <c r="F16" s="843">
        <f t="shared" si="1"/>
        <v>28</v>
      </c>
      <c r="G16" s="73">
        <f>'USS15 all data'!BN16</f>
        <v>55.972283755926917</v>
      </c>
      <c r="H16" s="847">
        <f t="shared" si="2"/>
        <v>21</v>
      </c>
      <c r="I16" s="74">
        <f>'USS15 all data'!CR16</f>
        <v>115.85545454545455</v>
      </c>
      <c r="J16" s="75">
        <f>'USS15 all data'!DT16</f>
        <v>33.316087281132383</v>
      </c>
      <c r="K16" s="76">
        <f>'USS15 all data'!EP16</f>
        <v>3.8333333333333335</v>
      </c>
      <c r="L16" s="77">
        <f>'USS15 all data'!GR16</f>
        <v>1</v>
      </c>
      <c r="M16" s="76"/>
      <c r="N16" s="77">
        <f>'USS15 all data'!FP16</f>
        <v>2.3333333333333335</v>
      </c>
      <c r="O16" s="78"/>
      <c r="P16" s="79">
        <f>'USS15 all data'!GB16</f>
        <v>1.6714285714285713</v>
      </c>
      <c r="Q16" s="497"/>
      <c r="R16" s="485">
        <f>'USS15 all data'!GD16</f>
        <v>6.5</v>
      </c>
      <c r="S16" s="498" t="s">
        <v>386</v>
      </c>
      <c r="T16" s="73">
        <f>'USS15 all data'!HI16</f>
        <v>1</v>
      </c>
      <c r="U16" s="79"/>
      <c r="V16" s="76"/>
      <c r="W16" s="80">
        <f>'USS15 all data'!HQ16</f>
        <v>4.8450000000000006</v>
      </c>
      <c r="X16" s="81">
        <f>'USS15 all data'!HY16</f>
        <v>5.3866666666666667</v>
      </c>
      <c r="Y16" s="81">
        <f>'USS15 all data'!GV16</f>
        <v>1.5</v>
      </c>
      <c r="Z16" s="73"/>
      <c r="AA16" s="75">
        <f>'USS15 all data'!IE17</f>
        <v>100</v>
      </c>
      <c r="AB16" s="75">
        <f>'USS15 all data'!IF17</f>
        <v>100</v>
      </c>
      <c r="AC16" s="75"/>
      <c r="AD16" s="75">
        <f>'USS15 all data'!IH17</f>
        <v>100</v>
      </c>
      <c r="AE16" s="864">
        <f>'USS15 all data'!II17</f>
        <v>100</v>
      </c>
    </row>
    <row r="17" spans="1:31" ht="14.1" customHeight="1" x14ac:dyDescent="0.2">
      <c r="A17" s="69">
        <v>13</v>
      </c>
      <c r="B17" s="70" t="s">
        <v>426</v>
      </c>
      <c r="C17" s="71">
        <f>'USS15 all data'!AE17</f>
        <v>55.987046556704982</v>
      </c>
      <c r="D17" s="839">
        <f t="shared" si="0"/>
        <v>9</v>
      </c>
      <c r="E17" s="72">
        <f>'USS15 all data'!AG17</f>
        <v>59.338367625646555</v>
      </c>
      <c r="F17" s="843">
        <f t="shared" si="1"/>
        <v>8</v>
      </c>
      <c r="G17" s="73">
        <f>'USS15 all data'!BN17</f>
        <v>56.139051126633149</v>
      </c>
      <c r="H17" s="847">
        <f t="shared" si="2"/>
        <v>17</v>
      </c>
      <c r="I17" s="74">
        <f>'USS15 all data'!CR17</f>
        <v>116.58545454545455</v>
      </c>
      <c r="J17" s="75">
        <f>'USS15 all data'!DT17</f>
        <v>31.288506381934212</v>
      </c>
      <c r="K17" s="76">
        <f>'USS15 all data'!EP17</f>
        <v>0.66666666666666663</v>
      </c>
      <c r="L17" s="77">
        <f>'USS15 all data'!GR17</f>
        <v>0.5</v>
      </c>
      <c r="M17" s="76"/>
      <c r="N17" s="77">
        <f>'USS15 all data'!FP17</f>
        <v>1.875</v>
      </c>
      <c r="O17" s="78"/>
      <c r="P17" s="79">
        <f>'USS15 all data'!GB17</f>
        <v>0.2857142857142857</v>
      </c>
      <c r="Q17" s="497"/>
      <c r="R17" s="485">
        <f>'USS15 all data'!GD17</f>
        <v>0</v>
      </c>
      <c r="S17" s="498" t="s">
        <v>631</v>
      </c>
      <c r="T17" s="73">
        <f>'USS15 all data'!HI17</f>
        <v>0</v>
      </c>
      <c r="U17" s="79"/>
      <c r="V17" s="76"/>
      <c r="W17" s="80">
        <f>'USS15 all data'!HQ17</f>
        <v>3.8849999999999998</v>
      </c>
      <c r="X17" s="81">
        <f>'USS15 all data'!HY17</f>
        <v>3.33</v>
      </c>
      <c r="Y17" s="81">
        <f>'USS15 all data'!GV17</f>
        <v>3.5</v>
      </c>
      <c r="Z17" s="73"/>
      <c r="AA17" s="75">
        <f>'USS15 all data'!IE18</f>
        <v>100</v>
      </c>
      <c r="AB17" s="75">
        <f>'USS15 all data'!IF18</f>
        <v>100</v>
      </c>
      <c r="AC17" s="75"/>
      <c r="AD17" s="75">
        <f>'USS15 all data'!IH18</f>
        <v>100</v>
      </c>
      <c r="AE17" s="864">
        <f>'USS15 all data'!II18</f>
        <v>100</v>
      </c>
    </row>
    <row r="18" spans="1:31" ht="14.1" customHeight="1" x14ac:dyDescent="0.2">
      <c r="A18" s="69">
        <v>14</v>
      </c>
      <c r="B18" s="70" t="s">
        <v>421</v>
      </c>
      <c r="C18" s="71">
        <f>'USS15 all data'!AE18</f>
        <v>54.42999946590038</v>
      </c>
      <c r="D18" s="839">
        <f t="shared" si="0"/>
        <v>14</v>
      </c>
      <c r="E18" s="72">
        <f>'USS15 all data'!AG18</f>
        <v>57.363580530818965</v>
      </c>
      <c r="F18" s="843">
        <f t="shared" si="1"/>
        <v>12</v>
      </c>
      <c r="G18" s="73">
        <f>'USS15 all data'!BN18</f>
        <v>55.907202809811501</v>
      </c>
      <c r="H18" s="847">
        <f t="shared" si="2"/>
        <v>22</v>
      </c>
      <c r="I18" s="74">
        <f>'USS15 all data'!CR18</f>
        <v>115.48</v>
      </c>
      <c r="J18" s="75">
        <f>'USS15 all data'!DT18</f>
        <v>29.300779332351496</v>
      </c>
      <c r="K18" s="76">
        <f>'USS15 all data'!EP18</f>
        <v>0.33333333333333331</v>
      </c>
      <c r="L18" s="77">
        <f>'USS15 all data'!GR18</f>
        <v>0</v>
      </c>
      <c r="M18" s="76"/>
      <c r="N18" s="77">
        <f>'USS15 all data'!FP18</f>
        <v>0.25</v>
      </c>
      <c r="O18" s="78"/>
      <c r="P18" s="79">
        <f>'USS15 all data'!GB18</f>
        <v>0.2857142857142857</v>
      </c>
      <c r="Q18" s="497"/>
      <c r="R18" s="485">
        <f>'USS15 all data'!GD18</f>
        <v>0</v>
      </c>
      <c r="S18" s="498" t="s">
        <v>621</v>
      </c>
      <c r="T18" s="73">
        <f>'USS15 all data'!HI18</f>
        <v>0.5</v>
      </c>
      <c r="U18" s="79"/>
      <c r="V18" s="76"/>
      <c r="W18" s="80">
        <f>'USS15 all data'!HQ18</f>
        <v>2.73</v>
      </c>
      <c r="X18" s="81">
        <f>'USS15 all data'!HY18</f>
        <v>4.8416666666666668</v>
      </c>
      <c r="Y18" s="81">
        <f>'USS15 all data'!GV18</f>
        <v>1.5</v>
      </c>
      <c r="Z18" s="73"/>
      <c r="AA18" s="75">
        <f>'USS15 all data'!IE19</f>
        <v>70.588235294117652</v>
      </c>
      <c r="AB18" s="75">
        <f>'USS15 all data'!IF19</f>
        <v>37.5</v>
      </c>
      <c r="AC18" s="75"/>
      <c r="AD18" s="75">
        <f>'USS15 all data'!IH19</f>
        <v>23.52941176470588</v>
      </c>
      <c r="AE18" s="864">
        <f>'USS15 all data'!II19</f>
        <v>62.5</v>
      </c>
    </row>
    <row r="19" spans="1:31" s="95" customFormat="1" ht="14.1" customHeight="1" x14ac:dyDescent="0.2">
      <c r="A19" s="82">
        <v>15</v>
      </c>
      <c r="B19" s="83" t="s">
        <v>430</v>
      </c>
      <c r="C19" s="84">
        <f>'USS15 all data'!AE19</f>
        <v>58.651281824904217</v>
      </c>
      <c r="D19" s="840">
        <f t="shared" si="0"/>
        <v>5</v>
      </c>
      <c r="E19" s="85">
        <f>'USS15 all data'!AG19</f>
        <v>60.034400532758625</v>
      </c>
      <c r="F19" s="844">
        <f t="shared" si="1"/>
        <v>7</v>
      </c>
      <c r="G19" s="86">
        <f>'USS15 all data'!BN19</f>
        <v>55.239940619612369</v>
      </c>
      <c r="H19" s="848">
        <f t="shared" si="2"/>
        <v>28</v>
      </c>
      <c r="I19" s="87">
        <f>'USS15 all data'!CR19</f>
        <v>115.57272727272726</v>
      </c>
      <c r="J19" s="88">
        <f>'USS15 all data'!DT19</f>
        <v>29.36688706840124</v>
      </c>
      <c r="K19" s="89">
        <f>'USS15 all data'!EP19</f>
        <v>0.33333333333333331</v>
      </c>
      <c r="L19" s="90">
        <f>'USS15 all data'!GR19</f>
        <v>1.5</v>
      </c>
      <c r="M19" s="89"/>
      <c r="N19" s="90">
        <f>'USS15 all data'!FP19</f>
        <v>0.625</v>
      </c>
      <c r="O19" s="91"/>
      <c r="P19" s="92">
        <f>'USS15 all data'!GB19</f>
        <v>0.48571428571428571</v>
      </c>
      <c r="Q19" s="499"/>
      <c r="R19" s="486">
        <f>'USS15 all data'!GD19</f>
        <v>2</v>
      </c>
      <c r="S19" s="500" t="s">
        <v>640</v>
      </c>
      <c r="T19" s="86">
        <f>'USS15 all data'!HI19</f>
        <v>1</v>
      </c>
      <c r="U19" s="92"/>
      <c r="V19" s="89"/>
      <c r="W19" s="93">
        <f>'USS15 all data'!HQ19</f>
        <v>4.3049999999999997</v>
      </c>
      <c r="X19" s="94">
        <f>'USS15 all data'!HY19</f>
        <v>3.8000000000000003</v>
      </c>
      <c r="Y19" s="94">
        <f>'USS15 all data'!GV19</f>
        <v>2.5</v>
      </c>
      <c r="Z19" s="86"/>
      <c r="AA19" s="88">
        <f>'USS15 all data'!IE20</f>
        <v>100</v>
      </c>
      <c r="AB19" s="88">
        <f>'USS15 all data'!IF20</f>
        <v>100</v>
      </c>
      <c r="AC19" s="88"/>
      <c r="AD19" s="88">
        <f>'USS15 all data'!IH20</f>
        <v>100</v>
      </c>
      <c r="AE19" s="865">
        <f>'USS15 all data'!II20</f>
        <v>100</v>
      </c>
    </row>
    <row r="20" spans="1:31" ht="14.1" customHeight="1" x14ac:dyDescent="0.2">
      <c r="A20" s="96">
        <v>16</v>
      </c>
      <c r="B20" s="97" t="s">
        <v>425</v>
      </c>
      <c r="C20" s="52">
        <f>'USS15 all data'!AE20</f>
        <v>59.552639148659004</v>
      </c>
      <c r="D20" s="841">
        <f t="shared" si="0"/>
        <v>2</v>
      </c>
      <c r="E20" s="54">
        <f>'USS15 all data'!AG20</f>
        <v>61.186325314870686</v>
      </c>
      <c r="F20" s="845">
        <f t="shared" si="1"/>
        <v>2</v>
      </c>
      <c r="G20" s="56">
        <f>'USS15 all data'!BN20</f>
        <v>56.865599739071236</v>
      </c>
      <c r="H20" s="849">
        <f t="shared" si="2"/>
        <v>13</v>
      </c>
      <c r="I20" s="58">
        <f>'USS15 all data'!CR20</f>
        <v>116.18363636363637</v>
      </c>
      <c r="J20" s="59">
        <f>'USS15 all data'!DT20</f>
        <v>28.850870868106693</v>
      </c>
      <c r="K20" s="62">
        <f>'USS15 all data'!EP20</f>
        <v>0.83333333333333337</v>
      </c>
      <c r="L20" s="61">
        <f>'USS15 all data'!GR20</f>
        <v>0</v>
      </c>
      <c r="M20" s="62"/>
      <c r="N20" s="61">
        <f>'USS15 all data'!FP20</f>
        <v>0.25</v>
      </c>
      <c r="O20" s="98"/>
      <c r="P20" s="64">
        <f>'USS15 all data'!GB20</f>
        <v>0.59714285714285709</v>
      </c>
      <c r="Q20" s="501"/>
      <c r="R20" s="487">
        <f>'USS15 all data'!GD20</f>
        <v>0</v>
      </c>
      <c r="S20" s="502">
        <v>0</v>
      </c>
      <c r="T20" s="56">
        <f>'USS15 all data'!HI20</f>
        <v>0.5</v>
      </c>
      <c r="U20" s="64"/>
      <c r="V20" s="62"/>
      <c r="W20" s="66">
        <f>'USS15 all data'!HQ20</f>
        <v>3.04</v>
      </c>
      <c r="X20" s="67">
        <f>'USS15 all data'!HY20</f>
        <v>3.4233333333333333</v>
      </c>
      <c r="Y20" s="67">
        <f>'USS15 all data'!GV20</f>
        <v>3.5</v>
      </c>
      <c r="Z20" s="56"/>
      <c r="AA20" s="59">
        <f>'USS15 all data'!IE21</f>
        <v>0</v>
      </c>
      <c r="AB20" s="59">
        <f>'USS15 all data'!IF21</f>
        <v>47.058823529411761</v>
      </c>
      <c r="AC20" s="59"/>
      <c r="AD20" s="59">
        <f>'USS15 all data'!IH21</f>
        <v>86.666666666666671</v>
      </c>
      <c r="AE20" s="862">
        <f>'USS15 all data'!II21</f>
        <v>0</v>
      </c>
    </row>
    <row r="21" spans="1:31" ht="14.1" customHeight="1" x14ac:dyDescent="0.2">
      <c r="A21" s="69">
        <v>17</v>
      </c>
      <c r="B21" s="70" t="s">
        <v>437</v>
      </c>
      <c r="C21" s="71">
        <f>'USS15 all data'!AE21</f>
        <v>55.476406716858236</v>
      </c>
      <c r="D21" s="839">
        <f t="shared" si="0"/>
        <v>12</v>
      </c>
      <c r="E21" s="72">
        <f>'USS15 all data'!AG21</f>
        <v>56.996397034482754</v>
      </c>
      <c r="F21" s="843">
        <f t="shared" si="1"/>
        <v>14</v>
      </c>
      <c r="G21" s="73">
        <f>'USS15 all data'!BN21</f>
        <v>54.898228371429433</v>
      </c>
      <c r="H21" s="847">
        <f t="shared" si="2"/>
        <v>29</v>
      </c>
      <c r="I21" s="74">
        <f>'USS15 all data'!CR21</f>
        <v>116.14909090909092</v>
      </c>
      <c r="J21" s="75">
        <f>'USS15 all data'!DT21</f>
        <v>29.796547721322202</v>
      </c>
      <c r="K21" s="76">
        <f>'USS15 all data'!EP21</f>
        <v>0.33333333333333331</v>
      </c>
      <c r="L21" s="77">
        <f>'USS15 all data'!GR21</f>
        <v>0</v>
      </c>
      <c r="M21" s="76"/>
      <c r="N21" s="77">
        <f>'USS15 all data'!FP21</f>
        <v>2.5</v>
      </c>
      <c r="O21" s="78"/>
      <c r="P21" s="79">
        <f>'USS15 all data'!GB21</f>
        <v>0.35714285714285715</v>
      </c>
      <c r="Q21" s="497"/>
      <c r="R21" s="485">
        <f>'USS15 all data'!GD21</f>
        <v>0</v>
      </c>
      <c r="S21" s="498" t="s">
        <v>631</v>
      </c>
      <c r="T21" s="73">
        <f>'USS15 all data'!HI21</f>
        <v>1.5</v>
      </c>
      <c r="U21" s="79"/>
      <c r="V21" s="76"/>
      <c r="W21" s="80">
        <f>'USS15 all data'!HQ21</f>
        <v>3.8450000000000002</v>
      </c>
      <c r="X21" s="81">
        <f>'USS15 all data'!HY21</f>
        <v>5.68</v>
      </c>
      <c r="Y21" s="81">
        <f>'USS15 all data'!GV21</f>
        <v>3.5</v>
      </c>
      <c r="Z21" s="73"/>
      <c r="AA21" s="75">
        <f>'USS15 all data'!IE22</f>
        <v>0</v>
      </c>
      <c r="AB21" s="75">
        <f>'USS15 all data'!IF22</f>
        <v>90</v>
      </c>
      <c r="AC21" s="75"/>
      <c r="AD21" s="75">
        <f>'USS15 all data'!IH22</f>
        <v>0</v>
      </c>
      <c r="AE21" s="864">
        <f>'USS15 all data'!II22</f>
        <v>0</v>
      </c>
    </row>
    <row r="22" spans="1:31" ht="14.1" customHeight="1" x14ac:dyDescent="0.2">
      <c r="A22" s="69">
        <v>18</v>
      </c>
      <c r="B22" s="70" t="s">
        <v>422</v>
      </c>
      <c r="C22" s="71">
        <f>'USS15 all data'!AE22</f>
        <v>59.174944162068968</v>
      </c>
      <c r="D22" s="839">
        <f t="shared" si="0"/>
        <v>3</v>
      </c>
      <c r="E22" s="72">
        <f>'USS15 all data'!AG22</f>
        <v>60.160547897413799</v>
      </c>
      <c r="F22" s="843">
        <f t="shared" si="1"/>
        <v>6</v>
      </c>
      <c r="G22" s="73">
        <f>'USS15 all data'!BN22</f>
        <v>56.779628899752254</v>
      </c>
      <c r="H22" s="847">
        <f t="shared" si="2"/>
        <v>14</v>
      </c>
      <c r="I22" s="74">
        <f>'USS15 all data'!CR22</f>
        <v>117.35909090909091</v>
      </c>
      <c r="J22" s="75">
        <f>'USS15 all data'!DT22</f>
        <v>31.030730956471938</v>
      </c>
      <c r="K22" s="76">
        <f>'USS15 all data'!EP22</f>
        <v>0</v>
      </c>
      <c r="L22" s="77">
        <f>'USS15 all data'!GR22</f>
        <v>6</v>
      </c>
      <c r="M22" s="76"/>
      <c r="N22" s="77">
        <f>'USS15 all data'!FP22</f>
        <v>0.25</v>
      </c>
      <c r="O22" s="78"/>
      <c r="P22" s="79">
        <f>'USS15 all data'!GB22</f>
        <v>0.42857142857142855</v>
      </c>
      <c r="Q22" s="497"/>
      <c r="R22" s="485">
        <f>'USS15 all data'!GD22</f>
        <v>0</v>
      </c>
      <c r="S22" s="498" t="s">
        <v>388</v>
      </c>
      <c r="T22" s="73">
        <f>'USS15 all data'!HI22</f>
        <v>0</v>
      </c>
      <c r="U22" s="79"/>
      <c r="V22" s="76"/>
      <c r="W22" s="80">
        <f>'USS15 all data'!HQ22</f>
        <v>4.04</v>
      </c>
      <c r="X22" s="81">
        <f>'USS15 all data'!HY22</f>
        <v>5.6616666666666662</v>
      </c>
      <c r="Y22" s="81">
        <f>'USS15 all data'!GV22</f>
        <v>3</v>
      </c>
      <c r="Z22" s="73"/>
      <c r="AA22" s="75">
        <f>'USS15 all data'!IE23</f>
        <v>0</v>
      </c>
      <c r="AB22" s="75">
        <f>'USS15 all data'!IF23</f>
        <v>61.111111111111114</v>
      </c>
      <c r="AC22" s="75"/>
      <c r="AD22" s="75">
        <f>'USS15 all data'!IH23</f>
        <v>0</v>
      </c>
      <c r="AE22" s="864">
        <f>'USS15 all data'!II23</f>
        <v>0</v>
      </c>
    </row>
    <row r="23" spans="1:31" ht="14.1" customHeight="1" x14ac:dyDescent="0.2">
      <c r="A23" s="69">
        <v>19</v>
      </c>
      <c r="B23" s="70" t="s">
        <v>420</v>
      </c>
      <c r="C23" s="71">
        <f>'USS15 all data'!AE23</f>
        <v>56.931984268965522</v>
      </c>
      <c r="D23" s="839">
        <f t="shared" si="0"/>
        <v>8</v>
      </c>
      <c r="E23" s="72">
        <f>'USS15 all data'!AG23</f>
        <v>60.171045538793109</v>
      </c>
      <c r="F23" s="843">
        <f t="shared" si="1"/>
        <v>5</v>
      </c>
      <c r="G23" s="73">
        <f>'USS15 all data'!BN23</f>
        <v>55.521522570860995</v>
      </c>
      <c r="H23" s="847">
        <f t="shared" si="2"/>
        <v>25</v>
      </c>
      <c r="I23" s="74">
        <f>'USS15 all data'!CR23</f>
        <v>118.91909090909093</v>
      </c>
      <c r="J23" s="75">
        <f>'USS15 all data'!DT23</f>
        <v>31.201754520536742</v>
      </c>
      <c r="K23" s="76">
        <f>'USS15 all data'!EP23</f>
        <v>0.66666666666666663</v>
      </c>
      <c r="L23" s="77">
        <f>'USS15 all data'!GR23</f>
        <v>1</v>
      </c>
      <c r="M23" s="76"/>
      <c r="N23" s="77">
        <f>'USS15 all data'!FP23</f>
        <v>0.25</v>
      </c>
      <c r="O23" s="78"/>
      <c r="P23" s="79">
        <f>'USS15 all data'!GB23</f>
        <v>1.2750000000000001</v>
      </c>
      <c r="Q23" s="497"/>
      <c r="R23" s="485">
        <f>'USS15 all data'!GD23</f>
        <v>0</v>
      </c>
      <c r="S23" s="498" t="s">
        <v>631</v>
      </c>
      <c r="T23" s="73">
        <f>'USS15 all data'!HI23</f>
        <v>0.5</v>
      </c>
      <c r="U23" s="79"/>
      <c r="V23" s="76"/>
      <c r="W23" s="80">
        <f>'USS15 all data'!HQ23</f>
        <v>3.9950000000000001</v>
      </c>
      <c r="X23" s="81">
        <f>'USS15 all data'!HY23</f>
        <v>6.038333333333334</v>
      </c>
      <c r="Y23" s="81">
        <f>'USS15 all data'!GV23</f>
        <v>1.5</v>
      </c>
      <c r="Z23" s="73"/>
      <c r="AA23" s="75">
        <f>'USS15 all data'!IE24</f>
        <v>0</v>
      </c>
      <c r="AB23" s="75">
        <f>'USS15 all data'!IF24</f>
        <v>0</v>
      </c>
      <c r="AC23" s="75"/>
      <c r="AD23" s="75">
        <f>'USS15 all data'!IH24</f>
        <v>85.714285714285708</v>
      </c>
      <c r="AE23" s="864">
        <f>'USS15 all data'!II24</f>
        <v>0</v>
      </c>
    </row>
    <row r="24" spans="1:31" s="95" customFormat="1" ht="14.1" customHeight="1" x14ac:dyDescent="0.2">
      <c r="A24" s="82">
        <v>20</v>
      </c>
      <c r="B24" s="83" t="s">
        <v>427</v>
      </c>
      <c r="C24" s="84">
        <f>'USS15 all data'!AE24</f>
        <v>46.568120217624518</v>
      </c>
      <c r="D24" s="840">
        <f t="shared" si="0"/>
        <v>28</v>
      </c>
      <c r="E24" s="85">
        <f>'USS15 all data'!AG24</f>
        <v>50.795935072413791</v>
      </c>
      <c r="F24" s="844">
        <f t="shared" si="1"/>
        <v>26</v>
      </c>
      <c r="G24" s="86">
        <f>'USS15 all data'!BN24</f>
        <v>59.06347984849895</v>
      </c>
      <c r="H24" s="848">
        <f t="shared" si="2"/>
        <v>1</v>
      </c>
      <c r="I24" s="87">
        <f>'USS15 all data'!CR24</f>
        <v>115.35272727272728</v>
      </c>
      <c r="J24" s="88">
        <f>'USS15 all data'!DT24</f>
        <v>36.001447185403372</v>
      </c>
      <c r="K24" s="89">
        <f>'USS15 all data'!EP24</f>
        <v>1.1666666666666667</v>
      </c>
      <c r="L24" s="90">
        <f>'USS15 all data'!GR24</f>
        <v>4</v>
      </c>
      <c r="M24" s="89"/>
      <c r="N24" s="90">
        <f>'USS15 all data'!FP24</f>
        <v>0.5</v>
      </c>
      <c r="O24" s="91"/>
      <c r="P24" s="92">
        <f>'USS15 all data'!GB24</f>
        <v>0.53428571428571436</v>
      </c>
      <c r="Q24" s="499"/>
      <c r="R24" s="486">
        <f>'USS15 all data'!GD24</f>
        <v>0.5</v>
      </c>
      <c r="S24" s="500" t="s">
        <v>648</v>
      </c>
      <c r="T24" s="86">
        <f>'USS15 all data'!HI24</f>
        <v>1</v>
      </c>
      <c r="U24" s="92"/>
      <c r="V24" s="89"/>
      <c r="W24" s="93">
        <f>'USS15 all data'!HQ24</f>
        <v>3.05</v>
      </c>
      <c r="X24" s="94">
        <f>'USS15 all data'!HY24</f>
        <v>4.1733333333333329</v>
      </c>
      <c r="Y24" s="94">
        <f>'USS15 all data'!GV24</f>
        <v>2.5</v>
      </c>
      <c r="Z24" s="86"/>
      <c r="AA24" s="88">
        <f>'USS15 all data'!IE25</f>
        <v>0</v>
      </c>
      <c r="AB24" s="88">
        <f>'USS15 all data'!IF25</f>
        <v>100</v>
      </c>
      <c r="AC24" s="88"/>
      <c r="AD24" s="88">
        <f>'USS15 all data'!IH25</f>
        <v>0</v>
      </c>
      <c r="AE24" s="865">
        <f>'USS15 all data'!II25</f>
        <v>0</v>
      </c>
    </row>
    <row r="25" spans="1:31" ht="14.1" customHeight="1" x14ac:dyDescent="0.2">
      <c r="A25" s="96">
        <v>21</v>
      </c>
      <c r="B25" s="97" t="s">
        <v>438</v>
      </c>
      <c r="C25" s="52">
        <f>'USS15 all data'!AE25</f>
        <v>51.458161704980846</v>
      </c>
      <c r="D25" s="841">
        <f t="shared" si="0"/>
        <v>20</v>
      </c>
      <c r="E25" s="54">
        <f>'USS15 all data'!AG25</f>
        <v>54.098227340301726</v>
      </c>
      <c r="F25" s="845">
        <f t="shared" si="1"/>
        <v>22</v>
      </c>
      <c r="G25" s="56">
        <f>'USS15 all data'!BN25</f>
        <v>57.172694433740105</v>
      </c>
      <c r="H25" s="849">
        <f t="shared" si="2"/>
        <v>10</v>
      </c>
      <c r="I25" s="58">
        <f>'USS15 all data'!CR25</f>
        <v>116.40272727272728</v>
      </c>
      <c r="J25" s="59">
        <f>'USS15 all data'!DT25</f>
        <v>28.5622417566683</v>
      </c>
      <c r="K25" s="62">
        <f>'USS15 all data'!EP25</f>
        <v>2.5</v>
      </c>
      <c r="L25" s="61">
        <f>'USS15 all data'!GR25</f>
        <v>0</v>
      </c>
      <c r="M25" s="62"/>
      <c r="N25" s="61">
        <f>'USS15 all data'!FP25</f>
        <v>3.25</v>
      </c>
      <c r="O25" s="98"/>
      <c r="P25" s="64">
        <f>'USS15 all data'!GB25</f>
        <v>1.5714285714285714</v>
      </c>
      <c r="Q25" s="501"/>
      <c r="R25" s="487">
        <f>'USS15 all data'!GD25</f>
        <v>0</v>
      </c>
      <c r="S25" s="502" t="s">
        <v>625</v>
      </c>
      <c r="T25" s="56">
        <f>'USS15 all data'!HI25</f>
        <v>0.5</v>
      </c>
      <c r="U25" s="64"/>
      <c r="V25" s="62"/>
      <c r="W25" s="66">
        <f>'USS15 all data'!HQ25</f>
        <v>5.01</v>
      </c>
      <c r="X25" s="67">
        <f>'USS15 all data'!HY25</f>
        <v>5.4366666666666665</v>
      </c>
      <c r="Y25" s="67">
        <f>'USS15 all data'!GV25</f>
        <v>3.5</v>
      </c>
      <c r="Z25" s="56"/>
      <c r="AA25" s="59">
        <f>'USS15 all data'!IE26</f>
        <v>0</v>
      </c>
      <c r="AB25" s="59">
        <f>'USS15 all data'!IF26</f>
        <v>100</v>
      </c>
      <c r="AC25" s="59"/>
      <c r="AD25" s="59">
        <f>'USS15 all data'!IH26</f>
        <v>0</v>
      </c>
      <c r="AE25" s="862">
        <f>'USS15 all data'!II26</f>
        <v>0</v>
      </c>
    </row>
    <row r="26" spans="1:31" ht="14.1" customHeight="1" x14ac:dyDescent="0.2">
      <c r="A26" s="69">
        <v>22</v>
      </c>
      <c r="B26" s="70" t="s">
        <v>431</v>
      </c>
      <c r="C26" s="71">
        <f>'USS15 all data'!AE26</f>
        <v>50.62503046896552</v>
      </c>
      <c r="D26" s="839">
        <f t="shared" si="0"/>
        <v>24</v>
      </c>
      <c r="E26" s="72">
        <f>'USS15 all data'!AG26</f>
        <v>53.565903507543105</v>
      </c>
      <c r="F26" s="843">
        <f t="shared" si="1"/>
        <v>24</v>
      </c>
      <c r="G26" s="73">
        <f>'USS15 all data'!BN26</f>
        <v>56.957649800833906</v>
      </c>
      <c r="H26" s="847">
        <f t="shared" si="2"/>
        <v>12</v>
      </c>
      <c r="I26" s="74">
        <f>'USS15 all data'!CR26</f>
        <v>114.53272727272726</v>
      </c>
      <c r="J26" s="75">
        <f>'USS15 all data'!DT26</f>
        <v>32.919041993945349</v>
      </c>
      <c r="K26" s="76">
        <f>'USS15 all data'!EP26</f>
        <v>1.6666666666666667</v>
      </c>
      <c r="L26" s="77">
        <f>'USS15 all data'!GR26</f>
        <v>0</v>
      </c>
      <c r="M26" s="76"/>
      <c r="N26" s="77">
        <f>'USS15 all data'!FP26</f>
        <v>3.6666666666666665</v>
      </c>
      <c r="O26" s="78"/>
      <c r="P26" s="79">
        <f>'USS15 all data'!GB26</f>
        <v>0.2857142857142857</v>
      </c>
      <c r="Q26" s="497"/>
      <c r="R26" s="485">
        <f>'USS15 all data'!GD26</f>
        <v>0.5</v>
      </c>
      <c r="S26" s="498" t="s">
        <v>651</v>
      </c>
      <c r="T26" s="73">
        <f>'USS15 all data'!HI26</f>
        <v>1</v>
      </c>
      <c r="U26" s="79"/>
      <c r="V26" s="76"/>
      <c r="W26" s="80">
        <f>'USS15 all data'!HQ26</f>
        <v>3.04</v>
      </c>
      <c r="X26" s="81">
        <f>'USS15 all data'!HY26</f>
        <v>4.3250000000000002</v>
      </c>
      <c r="Y26" s="81">
        <f>'USS15 all data'!GV26</f>
        <v>2</v>
      </c>
      <c r="Z26" s="73"/>
      <c r="AA26" s="75">
        <f>'USS15 all data'!IE27</f>
        <v>0</v>
      </c>
      <c r="AB26" s="75">
        <f>'USS15 all data'!IF27</f>
        <v>73.68421052631578</v>
      </c>
      <c r="AC26" s="75"/>
      <c r="AD26" s="75">
        <f>'USS15 all data'!IH27</f>
        <v>0</v>
      </c>
      <c r="AE26" s="864">
        <f>'USS15 all data'!II27</f>
        <v>0</v>
      </c>
    </row>
    <row r="27" spans="1:31" ht="14.1" customHeight="1" x14ac:dyDescent="0.2">
      <c r="A27" s="69">
        <v>23</v>
      </c>
      <c r="B27" s="70" t="s">
        <v>432</v>
      </c>
      <c r="C27" s="71">
        <f>'USS15 all data'!AE27</f>
        <v>53.446499486973174</v>
      </c>
      <c r="D27" s="839">
        <f t="shared" si="0"/>
        <v>17</v>
      </c>
      <c r="E27" s="72">
        <f>'USS15 all data'!AG27</f>
        <v>56.574442011422406</v>
      </c>
      <c r="F27" s="843">
        <f t="shared" si="1"/>
        <v>15</v>
      </c>
      <c r="G27" s="73">
        <f>'USS15 all data'!BN27</f>
        <v>57.871659429380735</v>
      </c>
      <c r="H27" s="847">
        <f t="shared" si="2"/>
        <v>6</v>
      </c>
      <c r="I27" s="74">
        <f>'USS15 all data'!CR27</f>
        <v>115.68909090909091</v>
      </c>
      <c r="J27" s="75">
        <f>'USS15 all data'!DT27</f>
        <v>35.230391404843722</v>
      </c>
      <c r="K27" s="76">
        <f>'USS15 all data'!EP27</f>
        <v>1</v>
      </c>
      <c r="L27" s="77">
        <f>'USS15 all data'!GR27</f>
        <v>0</v>
      </c>
      <c r="M27" s="76"/>
      <c r="N27" s="77">
        <f>'USS15 all data'!FP27</f>
        <v>3.75</v>
      </c>
      <c r="O27" s="78"/>
      <c r="P27" s="79">
        <f>'USS15 all data'!GB27</f>
        <v>0.47000000000000003</v>
      </c>
      <c r="Q27" s="497"/>
      <c r="R27" s="485">
        <f>'USS15 all data'!GD27</f>
        <v>8.5</v>
      </c>
      <c r="S27" s="498" t="s">
        <v>387</v>
      </c>
      <c r="T27" s="73">
        <f>'USS15 all data'!HI27</f>
        <v>2</v>
      </c>
      <c r="U27" s="79"/>
      <c r="V27" s="76"/>
      <c r="W27" s="80">
        <f>'USS15 all data'!HQ27</f>
        <v>3.33</v>
      </c>
      <c r="X27" s="81">
        <f>'USS15 all data'!HY27</f>
        <v>2.9866666666666668</v>
      </c>
      <c r="Y27" s="81">
        <f>'USS15 all data'!GV27</f>
        <v>3.5</v>
      </c>
      <c r="Z27" s="73"/>
      <c r="AA27" s="75">
        <f>'USS15 all data'!IE28</f>
        <v>0</v>
      </c>
      <c r="AB27" s="75">
        <f>'USS15 all data'!IF28</f>
        <v>0</v>
      </c>
      <c r="AC27" s="75"/>
      <c r="AD27" s="75">
        <f>'USS15 all data'!IH28</f>
        <v>56.25</v>
      </c>
      <c r="AE27" s="864">
        <f>'USS15 all data'!II28</f>
        <v>0</v>
      </c>
    </row>
    <row r="28" spans="1:31" ht="14.1" customHeight="1" x14ac:dyDescent="0.2">
      <c r="A28" s="69">
        <v>24</v>
      </c>
      <c r="B28" s="70" t="s">
        <v>440</v>
      </c>
      <c r="C28" s="71">
        <f>'USS15 all data'!AE28</f>
        <v>47.548635766283525</v>
      </c>
      <c r="D28" s="839">
        <f t="shared" si="0"/>
        <v>26</v>
      </c>
      <c r="E28" s="72">
        <f>'USS15 all data'!AG28</f>
        <v>48.96048087478448</v>
      </c>
      <c r="F28" s="843">
        <f t="shared" si="1"/>
        <v>27</v>
      </c>
      <c r="G28" s="73">
        <f>'USS15 all data'!BN28</f>
        <v>58.21645262574846</v>
      </c>
      <c r="H28" s="847">
        <f t="shared" si="2"/>
        <v>5</v>
      </c>
      <c r="I28" s="74">
        <f>'USS15 all data'!CR28</f>
        <v>115.89545454545454</v>
      </c>
      <c r="J28" s="75">
        <f>'USS15 all data'!DT28</f>
        <v>33.370801628211424</v>
      </c>
      <c r="K28" s="76">
        <f>'USS15 all data'!EP28</f>
        <v>4</v>
      </c>
      <c r="L28" s="77">
        <f>'USS15 all data'!GR28</f>
        <v>0</v>
      </c>
      <c r="M28" s="76"/>
      <c r="N28" s="77">
        <f>'USS15 all data'!FP28</f>
        <v>3.375</v>
      </c>
      <c r="O28" s="78"/>
      <c r="P28" s="79">
        <f>'USS15 all data'!GB28</f>
        <v>0.53214285714285714</v>
      </c>
      <c r="Q28" s="497"/>
      <c r="R28" s="485">
        <f>'USS15 all data'!GD28</f>
        <v>0</v>
      </c>
      <c r="S28" s="498" t="s">
        <v>621</v>
      </c>
      <c r="T28" s="73">
        <f>'USS15 all data'!HI28</f>
        <v>1.5</v>
      </c>
      <c r="U28" s="79"/>
      <c r="V28" s="76"/>
      <c r="W28" s="80">
        <f>'USS15 all data'!HQ28</f>
        <v>4.375</v>
      </c>
      <c r="X28" s="81">
        <f>'USS15 all data'!HY28</f>
        <v>2.5</v>
      </c>
      <c r="Y28" s="81">
        <f>'USS15 all data'!GV28</f>
        <v>4</v>
      </c>
      <c r="Z28" s="73"/>
      <c r="AA28" s="75">
        <f>'USS15 all data'!IE29</f>
        <v>0</v>
      </c>
      <c r="AB28" s="75">
        <f>'USS15 all data'!IF29</f>
        <v>57.894736842105267</v>
      </c>
      <c r="AC28" s="75"/>
      <c r="AD28" s="75">
        <f>'USS15 all data'!IH29</f>
        <v>0</v>
      </c>
      <c r="AE28" s="864">
        <f>'USS15 all data'!II29</f>
        <v>0</v>
      </c>
    </row>
    <row r="29" spans="1:31" s="95" customFormat="1" ht="14.1" customHeight="1" x14ac:dyDescent="0.2">
      <c r="A29" s="82">
        <v>25</v>
      </c>
      <c r="B29" s="83" t="s">
        <v>419</v>
      </c>
      <c r="C29" s="84">
        <f>'USS15 all data'!AE29</f>
        <v>57.713659459003821</v>
      </c>
      <c r="D29" s="840">
        <f t="shared" si="0"/>
        <v>6</v>
      </c>
      <c r="E29" s="85">
        <f>'USS15 all data'!AG29</f>
        <v>61.00165364568965</v>
      </c>
      <c r="F29" s="844">
        <f t="shared" si="1"/>
        <v>4</v>
      </c>
      <c r="G29" s="86">
        <f>'USS15 all data'!BN29</f>
        <v>56.589534802983358</v>
      </c>
      <c r="H29" s="848">
        <f t="shared" si="2"/>
        <v>15</v>
      </c>
      <c r="I29" s="87">
        <f>'USS15 all data'!CR29</f>
        <v>119.01181818181819</v>
      </c>
      <c r="J29" s="88">
        <f>'USS15 all data'!DT29</f>
        <v>30.483147704958274</v>
      </c>
      <c r="K29" s="89">
        <f>'USS15 all data'!EP29</f>
        <v>0.83333333333333337</v>
      </c>
      <c r="L29" s="90">
        <f>'USS15 all data'!GR29</f>
        <v>0</v>
      </c>
      <c r="M29" s="89"/>
      <c r="N29" s="90">
        <f>'USS15 all data'!FP29</f>
        <v>0.25</v>
      </c>
      <c r="O29" s="91"/>
      <c r="P29" s="92">
        <f>'USS15 all data'!GB29</f>
        <v>1</v>
      </c>
      <c r="Q29" s="499"/>
      <c r="R29" s="486">
        <f>'USS15 all data'!GD29</f>
        <v>0</v>
      </c>
      <c r="S29" s="500" t="s">
        <v>652</v>
      </c>
      <c r="T29" s="86">
        <f>'USS15 all data'!HI29</f>
        <v>1.5</v>
      </c>
      <c r="U29" s="92"/>
      <c r="V29" s="89"/>
      <c r="W29" s="93">
        <f>'USS15 all data'!HQ29</f>
        <v>2.79</v>
      </c>
      <c r="X29" s="94">
        <f>'USS15 all data'!HY29</f>
        <v>2.3616666666666668</v>
      </c>
      <c r="Y29" s="94">
        <f>'USS15 all data'!GV29</f>
        <v>5.5</v>
      </c>
      <c r="Z29" s="86"/>
      <c r="AA29" s="88">
        <f>'USS15 all data'!IE30</f>
        <v>0</v>
      </c>
      <c r="AB29" s="88">
        <f>'USS15 all data'!IF30</f>
        <v>61.904761904761905</v>
      </c>
      <c r="AC29" s="88"/>
      <c r="AD29" s="88">
        <f>'USS15 all data'!IH30</f>
        <v>23.52941176470588</v>
      </c>
      <c r="AE29" s="865">
        <f>'USS15 all data'!II30</f>
        <v>0</v>
      </c>
    </row>
    <row r="30" spans="1:31" ht="14.1" customHeight="1" x14ac:dyDescent="0.2">
      <c r="A30" s="96">
        <v>26</v>
      </c>
      <c r="B30" s="97" t="s">
        <v>424</v>
      </c>
      <c r="C30" s="52">
        <f>'USS15 all data'!AE30</f>
        <v>59.035756173946346</v>
      </c>
      <c r="D30" s="841">
        <f t="shared" si="0"/>
        <v>4</v>
      </c>
      <c r="E30" s="54">
        <f>'USS15 all data'!AG30</f>
        <v>61.084309672844824</v>
      </c>
      <c r="F30" s="845">
        <f t="shared" si="1"/>
        <v>3</v>
      </c>
      <c r="G30" s="56">
        <f>'USS15 all data'!BN30</f>
        <v>57.401954765427277</v>
      </c>
      <c r="H30" s="849">
        <f t="shared" si="2"/>
        <v>9</v>
      </c>
      <c r="I30" s="58">
        <f>'USS15 all data'!CR30</f>
        <v>119.76454545454546</v>
      </c>
      <c r="J30" s="59">
        <f>'USS15 all data'!DT30</f>
        <v>30.585844174439533</v>
      </c>
      <c r="K30" s="62">
        <f>'USS15 all data'!EP30</f>
        <v>0.83333333333333337</v>
      </c>
      <c r="L30" s="61">
        <f>'USS15 all data'!GR30</f>
        <v>0</v>
      </c>
      <c r="M30" s="62"/>
      <c r="N30" s="61">
        <f>'USS15 all data'!FP30</f>
        <v>0.25</v>
      </c>
      <c r="O30" s="98"/>
      <c r="P30" s="64">
        <f>'USS15 all data'!GB30</f>
        <v>0.72071428571428575</v>
      </c>
      <c r="Q30" s="501"/>
      <c r="R30" s="487">
        <f>'USS15 all data'!GD30</f>
        <v>0</v>
      </c>
      <c r="S30" s="502" t="s">
        <v>653</v>
      </c>
      <c r="T30" s="56">
        <f>'USS15 all data'!HI30</f>
        <v>1</v>
      </c>
      <c r="U30" s="64"/>
      <c r="V30" s="62"/>
      <c r="W30" s="66">
        <f>'USS15 all data'!HQ30</f>
        <v>3.64</v>
      </c>
      <c r="X30" s="67">
        <f>'USS15 all data'!HY30</f>
        <v>1.6083333333333334</v>
      </c>
      <c r="Y30" s="67">
        <f>'USS15 all data'!GV30</f>
        <v>4.5</v>
      </c>
      <c r="Z30" s="56"/>
      <c r="AA30" s="59">
        <f>'USS15 all data'!IE31</f>
        <v>0</v>
      </c>
      <c r="AB30" s="59">
        <f>'USS15 all data'!IF31</f>
        <v>0</v>
      </c>
      <c r="AC30" s="59"/>
      <c r="AD30" s="59">
        <f>'USS15 all data'!IH31</f>
        <v>100</v>
      </c>
      <c r="AE30" s="862">
        <f>'USS15 all data'!II31</f>
        <v>0</v>
      </c>
    </row>
    <row r="31" spans="1:31" ht="14.1" customHeight="1" x14ac:dyDescent="0.2">
      <c r="A31" s="69">
        <v>27</v>
      </c>
      <c r="B31" s="70" t="s">
        <v>428</v>
      </c>
      <c r="C31" s="71">
        <f>'USS15 all data'!AE31</f>
        <v>51.048579469731798</v>
      </c>
      <c r="D31" s="839">
        <f t="shared" si="0"/>
        <v>21</v>
      </c>
      <c r="E31" s="72">
        <f>'USS15 all data'!AG31</f>
        <v>54.166430164224138</v>
      </c>
      <c r="F31" s="843">
        <f t="shared" si="1"/>
        <v>21</v>
      </c>
      <c r="G31" s="73">
        <f>'USS15 all data'!BN31</f>
        <v>58.559639933372004</v>
      </c>
      <c r="H31" s="847">
        <f t="shared" si="2"/>
        <v>3</v>
      </c>
      <c r="I31" s="74">
        <f>'USS15 all data'!CR31</f>
        <v>117.57272727272726</v>
      </c>
      <c r="J31" s="75">
        <f>'USS15 all data'!DT31</f>
        <v>33.217724697267222</v>
      </c>
      <c r="K31" s="76">
        <f>'USS15 all data'!EP31</f>
        <v>1.5</v>
      </c>
      <c r="L31" s="77">
        <f>'USS15 all data'!GR31</f>
        <v>1.5</v>
      </c>
      <c r="M31" s="76"/>
      <c r="N31" s="77">
        <f>'USS15 all data'!FP31</f>
        <v>1.375</v>
      </c>
      <c r="O31" s="78"/>
      <c r="P31" s="79">
        <f>'USS15 all data'!GB31</f>
        <v>1.827142857142857</v>
      </c>
      <c r="Q31" s="497"/>
      <c r="R31" s="485">
        <f>'USS15 all data'!GD31</f>
        <v>0</v>
      </c>
      <c r="S31" s="498" t="s">
        <v>656</v>
      </c>
      <c r="T31" s="73">
        <f>'USS15 all data'!HI31</f>
        <v>1</v>
      </c>
      <c r="U31" s="79"/>
      <c r="V31" s="76"/>
      <c r="W31" s="80">
        <f>'USS15 all data'!HQ31</f>
        <v>4.7249999999999996</v>
      </c>
      <c r="X31" s="81">
        <f>'USS15 all data'!HY31</f>
        <v>3.1199999999999997</v>
      </c>
      <c r="Y31" s="81">
        <f>'USS15 all data'!GV31</f>
        <v>4.5</v>
      </c>
      <c r="Z31" s="73"/>
      <c r="AA31" s="75">
        <f>'USS15 all data'!IE32</f>
        <v>0</v>
      </c>
      <c r="AB31" s="75">
        <f>'USS15 all data'!IF32</f>
        <v>0</v>
      </c>
      <c r="AC31" s="75"/>
      <c r="AD31" s="75">
        <f>'USS15 all data'!IH32</f>
        <v>0</v>
      </c>
      <c r="AE31" s="864">
        <f>'USS15 all data'!II32</f>
        <v>0</v>
      </c>
    </row>
    <row r="32" spans="1:31" ht="14.1" customHeight="1" x14ac:dyDescent="0.2">
      <c r="A32" s="69">
        <v>28</v>
      </c>
      <c r="B32" s="70" t="s">
        <v>436</v>
      </c>
      <c r="C32" s="71">
        <f>'USS15 all data'!AE32</f>
        <v>53.838715016475106</v>
      </c>
      <c r="D32" s="839">
        <f t="shared" si="0"/>
        <v>15</v>
      </c>
      <c r="E32" s="72">
        <f>'USS15 all data'!AG32</f>
        <v>56.013602253017247</v>
      </c>
      <c r="F32" s="843">
        <f t="shared" si="1"/>
        <v>16</v>
      </c>
      <c r="G32" s="73">
        <f>'USS15 all data'!BN32</f>
        <v>56.54941548229818</v>
      </c>
      <c r="H32" s="847">
        <f t="shared" si="2"/>
        <v>16</v>
      </c>
      <c r="I32" s="74">
        <f>'USS15 all data'!CR32</f>
        <v>117.08363636363637</v>
      </c>
      <c r="J32" s="75">
        <f>'USS15 all data'!DT32</f>
        <v>32.141095463099326</v>
      </c>
      <c r="K32" s="76">
        <f>'USS15 all data'!EP32</f>
        <v>1.6666666666666667</v>
      </c>
      <c r="L32" s="77">
        <f>'USS15 all data'!GR32</f>
        <v>2</v>
      </c>
      <c r="M32" s="76"/>
      <c r="N32" s="77">
        <f>'USS15 all data'!FP32</f>
        <v>5.5</v>
      </c>
      <c r="O32" s="78"/>
      <c r="P32" s="79">
        <f>'USS15 all data'!GB32</f>
        <v>2.37</v>
      </c>
      <c r="Q32" s="497"/>
      <c r="R32" s="485">
        <f>'USS15 all data'!GD32</f>
        <v>4</v>
      </c>
      <c r="S32" s="498" t="s">
        <v>658</v>
      </c>
      <c r="T32" s="73">
        <f>'USS15 all data'!HI32</f>
        <v>1</v>
      </c>
      <c r="U32" s="79"/>
      <c r="V32" s="76"/>
      <c r="W32" s="80">
        <f>'USS15 all data'!HQ32</f>
        <v>5.4550000000000001</v>
      </c>
      <c r="X32" s="81">
        <f>'USS15 all data'!HY32</f>
        <v>4.25</v>
      </c>
      <c r="Y32" s="81">
        <f>'USS15 all data'!GV32</f>
        <v>6</v>
      </c>
      <c r="Z32" s="73"/>
      <c r="AA32" s="75">
        <f>'USS15 all data'!IE33</f>
        <v>0</v>
      </c>
      <c r="AB32" s="75">
        <f>'USS15 all data'!IF33</f>
        <v>95</v>
      </c>
      <c r="AC32" s="75"/>
      <c r="AD32" s="75">
        <f>'USS15 all data'!IH33</f>
        <v>0</v>
      </c>
      <c r="AE32" s="864">
        <f>'USS15 all data'!II33</f>
        <v>0</v>
      </c>
    </row>
    <row r="33" spans="1:31" ht="14.1" customHeight="1" x14ac:dyDescent="0.2">
      <c r="A33" s="69">
        <v>29</v>
      </c>
      <c r="B33" s="70" t="s">
        <v>418</v>
      </c>
      <c r="C33" s="71">
        <f>'USS15 all data'!AE33</f>
        <v>60.674533096934866</v>
      </c>
      <c r="D33" s="839">
        <f t="shared" si="0"/>
        <v>1</v>
      </c>
      <c r="E33" s="72">
        <f>'USS15 all data'!AG33</f>
        <v>62.34851145452587</v>
      </c>
      <c r="F33" s="843">
        <f t="shared" si="1"/>
        <v>1</v>
      </c>
      <c r="G33" s="73">
        <f>'USS15 all data'!BN33</f>
        <v>55.527432309208457</v>
      </c>
      <c r="H33" s="847">
        <f t="shared" si="2"/>
        <v>24</v>
      </c>
      <c r="I33" s="74">
        <f>'USS15 all data'!CR33</f>
        <v>119.53454545454547</v>
      </c>
      <c r="J33" s="75">
        <f>'USS15 all data'!DT33</f>
        <v>33.881970013091149</v>
      </c>
      <c r="K33" s="76">
        <f>'USS15 all data'!EP33</f>
        <v>0</v>
      </c>
      <c r="L33" s="77">
        <f>'USS15 all data'!GR33</f>
        <v>4.5</v>
      </c>
      <c r="M33" s="76"/>
      <c r="N33" s="77">
        <f>'USS15 all data'!FP33</f>
        <v>0.25</v>
      </c>
      <c r="O33" s="78"/>
      <c r="P33" s="79">
        <f>'USS15 all data'!GB33</f>
        <v>0.21428571428571427</v>
      </c>
      <c r="Q33" s="497"/>
      <c r="R33" s="485">
        <f>'USS15 all data'!GD33</f>
        <v>0</v>
      </c>
      <c r="S33" s="498" t="s">
        <v>659</v>
      </c>
      <c r="T33" s="73">
        <f>'USS15 all data'!HI33</f>
        <v>0</v>
      </c>
      <c r="U33" s="79"/>
      <c r="V33" s="76"/>
      <c r="W33" s="80">
        <f>'USS15 all data'!HQ33</f>
        <v>3.83</v>
      </c>
      <c r="X33" s="81">
        <f>'USS15 all data'!HY33</f>
        <v>5.6033333333333326</v>
      </c>
      <c r="Y33" s="81">
        <f>'USS15 all data'!GV33</f>
        <v>1</v>
      </c>
      <c r="Z33" s="73"/>
      <c r="AA33" s="75">
        <f>'USS15 all data'!IE34</f>
        <v>0</v>
      </c>
      <c r="AB33" s="75">
        <f>'USS15 all data'!IF34</f>
        <v>0</v>
      </c>
      <c r="AC33" s="75"/>
      <c r="AD33" s="75">
        <f>'USS15 all data'!IH34</f>
        <v>0</v>
      </c>
      <c r="AE33" s="864">
        <f>'USS15 all data'!II34</f>
        <v>0</v>
      </c>
    </row>
    <row r="34" spans="1:31" s="95" customFormat="1" ht="14.1" customHeight="1" thickBot="1" x14ac:dyDescent="0.25">
      <c r="A34" s="82">
        <v>30</v>
      </c>
      <c r="B34" s="83" t="s">
        <v>423</v>
      </c>
      <c r="C34" s="84">
        <f>'USS15 all data'!AE34</f>
        <v>47.954536561685821</v>
      </c>
      <c r="D34" s="840">
        <f t="shared" si="0"/>
        <v>25</v>
      </c>
      <c r="E34" s="85">
        <f>'USS15 all data'!AG34</f>
        <v>52.460555528448275</v>
      </c>
      <c r="F34" s="844">
        <f t="shared" si="1"/>
        <v>25</v>
      </c>
      <c r="G34" s="86">
        <f>'USS15 all data'!BN34</f>
        <v>57.806736911387439</v>
      </c>
      <c r="H34" s="848">
        <f t="shared" si="2"/>
        <v>7</v>
      </c>
      <c r="I34" s="87">
        <f>'USS15 all data'!CR34</f>
        <v>116.82363636363635</v>
      </c>
      <c r="J34" s="88">
        <f>'USS15 all data'!DT34</f>
        <v>31.832609740631643</v>
      </c>
      <c r="K34" s="89">
        <f>'USS15 all data'!EP34</f>
        <v>0.16666666666666666</v>
      </c>
      <c r="L34" s="90">
        <f>'USS15 all data'!GR34</f>
        <v>5</v>
      </c>
      <c r="M34" s="89"/>
      <c r="N34" s="90">
        <f>'USS15 all data'!FP34</f>
        <v>4.125</v>
      </c>
      <c r="O34" s="91"/>
      <c r="P34" s="92">
        <f>'USS15 all data'!GB34</f>
        <v>0.8392857142857143</v>
      </c>
      <c r="Q34" s="499"/>
      <c r="R34" s="486">
        <f>'USS15 all data'!GD34</f>
        <v>0</v>
      </c>
      <c r="S34" s="500" t="s">
        <v>648</v>
      </c>
      <c r="T34" s="86">
        <f>'USS15 all data'!HI34</f>
        <v>0.5</v>
      </c>
      <c r="U34" s="92"/>
      <c r="V34" s="89"/>
      <c r="W34" s="93">
        <f>'USS15 all data'!HQ34</f>
        <v>3.7450000000000001</v>
      </c>
      <c r="X34" s="94">
        <f>'USS15 all data'!HY34</f>
        <v>2.938333333333333</v>
      </c>
      <c r="Y34" s="94">
        <f>'USS15 all data'!GV34</f>
        <v>3</v>
      </c>
      <c r="Z34" s="86"/>
      <c r="AA34" s="88">
        <f>'USS15 all data'!IE35</f>
        <v>30.150560224089638</v>
      </c>
      <c r="AB34" s="88">
        <f>'USS15 all data'!IF35</f>
        <v>53.609354268022997</v>
      </c>
      <c r="AC34" s="88"/>
      <c r="AD34" s="88">
        <f>'USS15 all data'!IH35</f>
        <v>36.415328952093653</v>
      </c>
      <c r="AE34" s="865">
        <f>'USS15 all data'!II35</f>
        <v>24.464285714285715</v>
      </c>
    </row>
    <row r="35" spans="1:31" s="117" customFormat="1" ht="3.75" customHeight="1" x14ac:dyDescent="0.2">
      <c r="A35" s="99"/>
      <c r="B35" s="100"/>
      <c r="C35" s="101"/>
      <c r="D35" s="102"/>
      <c r="E35" s="103"/>
      <c r="F35" s="104"/>
      <c r="G35" s="105"/>
      <c r="H35" s="106"/>
      <c r="I35" s="107"/>
      <c r="J35" s="108"/>
      <c r="K35" s="109"/>
      <c r="L35" s="110"/>
      <c r="M35" s="111"/>
      <c r="N35" s="110"/>
      <c r="O35" s="112"/>
      <c r="P35" s="113"/>
      <c r="Q35" s="503"/>
      <c r="R35" s="488"/>
      <c r="S35" s="504"/>
      <c r="T35" s="105"/>
      <c r="U35" s="113"/>
      <c r="V35" s="111"/>
      <c r="W35" s="114"/>
      <c r="X35" s="115"/>
      <c r="Y35" s="115"/>
      <c r="Z35" s="116"/>
      <c r="AA35" s="108"/>
      <c r="AB35" s="108"/>
      <c r="AC35" s="108"/>
      <c r="AD35" s="108"/>
      <c r="AE35" s="866"/>
    </row>
    <row r="36" spans="1:31" s="117" customFormat="1" ht="14.1" customHeight="1" thickBot="1" x14ac:dyDescent="0.25">
      <c r="A36" s="118"/>
      <c r="B36" s="119" t="s">
        <v>88</v>
      </c>
      <c r="C36" s="120">
        <f>'USS15 all data'!AE35</f>
        <v>53.287871845581094</v>
      </c>
      <c r="D36" s="121"/>
      <c r="E36" s="122">
        <f>'USS15 all data'!AG35</f>
        <v>55.731248598556029</v>
      </c>
      <c r="F36" s="123"/>
      <c r="G36" s="124">
        <f>'USS15 all data'!BN35</f>
        <v>56.683345594609662</v>
      </c>
      <c r="H36" s="125"/>
      <c r="I36" s="126">
        <f>'USS15 all data'!CR35</f>
        <v>116.77218181818179</v>
      </c>
      <c r="J36" s="127">
        <f>'USS15 all data'!DT35</f>
        <v>31.75066333592429</v>
      </c>
      <c r="K36" s="128">
        <f>'USS15 all data'!EP35</f>
        <v>1.0722222222222222</v>
      </c>
      <c r="L36" s="129">
        <f>'USS15 all data'!GR35</f>
        <v>1.3666666666666667</v>
      </c>
      <c r="M36" s="128"/>
      <c r="N36" s="129">
        <f>'USS15 all data'!FP35</f>
        <v>1.8833333333333331</v>
      </c>
      <c r="O36" s="130"/>
      <c r="P36" s="131">
        <f>'USS15 all data'!GB35</f>
        <v>0.91740476190476217</v>
      </c>
      <c r="Q36" s="505">
        <f>'USS15 all data'!GD36</f>
        <v>0</v>
      </c>
      <c r="R36" s="489">
        <f>'USS15 all data'!GD35</f>
        <v>1.2666666666666666</v>
      </c>
      <c r="S36" s="506"/>
      <c r="T36" s="124">
        <f>'USS15 all data'!HI36</f>
        <v>0</v>
      </c>
      <c r="U36" s="132"/>
      <c r="V36" s="128"/>
      <c r="W36" s="133">
        <f>'USS15 all data'!HQ35</f>
        <v>3.9626666666666677</v>
      </c>
      <c r="X36" s="133">
        <f>'USS15 all data'!HY35</f>
        <v>4.3643888888888887</v>
      </c>
      <c r="Y36" s="134">
        <f>'USS15 all data'!GV35</f>
        <v>3.3666666666666667</v>
      </c>
      <c r="Z36" s="124" t="e">
        <f>'USS15 all data'!IA35</f>
        <v>#DIV/0!</v>
      </c>
      <c r="AA36" s="867"/>
      <c r="AB36" s="867"/>
      <c r="AC36" s="867"/>
      <c r="AD36" s="867"/>
      <c r="AE36" s="868"/>
    </row>
    <row r="37" spans="1:31" ht="3.75" customHeight="1" thickBot="1" x14ac:dyDescent="0.25">
      <c r="A37" s="135"/>
      <c r="B37" s="136"/>
      <c r="C37" s="137"/>
      <c r="D37" s="138"/>
      <c r="E37" s="137"/>
      <c r="F37" s="138"/>
      <c r="G37" s="139"/>
      <c r="H37" s="140"/>
      <c r="I37" s="141"/>
      <c r="J37" s="141"/>
      <c r="K37" s="142"/>
      <c r="L37" s="137"/>
      <c r="M37" s="137"/>
      <c r="N37" s="137"/>
      <c r="O37" s="143"/>
      <c r="P37" s="137"/>
      <c r="Q37" s="144"/>
      <c r="R37" s="144"/>
      <c r="S37" s="144"/>
      <c r="T37" s="142"/>
      <c r="U37" s="142"/>
      <c r="V37" s="142"/>
      <c r="W37" s="137"/>
      <c r="X37" s="145"/>
      <c r="Y37" s="145"/>
      <c r="Z37" s="146"/>
      <c r="AA37" s="869"/>
      <c r="AB37" s="870"/>
      <c r="AC37" s="870"/>
      <c r="AD37" s="871"/>
      <c r="AE37" s="872"/>
    </row>
    <row r="41" spans="1:31" x14ac:dyDescent="0.2">
      <c r="X41" s="148" t="s">
        <v>165</v>
      </c>
    </row>
  </sheetData>
  <mergeCells count="6">
    <mergeCell ref="A1:AE1"/>
    <mergeCell ref="C2:D2"/>
    <mergeCell ref="E2:F2"/>
    <mergeCell ref="G2:H2"/>
    <mergeCell ref="L2:M2"/>
    <mergeCell ref="Z2:AE2"/>
  </mergeCells>
  <pageMargins left="0.25" right="0.25" top="0.5" bottom="0.25" header="0.25" footer="0.25"/>
  <pageSetup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="110" zoomScaleNormal="110" workbookViewId="0">
      <selection activeCell="H26" sqref="H26"/>
    </sheetView>
  </sheetViews>
  <sheetFormatPr defaultColWidth="9.140625" defaultRowHeight="11.25" x14ac:dyDescent="0.2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12" width="9.140625" style="1"/>
    <col min="13" max="13" width="9.7109375" style="1" customWidth="1"/>
    <col min="14" max="17" width="9.140625" style="1"/>
    <col min="18" max="18" width="10.85546875" style="1" bestFit="1" customWidth="1"/>
    <col min="19" max="16384" width="9.140625" style="1"/>
  </cols>
  <sheetData>
    <row r="1" spans="1:18" x14ac:dyDescent="0.2">
      <c r="A1" s="2" t="s">
        <v>5</v>
      </c>
      <c r="B1" s="3" t="s">
        <v>390</v>
      </c>
      <c r="C1" s="3"/>
      <c r="D1" s="3"/>
      <c r="E1" s="3"/>
      <c r="F1" s="3"/>
      <c r="G1" s="3" t="s">
        <v>6</v>
      </c>
      <c r="H1" s="3" t="s">
        <v>563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">
      <c r="A2" s="2" t="s">
        <v>7</v>
      </c>
      <c r="B2" s="12">
        <v>2</v>
      </c>
      <c r="C2" s="5" t="s">
        <v>8</v>
      </c>
      <c r="D2" s="5"/>
      <c r="E2" s="5"/>
      <c r="F2" s="5">
        <v>50</v>
      </c>
      <c r="G2" s="5"/>
      <c r="H2" s="5" t="s">
        <v>186</v>
      </c>
      <c r="I2" s="5"/>
      <c r="J2" s="5">
        <v>5.71</v>
      </c>
      <c r="K2" s="5" t="s">
        <v>9</v>
      </c>
      <c r="L2" s="5">
        <v>3.02</v>
      </c>
      <c r="M2" s="5"/>
      <c r="N2" s="5"/>
      <c r="O2" s="5"/>
      <c r="P2" s="5"/>
      <c r="Q2" s="5"/>
      <c r="R2" s="6"/>
    </row>
    <row r="3" spans="1:18" x14ac:dyDescent="0.2">
      <c r="A3" s="7" t="s">
        <v>10</v>
      </c>
      <c r="B3" s="5" t="s">
        <v>564</v>
      </c>
      <c r="C3" s="5"/>
      <c r="D3" s="5"/>
      <c r="E3" s="5" t="s">
        <v>11</v>
      </c>
      <c r="F3" s="507">
        <v>41928</v>
      </c>
      <c r="G3" s="5"/>
      <c r="H3" s="5"/>
      <c r="I3" s="5"/>
      <c r="J3" s="5" t="s">
        <v>12</v>
      </c>
      <c r="K3" s="5"/>
      <c r="L3" s="507">
        <v>42188</v>
      </c>
      <c r="M3" s="5"/>
      <c r="N3" s="5"/>
      <c r="O3" s="5"/>
      <c r="P3" s="5"/>
      <c r="Q3" s="5"/>
      <c r="R3" s="6"/>
    </row>
    <row r="4" spans="1:18" x14ac:dyDescent="0.2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476" t="s">
        <v>14</v>
      </c>
      <c r="B5" s="477" t="s">
        <v>15</v>
      </c>
      <c r="C5" s="478" t="s">
        <v>16</v>
      </c>
      <c r="D5" s="478"/>
      <c r="E5" s="478" t="s">
        <v>17</v>
      </c>
      <c r="F5" s="478" t="s">
        <v>167</v>
      </c>
      <c r="G5" s="478" t="s">
        <v>168</v>
      </c>
      <c r="H5" s="478" t="s">
        <v>169</v>
      </c>
      <c r="I5" s="478" t="s">
        <v>170</v>
      </c>
      <c r="J5" s="478" t="s">
        <v>171</v>
      </c>
      <c r="K5" s="478" t="s">
        <v>172</v>
      </c>
      <c r="L5" s="478" t="s">
        <v>173</v>
      </c>
      <c r="M5" s="479" t="s">
        <v>174</v>
      </c>
      <c r="N5" s="957" t="s">
        <v>175</v>
      </c>
      <c r="O5" s="958"/>
      <c r="P5" s="478" t="s">
        <v>73</v>
      </c>
      <c r="Q5" s="478" t="s">
        <v>31</v>
      </c>
      <c r="R5" s="479" t="s">
        <v>565</v>
      </c>
    </row>
    <row r="6" spans="1:18" x14ac:dyDescent="0.2">
      <c r="A6" s="476" t="s">
        <v>18</v>
      </c>
      <c r="B6" s="477" t="s">
        <v>19</v>
      </c>
      <c r="C6" s="478"/>
      <c r="D6" s="477"/>
      <c r="E6" s="478" t="s">
        <v>20</v>
      </c>
      <c r="F6" s="478" t="s">
        <v>21</v>
      </c>
      <c r="G6" s="478"/>
      <c r="H6" s="478"/>
      <c r="I6" s="478" t="s">
        <v>176</v>
      </c>
      <c r="J6" s="478" t="s">
        <v>177</v>
      </c>
      <c r="K6" s="478" t="s">
        <v>178</v>
      </c>
      <c r="L6" s="478" t="s">
        <v>178</v>
      </c>
      <c r="M6" s="480" t="s">
        <v>178</v>
      </c>
      <c r="N6" s="478" t="s">
        <v>179</v>
      </c>
      <c r="O6" s="478" t="s">
        <v>180</v>
      </c>
      <c r="P6" s="478" t="s">
        <v>181</v>
      </c>
      <c r="Q6" s="481" t="s">
        <v>32</v>
      </c>
      <c r="R6" s="508" t="s">
        <v>566</v>
      </c>
    </row>
    <row r="7" spans="1:18" x14ac:dyDescent="0.2">
      <c r="A7" s="476"/>
      <c r="B7" s="477"/>
      <c r="C7" s="478"/>
      <c r="D7" s="480" t="s">
        <v>26</v>
      </c>
      <c r="E7" s="478"/>
      <c r="F7" s="478"/>
      <c r="G7" s="478"/>
      <c r="H7" s="477"/>
      <c r="I7" s="477"/>
      <c r="J7" s="477"/>
      <c r="K7" s="477"/>
      <c r="L7" s="477"/>
      <c r="M7" s="477"/>
      <c r="N7" s="480" t="s">
        <v>182</v>
      </c>
      <c r="O7" s="478" t="s">
        <v>183</v>
      </c>
      <c r="P7" s="478"/>
      <c r="Q7" s="481" t="s">
        <v>33</v>
      </c>
      <c r="R7" s="508"/>
    </row>
    <row r="8" spans="1:18" x14ac:dyDescent="0.2">
      <c r="A8" s="509"/>
      <c r="B8" s="510"/>
      <c r="C8" s="511" t="s">
        <v>22</v>
      </c>
      <c r="D8" s="511" t="s">
        <v>27</v>
      </c>
      <c r="E8" s="511" t="s">
        <v>23</v>
      </c>
      <c r="F8" s="511" t="s">
        <v>24</v>
      </c>
      <c r="G8" s="511" t="s">
        <v>184</v>
      </c>
      <c r="H8" s="511" t="s">
        <v>25</v>
      </c>
      <c r="I8" s="511" t="s">
        <v>25</v>
      </c>
      <c r="J8" s="512" t="s">
        <v>25</v>
      </c>
      <c r="K8" s="512" t="s">
        <v>25</v>
      </c>
      <c r="L8" s="512" t="s">
        <v>25</v>
      </c>
      <c r="M8" s="512" t="s">
        <v>25</v>
      </c>
      <c r="N8" s="512" t="s">
        <v>25</v>
      </c>
      <c r="O8" s="512" t="s">
        <v>25</v>
      </c>
      <c r="P8" s="512" t="s">
        <v>25</v>
      </c>
      <c r="Q8" s="512" t="s">
        <v>25</v>
      </c>
      <c r="R8" s="512" t="s">
        <v>25</v>
      </c>
    </row>
    <row r="9" spans="1:18" ht="12.95" customHeight="1" x14ac:dyDescent="0.2">
      <c r="A9" s="513">
        <v>1</v>
      </c>
      <c r="B9" s="514" t="s">
        <v>0</v>
      </c>
      <c r="C9" s="723">
        <v>99.07</v>
      </c>
      <c r="D9" s="516">
        <v>7</v>
      </c>
      <c r="E9" s="517">
        <v>55.25</v>
      </c>
      <c r="F9" s="518">
        <v>137.5</v>
      </c>
      <c r="G9" s="518">
        <v>33.5</v>
      </c>
      <c r="H9" s="516"/>
      <c r="I9" s="516"/>
      <c r="J9" s="516"/>
      <c r="K9" s="517">
        <v>1</v>
      </c>
      <c r="L9" s="516"/>
      <c r="M9" s="517">
        <v>2</v>
      </c>
      <c r="N9" s="516"/>
      <c r="O9" s="446"/>
      <c r="P9" s="515">
        <v>6.5</v>
      </c>
      <c r="Q9" s="520"/>
      <c r="R9" s="521">
        <v>4</v>
      </c>
    </row>
    <row r="10" spans="1:18" ht="12.95" customHeight="1" x14ac:dyDescent="0.2">
      <c r="A10" s="522">
        <v>2</v>
      </c>
      <c r="B10" s="447" t="s">
        <v>30</v>
      </c>
      <c r="C10" s="723">
        <v>95.05</v>
      </c>
      <c r="D10" s="516">
        <v>14</v>
      </c>
      <c r="E10" s="517">
        <v>54.55</v>
      </c>
      <c r="F10" s="518">
        <v>138</v>
      </c>
      <c r="G10" s="518">
        <v>28</v>
      </c>
      <c r="H10" s="516"/>
      <c r="I10" s="516"/>
      <c r="J10" s="516"/>
      <c r="K10" s="517">
        <v>3</v>
      </c>
      <c r="L10" s="516"/>
      <c r="M10" s="517">
        <v>1</v>
      </c>
      <c r="N10" s="516"/>
      <c r="O10" s="446"/>
      <c r="P10" s="515">
        <v>5</v>
      </c>
      <c r="Q10" s="520"/>
      <c r="R10" s="523">
        <v>2.5</v>
      </c>
    </row>
    <row r="11" spans="1:18" ht="12.95" customHeight="1" x14ac:dyDescent="0.2">
      <c r="A11" s="522">
        <v>3</v>
      </c>
      <c r="B11" s="447" t="s">
        <v>35</v>
      </c>
      <c r="C11" s="723">
        <v>100.63</v>
      </c>
      <c r="D11" s="516">
        <v>6</v>
      </c>
      <c r="E11" s="517">
        <v>59.7</v>
      </c>
      <c r="F11" s="518">
        <v>136</v>
      </c>
      <c r="G11" s="518">
        <v>29</v>
      </c>
      <c r="H11" s="516"/>
      <c r="I11" s="516"/>
      <c r="J11" s="516"/>
      <c r="K11" s="517">
        <v>2</v>
      </c>
      <c r="L11" s="516"/>
      <c r="M11" s="517">
        <v>1</v>
      </c>
      <c r="N11" s="516"/>
      <c r="O11" s="446"/>
      <c r="P11" s="515">
        <v>4.5</v>
      </c>
      <c r="Q11" s="520"/>
      <c r="R11" s="523">
        <v>5</v>
      </c>
    </row>
    <row r="12" spans="1:18" ht="12.95" customHeight="1" x14ac:dyDescent="0.2">
      <c r="A12" s="522">
        <v>4</v>
      </c>
      <c r="B12" s="447" t="s">
        <v>38</v>
      </c>
      <c r="C12" s="723">
        <v>102.32</v>
      </c>
      <c r="D12" s="516">
        <v>5</v>
      </c>
      <c r="E12" s="517">
        <v>56.35</v>
      </c>
      <c r="F12" s="518">
        <v>137</v>
      </c>
      <c r="G12" s="518">
        <v>32</v>
      </c>
      <c r="H12" s="516"/>
      <c r="I12" s="516"/>
      <c r="J12" s="516"/>
      <c r="K12" s="517">
        <v>1.5</v>
      </c>
      <c r="L12" s="516"/>
      <c r="M12" s="517">
        <v>1</v>
      </c>
      <c r="N12" s="516"/>
      <c r="O12" s="446"/>
      <c r="P12" s="515">
        <v>8</v>
      </c>
      <c r="Q12" s="520"/>
      <c r="R12" s="523">
        <v>1</v>
      </c>
    </row>
    <row r="13" spans="1:18" ht="12.95" customHeight="1" x14ac:dyDescent="0.2">
      <c r="A13" s="522">
        <v>5</v>
      </c>
      <c r="B13" s="447" t="s">
        <v>43</v>
      </c>
      <c r="C13" s="723">
        <v>90.44</v>
      </c>
      <c r="D13" s="516">
        <v>21</v>
      </c>
      <c r="E13" s="517">
        <v>61.6</v>
      </c>
      <c r="F13" s="518">
        <v>136</v>
      </c>
      <c r="G13" s="518">
        <v>28.5</v>
      </c>
      <c r="H13" s="516"/>
      <c r="I13" s="516"/>
      <c r="J13" s="516"/>
      <c r="K13" s="517">
        <v>6</v>
      </c>
      <c r="L13" s="516"/>
      <c r="M13" s="517">
        <v>1.5</v>
      </c>
      <c r="N13" s="516"/>
      <c r="O13" s="446"/>
      <c r="P13" s="515">
        <v>7</v>
      </c>
      <c r="Q13" s="520"/>
      <c r="R13" s="523">
        <v>5.5</v>
      </c>
    </row>
    <row r="14" spans="1:18" ht="12.95" customHeight="1" x14ac:dyDescent="0.2">
      <c r="A14" s="522">
        <v>6</v>
      </c>
      <c r="B14" s="447" t="s">
        <v>47</v>
      </c>
      <c r="C14" s="723">
        <v>86.83</v>
      </c>
      <c r="D14" s="516">
        <v>24</v>
      </c>
      <c r="E14" s="517">
        <v>52.35</v>
      </c>
      <c r="F14" s="518">
        <v>139</v>
      </c>
      <c r="G14" s="518">
        <v>27.5</v>
      </c>
      <c r="H14" s="516"/>
      <c r="I14" s="516"/>
      <c r="J14" s="516"/>
      <c r="K14" s="517">
        <v>1</v>
      </c>
      <c r="L14" s="516"/>
      <c r="M14" s="517">
        <v>1</v>
      </c>
      <c r="N14" s="516"/>
      <c r="O14" s="446"/>
      <c r="P14" s="515">
        <v>8</v>
      </c>
      <c r="Q14" s="520"/>
      <c r="R14" s="523">
        <v>4</v>
      </c>
    </row>
    <row r="15" spans="1:18" ht="12.95" customHeight="1" x14ac:dyDescent="0.2">
      <c r="A15" s="522">
        <v>7</v>
      </c>
      <c r="B15" s="447" t="s">
        <v>434</v>
      </c>
      <c r="C15" s="723">
        <v>90.67</v>
      </c>
      <c r="D15" s="516">
        <v>20</v>
      </c>
      <c r="E15" s="517">
        <v>56.9</v>
      </c>
      <c r="F15" s="518">
        <v>137</v>
      </c>
      <c r="G15" s="518">
        <v>30</v>
      </c>
      <c r="H15" s="516"/>
      <c r="I15" s="516"/>
      <c r="J15" s="516"/>
      <c r="K15" s="517">
        <v>1.5</v>
      </c>
      <c r="L15" s="516"/>
      <c r="M15" s="517">
        <v>1</v>
      </c>
      <c r="N15" s="516"/>
      <c r="O15" s="446"/>
      <c r="P15" s="515">
        <v>6.5</v>
      </c>
      <c r="Q15" s="520"/>
      <c r="R15" s="523">
        <v>2</v>
      </c>
    </row>
    <row r="16" spans="1:18" ht="12.95" customHeight="1" x14ac:dyDescent="0.2">
      <c r="A16" s="522">
        <v>8</v>
      </c>
      <c r="B16" s="447" t="s">
        <v>433</v>
      </c>
      <c r="C16" s="723">
        <v>78.44</v>
      </c>
      <c r="D16" s="516">
        <v>28</v>
      </c>
      <c r="E16" s="517">
        <v>53.05</v>
      </c>
      <c r="F16" s="518">
        <v>139</v>
      </c>
      <c r="G16" s="518">
        <v>32.5</v>
      </c>
      <c r="H16" s="516"/>
      <c r="I16" s="516"/>
      <c r="J16" s="516"/>
      <c r="K16" s="517">
        <v>1</v>
      </c>
      <c r="L16" s="516"/>
      <c r="M16" s="517">
        <v>1</v>
      </c>
      <c r="N16" s="516"/>
      <c r="O16" s="446"/>
      <c r="P16" s="515">
        <v>8.5</v>
      </c>
      <c r="Q16" s="520"/>
      <c r="R16" s="523">
        <v>3</v>
      </c>
    </row>
    <row r="17" spans="1:18" ht="12.95" customHeight="1" x14ac:dyDescent="0.2">
      <c r="A17" s="522">
        <v>9</v>
      </c>
      <c r="B17" s="447" t="s">
        <v>429</v>
      </c>
      <c r="C17" s="723">
        <v>70.239999999999995</v>
      </c>
      <c r="D17" s="516">
        <v>30</v>
      </c>
      <c r="E17" s="517">
        <v>49.1</v>
      </c>
      <c r="F17" s="518">
        <v>138.5</v>
      </c>
      <c r="G17" s="518">
        <v>30.5</v>
      </c>
      <c r="H17" s="516"/>
      <c r="I17" s="516"/>
      <c r="J17" s="516"/>
      <c r="K17" s="517">
        <v>1</v>
      </c>
      <c r="L17" s="516"/>
      <c r="M17" s="517">
        <v>1</v>
      </c>
      <c r="N17" s="516"/>
      <c r="O17" s="446"/>
      <c r="P17" s="515">
        <v>9</v>
      </c>
      <c r="Q17" s="520"/>
      <c r="R17" s="523">
        <v>2</v>
      </c>
    </row>
    <row r="18" spans="1:18" ht="12.95" customHeight="1" x14ac:dyDescent="0.2">
      <c r="A18" s="522">
        <v>10</v>
      </c>
      <c r="B18" s="447" t="s">
        <v>435</v>
      </c>
      <c r="C18" s="723">
        <v>95.02</v>
      </c>
      <c r="D18" s="516">
        <v>15</v>
      </c>
      <c r="E18" s="517">
        <v>51.5</v>
      </c>
      <c r="F18" s="518">
        <v>138</v>
      </c>
      <c r="G18" s="518">
        <v>31</v>
      </c>
      <c r="H18" s="516"/>
      <c r="I18" s="516"/>
      <c r="J18" s="516"/>
      <c r="K18" s="517">
        <v>7.5</v>
      </c>
      <c r="L18" s="516"/>
      <c r="M18" s="517">
        <v>1</v>
      </c>
      <c r="N18" s="516"/>
      <c r="O18" s="446"/>
      <c r="P18" s="515">
        <v>8.5</v>
      </c>
      <c r="Q18" s="520"/>
      <c r="R18" s="523">
        <v>4</v>
      </c>
    </row>
    <row r="19" spans="1:18" ht="12.95" customHeight="1" x14ac:dyDescent="0.2">
      <c r="A19" s="522">
        <v>11</v>
      </c>
      <c r="B19" s="447" t="s">
        <v>441</v>
      </c>
      <c r="C19" s="723">
        <v>95.89</v>
      </c>
      <c r="D19" s="516">
        <v>12</v>
      </c>
      <c r="E19" s="517">
        <v>56.4</v>
      </c>
      <c r="F19" s="518">
        <v>136</v>
      </c>
      <c r="G19" s="518">
        <v>28.5</v>
      </c>
      <c r="H19" s="516"/>
      <c r="I19" s="516"/>
      <c r="J19" s="516"/>
      <c r="K19" s="517">
        <v>8.5</v>
      </c>
      <c r="L19" s="516"/>
      <c r="M19" s="517">
        <v>5</v>
      </c>
      <c r="N19" s="516"/>
      <c r="O19" s="446"/>
      <c r="P19" s="515">
        <v>7.5</v>
      </c>
      <c r="Q19" s="520"/>
      <c r="R19" s="523">
        <v>7.5</v>
      </c>
    </row>
    <row r="20" spans="1:18" ht="12.95" customHeight="1" x14ac:dyDescent="0.2">
      <c r="A20" s="522">
        <v>12</v>
      </c>
      <c r="B20" s="447" t="s">
        <v>439</v>
      </c>
      <c r="C20" s="723">
        <v>103.34</v>
      </c>
      <c r="D20" s="516">
        <v>3</v>
      </c>
      <c r="E20" s="517">
        <v>56.5</v>
      </c>
      <c r="F20" s="518">
        <v>136.5</v>
      </c>
      <c r="G20" s="518">
        <v>33.5</v>
      </c>
      <c r="H20" s="516"/>
      <c r="I20" s="516"/>
      <c r="J20" s="516"/>
      <c r="K20" s="517">
        <v>3</v>
      </c>
      <c r="L20" s="516"/>
      <c r="M20" s="517">
        <v>1.5</v>
      </c>
      <c r="N20" s="516"/>
      <c r="O20" s="446"/>
      <c r="P20" s="515">
        <v>6</v>
      </c>
      <c r="Q20" s="520"/>
      <c r="R20" s="523">
        <v>1.5</v>
      </c>
    </row>
    <row r="21" spans="1:18" ht="12.95" customHeight="1" x14ac:dyDescent="0.2">
      <c r="A21" s="522">
        <v>13</v>
      </c>
      <c r="B21" s="447" t="s">
        <v>426</v>
      </c>
      <c r="C21" s="723">
        <v>96.1</v>
      </c>
      <c r="D21" s="516">
        <v>11</v>
      </c>
      <c r="E21" s="517">
        <v>57.35</v>
      </c>
      <c r="F21" s="518">
        <v>137</v>
      </c>
      <c r="G21" s="518">
        <v>29.5</v>
      </c>
      <c r="H21" s="516"/>
      <c r="I21" s="516"/>
      <c r="J21" s="516"/>
      <c r="K21" s="517">
        <v>4</v>
      </c>
      <c r="L21" s="516"/>
      <c r="M21" s="517">
        <v>1</v>
      </c>
      <c r="N21" s="516"/>
      <c r="O21" s="446"/>
      <c r="P21" s="515">
        <v>3.5</v>
      </c>
      <c r="Q21" s="520"/>
      <c r="R21" s="523">
        <v>3.5</v>
      </c>
    </row>
    <row r="22" spans="1:18" ht="12.95" customHeight="1" x14ac:dyDescent="0.2">
      <c r="A22" s="522">
        <v>14</v>
      </c>
      <c r="B22" s="447" t="s">
        <v>421</v>
      </c>
      <c r="C22" s="723">
        <v>91.16</v>
      </c>
      <c r="D22" s="516">
        <v>19</v>
      </c>
      <c r="E22" s="517">
        <v>56.35</v>
      </c>
      <c r="F22" s="518">
        <v>137</v>
      </c>
      <c r="G22" s="518">
        <v>28</v>
      </c>
      <c r="H22" s="516"/>
      <c r="I22" s="516"/>
      <c r="J22" s="516"/>
      <c r="K22" s="517">
        <v>1</v>
      </c>
      <c r="L22" s="516"/>
      <c r="M22" s="517">
        <v>1</v>
      </c>
      <c r="N22" s="516"/>
      <c r="O22" s="446"/>
      <c r="P22" s="515">
        <v>5</v>
      </c>
      <c r="Q22" s="520"/>
      <c r="R22" s="523">
        <v>1.5</v>
      </c>
    </row>
    <row r="23" spans="1:18" ht="12.95" customHeight="1" x14ac:dyDescent="0.2">
      <c r="A23" s="522">
        <v>15</v>
      </c>
      <c r="B23" s="447" t="s">
        <v>430</v>
      </c>
      <c r="C23" s="723">
        <v>104.35</v>
      </c>
      <c r="D23" s="516">
        <v>1</v>
      </c>
      <c r="E23" s="517">
        <v>56.75</v>
      </c>
      <c r="F23" s="518">
        <v>137</v>
      </c>
      <c r="G23" s="518">
        <v>29</v>
      </c>
      <c r="H23" s="516"/>
      <c r="I23" s="516"/>
      <c r="J23" s="516"/>
      <c r="K23" s="517">
        <v>2</v>
      </c>
      <c r="L23" s="516"/>
      <c r="M23" s="517">
        <v>1</v>
      </c>
      <c r="N23" s="516"/>
      <c r="O23" s="446"/>
      <c r="P23" s="515">
        <v>5</v>
      </c>
      <c r="Q23" s="520"/>
      <c r="R23" s="523">
        <v>2.5</v>
      </c>
    </row>
    <row r="24" spans="1:18" ht="12.95" customHeight="1" x14ac:dyDescent="0.2">
      <c r="A24" s="522">
        <v>16</v>
      </c>
      <c r="B24" s="447" t="s">
        <v>425</v>
      </c>
      <c r="C24" s="723">
        <v>92.87</v>
      </c>
      <c r="D24" s="516">
        <v>17</v>
      </c>
      <c r="E24" s="517">
        <v>57.5</v>
      </c>
      <c r="F24" s="518">
        <v>137.5</v>
      </c>
      <c r="G24" s="518">
        <v>27</v>
      </c>
      <c r="H24" s="516"/>
      <c r="I24" s="516"/>
      <c r="J24" s="516"/>
      <c r="K24" s="517">
        <v>1</v>
      </c>
      <c r="L24" s="516"/>
      <c r="M24" s="517">
        <v>1</v>
      </c>
      <c r="N24" s="516"/>
      <c r="O24" s="446"/>
      <c r="P24" s="515">
        <v>4.5</v>
      </c>
      <c r="Q24" s="520"/>
      <c r="R24" s="523">
        <v>3.5</v>
      </c>
    </row>
    <row r="25" spans="1:18" ht="12.95" customHeight="1" x14ac:dyDescent="0.2">
      <c r="A25" s="522">
        <v>17</v>
      </c>
      <c r="B25" s="447" t="s">
        <v>437</v>
      </c>
      <c r="C25" s="723">
        <v>83.2</v>
      </c>
      <c r="D25" s="516">
        <v>26</v>
      </c>
      <c r="E25" s="517">
        <v>52.65</v>
      </c>
      <c r="F25" s="518">
        <v>138</v>
      </c>
      <c r="G25" s="518">
        <v>28.5</v>
      </c>
      <c r="H25" s="516"/>
      <c r="I25" s="516"/>
      <c r="J25" s="516"/>
      <c r="K25" s="517">
        <v>5</v>
      </c>
      <c r="L25" s="516"/>
      <c r="M25" s="517">
        <v>1</v>
      </c>
      <c r="N25" s="516"/>
      <c r="O25" s="446"/>
      <c r="P25" s="515">
        <v>8.5</v>
      </c>
      <c r="Q25" s="520"/>
      <c r="R25" s="523">
        <v>3.5</v>
      </c>
    </row>
    <row r="26" spans="1:18" ht="12.95" customHeight="1" x14ac:dyDescent="0.2">
      <c r="A26" s="522">
        <v>18</v>
      </c>
      <c r="B26" s="447" t="s">
        <v>422</v>
      </c>
      <c r="C26" s="723">
        <v>85.61</v>
      </c>
      <c r="D26" s="516">
        <v>25</v>
      </c>
      <c r="E26" s="517">
        <v>53.9</v>
      </c>
      <c r="F26" s="518">
        <v>138</v>
      </c>
      <c r="G26" s="518">
        <v>28.5</v>
      </c>
      <c r="H26" s="516"/>
      <c r="I26" s="516"/>
      <c r="J26" s="516"/>
      <c r="K26" s="517">
        <v>1</v>
      </c>
      <c r="L26" s="516"/>
      <c r="M26" s="517">
        <v>1</v>
      </c>
      <c r="N26" s="516"/>
      <c r="O26" s="446"/>
      <c r="P26" s="515">
        <v>9</v>
      </c>
      <c r="Q26" s="520"/>
      <c r="R26" s="523">
        <v>3</v>
      </c>
    </row>
    <row r="27" spans="1:18" ht="12.95" customHeight="1" x14ac:dyDescent="0.2">
      <c r="A27" s="522">
        <v>19</v>
      </c>
      <c r="B27" s="447" t="s">
        <v>420</v>
      </c>
      <c r="C27" s="723">
        <v>78.34</v>
      </c>
      <c r="D27" s="516">
        <v>29</v>
      </c>
      <c r="E27" s="517">
        <v>51.3</v>
      </c>
      <c r="F27" s="518">
        <v>138.5</v>
      </c>
      <c r="G27" s="518">
        <v>29.5</v>
      </c>
      <c r="H27" s="516"/>
      <c r="I27" s="516"/>
      <c r="J27" s="516"/>
      <c r="K27" s="517">
        <v>1</v>
      </c>
      <c r="L27" s="516"/>
      <c r="M27" s="517">
        <v>1</v>
      </c>
      <c r="N27" s="516"/>
      <c r="O27" s="446"/>
      <c r="P27" s="515">
        <v>9</v>
      </c>
      <c r="Q27" s="520"/>
      <c r="R27" s="523">
        <v>1.5</v>
      </c>
    </row>
    <row r="28" spans="1:18" ht="12.95" customHeight="1" x14ac:dyDescent="0.2">
      <c r="A28" s="522">
        <v>20</v>
      </c>
      <c r="B28" s="447" t="s">
        <v>427</v>
      </c>
      <c r="C28" s="723">
        <v>91.32</v>
      </c>
      <c r="D28" s="516">
        <v>18</v>
      </c>
      <c r="E28" s="517">
        <v>60.4</v>
      </c>
      <c r="F28" s="518">
        <v>137.5</v>
      </c>
      <c r="G28" s="518">
        <v>33.5</v>
      </c>
      <c r="H28" s="516"/>
      <c r="I28" s="516"/>
      <c r="J28" s="516"/>
      <c r="K28" s="517">
        <v>2</v>
      </c>
      <c r="L28" s="516"/>
      <c r="M28" s="517">
        <v>1</v>
      </c>
      <c r="N28" s="516"/>
      <c r="O28" s="446"/>
      <c r="P28" s="515">
        <v>5.5</v>
      </c>
      <c r="Q28" s="520"/>
      <c r="R28" s="523">
        <v>2.5</v>
      </c>
    </row>
    <row r="29" spans="1:18" ht="12.95" customHeight="1" x14ac:dyDescent="0.2">
      <c r="A29" s="522">
        <v>21</v>
      </c>
      <c r="B29" s="447" t="s">
        <v>438</v>
      </c>
      <c r="C29" s="723">
        <v>93.49</v>
      </c>
      <c r="D29" s="516">
        <v>16</v>
      </c>
      <c r="E29" s="517">
        <v>58.05</v>
      </c>
      <c r="F29" s="518">
        <v>138</v>
      </c>
      <c r="G29" s="518">
        <v>26.5</v>
      </c>
      <c r="H29" s="516"/>
      <c r="I29" s="516"/>
      <c r="J29" s="516"/>
      <c r="K29" s="517">
        <v>4</v>
      </c>
      <c r="L29" s="516"/>
      <c r="M29" s="517">
        <v>1</v>
      </c>
      <c r="N29" s="516"/>
      <c r="O29" s="446"/>
      <c r="P29" s="515">
        <v>7.5</v>
      </c>
      <c r="Q29" s="520"/>
      <c r="R29" s="523">
        <v>3.5</v>
      </c>
    </row>
    <row r="30" spans="1:18" ht="12.95" customHeight="1" x14ac:dyDescent="0.2">
      <c r="A30" s="522">
        <v>22</v>
      </c>
      <c r="B30" s="447" t="s">
        <v>431</v>
      </c>
      <c r="C30" s="723">
        <v>89.89</v>
      </c>
      <c r="D30" s="516">
        <v>22</v>
      </c>
      <c r="E30" s="517">
        <v>56.3</v>
      </c>
      <c r="F30" s="518">
        <v>138</v>
      </c>
      <c r="G30" s="518">
        <v>31</v>
      </c>
      <c r="H30" s="516"/>
      <c r="I30" s="516"/>
      <c r="J30" s="516"/>
      <c r="K30" s="517">
        <v>3.5</v>
      </c>
      <c r="L30" s="516"/>
      <c r="M30" s="517">
        <v>1</v>
      </c>
      <c r="N30" s="516"/>
      <c r="O30" s="446"/>
      <c r="P30" s="515">
        <v>5</v>
      </c>
      <c r="Q30" s="520"/>
      <c r="R30" s="523">
        <v>2</v>
      </c>
    </row>
    <row r="31" spans="1:18" ht="12.95" customHeight="1" x14ac:dyDescent="0.2">
      <c r="A31" s="522">
        <v>23</v>
      </c>
      <c r="B31" s="447" t="s">
        <v>432</v>
      </c>
      <c r="C31" s="723">
        <v>104.27</v>
      </c>
      <c r="D31" s="516">
        <v>2</v>
      </c>
      <c r="E31" s="517">
        <v>58.9</v>
      </c>
      <c r="F31" s="518">
        <v>137.5</v>
      </c>
      <c r="G31" s="518">
        <v>35</v>
      </c>
      <c r="H31" s="516"/>
      <c r="I31" s="516"/>
      <c r="J31" s="516"/>
      <c r="K31" s="517">
        <v>3.5</v>
      </c>
      <c r="L31" s="516"/>
      <c r="M31" s="517">
        <v>1</v>
      </c>
      <c r="N31" s="516"/>
      <c r="O31" s="446"/>
      <c r="P31" s="515">
        <v>5</v>
      </c>
      <c r="Q31" s="520"/>
      <c r="R31" s="523">
        <v>3.5</v>
      </c>
    </row>
    <row r="32" spans="1:18" ht="12.95" customHeight="1" x14ac:dyDescent="0.2">
      <c r="A32" s="522">
        <v>24</v>
      </c>
      <c r="B32" s="447" t="s">
        <v>440</v>
      </c>
      <c r="C32" s="723">
        <v>82.44</v>
      </c>
      <c r="D32" s="516">
        <v>27</v>
      </c>
      <c r="E32" s="517">
        <v>61.45</v>
      </c>
      <c r="F32" s="518">
        <v>137.5</v>
      </c>
      <c r="G32" s="518">
        <v>32</v>
      </c>
      <c r="H32" s="516"/>
      <c r="I32" s="516"/>
      <c r="J32" s="516"/>
      <c r="K32" s="517">
        <v>4</v>
      </c>
      <c r="L32" s="516"/>
      <c r="M32" s="517">
        <v>1</v>
      </c>
      <c r="N32" s="516"/>
      <c r="O32" s="446"/>
      <c r="P32" s="515">
        <v>5</v>
      </c>
      <c r="Q32" s="520"/>
      <c r="R32" s="523">
        <v>4</v>
      </c>
    </row>
    <row r="33" spans="1:18" ht="12.95" customHeight="1" x14ac:dyDescent="0.2">
      <c r="A33" s="522">
        <v>25</v>
      </c>
      <c r="B33" s="447" t="s">
        <v>419</v>
      </c>
      <c r="C33" s="723">
        <v>96.11</v>
      </c>
      <c r="D33" s="516">
        <v>10</v>
      </c>
      <c r="E33" s="517">
        <v>60.55</v>
      </c>
      <c r="F33" s="518">
        <v>138</v>
      </c>
      <c r="G33" s="518">
        <v>29</v>
      </c>
      <c r="H33" s="516"/>
      <c r="I33" s="516"/>
      <c r="J33" s="516"/>
      <c r="K33" s="517">
        <v>1</v>
      </c>
      <c r="L33" s="516"/>
      <c r="M33" s="517">
        <v>1</v>
      </c>
      <c r="N33" s="516"/>
      <c r="O33" s="446"/>
      <c r="P33" s="515">
        <v>3</v>
      </c>
      <c r="Q33" s="520"/>
      <c r="R33" s="523">
        <v>5.5</v>
      </c>
    </row>
    <row r="34" spans="1:18" ht="12.95" customHeight="1" x14ac:dyDescent="0.2">
      <c r="A34" s="522">
        <v>26</v>
      </c>
      <c r="B34" s="447" t="s">
        <v>424</v>
      </c>
      <c r="C34" s="723">
        <v>97.58</v>
      </c>
      <c r="D34" s="516">
        <v>8</v>
      </c>
      <c r="E34" s="517">
        <v>58.35</v>
      </c>
      <c r="F34" s="518">
        <v>138</v>
      </c>
      <c r="G34" s="518">
        <v>29.5</v>
      </c>
      <c r="H34" s="516"/>
      <c r="I34" s="516"/>
      <c r="J34" s="516"/>
      <c r="K34" s="517">
        <v>1</v>
      </c>
      <c r="L34" s="516"/>
      <c r="M34" s="517">
        <v>1</v>
      </c>
      <c r="N34" s="516"/>
      <c r="O34" s="446"/>
      <c r="P34" s="515">
        <v>2.5</v>
      </c>
      <c r="Q34" s="520"/>
      <c r="R34" s="523">
        <v>4.5</v>
      </c>
    </row>
    <row r="35" spans="1:18" ht="12.95" customHeight="1" x14ac:dyDescent="0.2">
      <c r="A35" s="522">
        <v>27</v>
      </c>
      <c r="B35" s="447" t="s">
        <v>428</v>
      </c>
      <c r="C35" s="723">
        <v>103.2</v>
      </c>
      <c r="D35" s="516">
        <v>4</v>
      </c>
      <c r="E35" s="517">
        <v>59.25</v>
      </c>
      <c r="F35" s="518">
        <v>137.5</v>
      </c>
      <c r="G35" s="518">
        <v>31.5</v>
      </c>
      <c r="H35" s="516"/>
      <c r="I35" s="516"/>
      <c r="J35" s="516"/>
      <c r="K35" s="517">
        <v>1.5</v>
      </c>
      <c r="L35" s="516"/>
      <c r="M35" s="517">
        <v>1</v>
      </c>
      <c r="N35" s="516"/>
      <c r="O35" s="446"/>
      <c r="P35" s="515">
        <v>4</v>
      </c>
      <c r="Q35" s="520"/>
      <c r="R35" s="523">
        <v>4.5</v>
      </c>
    </row>
    <row r="36" spans="1:18" ht="12.95" customHeight="1" x14ac:dyDescent="0.2">
      <c r="A36" s="522">
        <v>28</v>
      </c>
      <c r="B36" s="447" t="s">
        <v>436</v>
      </c>
      <c r="C36" s="723">
        <v>96.56</v>
      </c>
      <c r="D36" s="516">
        <v>9</v>
      </c>
      <c r="E36" s="517">
        <v>57.3</v>
      </c>
      <c r="F36" s="518">
        <v>136</v>
      </c>
      <c r="G36" s="518">
        <v>29</v>
      </c>
      <c r="H36" s="516"/>
      <c r="I36" s="516"/>
      <c r="J36" s="516"/>
      <c r="K36" s="517">
        <v>8.5</v>
      </c>
      <c r="L36" s="516"/>
      <c r="M36" s="517">
        <v>1</v>
      </c>
      <c r="N36" s="516"/>
      <c r="O36" s="446"/>
      <c r="P36" s="515">
        <v>7.5</v>
      </c>
      <c r="Q36" s="520"/>
      <c r="R36" s="523">
        <v>6</v>
      </c>
    </row>
    <row r="37" spans="1:18" ht="12.95" customHeight="1" x14ac:dyDescent="0.2">
      <c r="A37" s="522">
        <v>29</v>
      </c>
      <c r="B37" s="447" t="s">
        <v>418</v>
      </c>
      <c r="C37" s="723">
        <v>95.06</v>
      </c>
      <c r="D37" s="516">
        <v>13</v>
      </c>
      <c r="E37" s="517">
        <v>52.8</v>
      </c>
      <c r="F37" s="518">
        <v>139</v>
      </c>
      <c r="G37" s="518">
        <v>33.5</v>
      </c>
      <c r="H37" s="516"/>
      <c r="I37" s="516"/>
      <c r="J37" s="516"/>
      <c r="K37" s="517">
        <v>1</v>
      </c>
      <c r="L37" s="516"/>
      <c r="M37" s="517">
        <v>1</v>
      </c>
      <c r="N37" s="516"/>
      <c r="O37" s="446"/>
      <c r="P37" s="515">
        <v>7</v>
      </c>
      <c r="Q37" s="520"/>
      <c r="R37" s="523">
        <v>1</v>
      </c>
    </row>
    <row r="38" spans="1:18" s="11" customFormat="1" ht="12.95" customHeight="1" x14ac:dyDescent="0.2">
      <c r="A38" s="524">
        <v>30</v>
      </c>
      <c r="B38" s="525" t="s">
        <v>423</v>
      </c>
      <c r="C38" s="724">
        <v>87.12</v>
      </c>
      <c r="D38" s="525">
        <v>23</v>
      </c>
      <c r="E38" s="527">
        <v>56.3</v>
      </c>
      <c r="F38" s="528">
        <v>138</v>
      </c>
      <c r="G38" s="528">
        <v>30.5</v>
      </c>
      <c r="H38" s="529"/>
      <c r="I38" s="529"/>
      <c r="J38" s="529"/>
      <c r="K38" s="527">
        <v>4</v>
      </c>
      <c r="L38" s="529"/>
      <c r="M38" s="527">
        <v>1</v>
      </c>
      <c r="N38" s="529"/>
      <c r="O38" s="525"/>
      <c r="P38" s="526">
        <v>3</v>
      </c>
      <c r="Q38" s="531"/>
      <c r="R38" s="532">
        <v>3</v>
      </c>
    </row>
    <row r="39" spans="1:18" x14ac:dyDescent="0.2">
      <c r="A39" s="11" t="s">
        <v>34</v>
      </c>
      <c r="B39" s="11" t="s">
        <v>567</v>
      </c>
      <c r="C39" s="533">
        <v>92.55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x14ac:dyDescent="0.2">
      <c r="B40" s="1" t="s">
        <v>568</v>
      </c>
      <c r="C40" s="16">
        <v>3.02</v>
      </c>
    </row>
    <row r="41" spans="1:18" x14ac:dyDescent="0.2">
      <c r="A41" s="1" t="s">
        <v>185</v>
      </c>
      <c r="B41" s="1" t="s">
        <v>569</v>
      </c>
      <c r="C41" s="16">
        <v>5.71</v>
      </c>
    </row>
    <row r="42" spans="1:18" x14ac:dyDescent="0.2">
      <c r="B42" s="1" t="s">
        <v>570</v>
      </c>
      <c r="C42" s="16">
        <v>92.55</v>
      </c>
    </row>
    <row r="43" spans="1:18" x14ac:dyDescent="0.2">
      <c r="B43" s="1" t="s">
        <v>571</v>
      </c>
      <c r="C43" s="16">
        <v>89.41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GridLines="0" topLeftCell="A23" zoomScale="110" zoomScaleNormal="110" workbookViewId="0">
      <selection activeCell="N38" sqref="N9:N38"/>
    </sheetView>
  </sheetViews>
  <sheetFormatPr defaultColWidth="9.140625" defaultRowHeight="11.25" x14ac:dyDescent="0.2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6" width="9.140625" style="1"/>
    <col min="7" max="7" width="7.42578125" style="1" customWidth="1"/>
    <col min="8" max="8" width="8.42578125" style="1" customWidth="1"/>
    <col min="9" max="9" width="7.42578125" style="1" customWidth="1"/>
    <col min="10" max="10" width="9.140625" style="1"/>
    <col min="11" max="11" width="7.42578125" style="1" customWidth="1"/>
    <col min="12" max="12" width="6.28515625" style="1" customWidth="1"/>
    <col min="13" max="13" width="9.7109375" style="1" customWidth="1"/>
    <col min="14" max="15" width="9.140625" style="1"/>
    <col min="16" max="16" width="6.85546875" style="1" customWidth="1"/>
    <col min="17" max="17" width="7.5703125" style="1" customWidth="1"/>
    <col min="18" max="18" width="6.85546875" style="1" customWidth="1"/>
    <col min="19" max="16384" width="9.140625" style="1"/>
  </cols>
  <sheetData>
    <row r="1" spans="1:18" x14ac:dyDescent="0.2">
      <c r="A1" s="2" t="s">
        <v>5</v>
      </c>
      <c r="B1" s="3" t="s">
        <v>406</v>
      </c>
      <c r="C1" s="3"/>
      <c r="D1" s="3"/>
      <c r="E1" s="3"/>
      <c r="F1" s="3"/>
      <c r="G1" s="3" t="s">
        <v>6</v>
      </c>
      <c r="H1" s="3" t="s">
        <v>552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">
      <c r="A2" s="2" t="s">
        <v>7</v>
      </c>
      <c r="B2" s="13">
        <v>2</v>
      </c>
      <c r="C2" s="5" t="s">
        <v>8</v>
      </c>
      <c r="D2" s="5"/>
      <c r="E2" s="5"/>
      <c r="F2" s="5" t="s">
        <v>407</v>
      </c>
      <c r="G2" s="5"/>
      <c r="H2" s="717" t="s">
        <v>186</v>
      </c>
      <c r="I2" s="12">
        <v>6.5</v>
      </c>
      <c r="J2" s="5"/>
      <c r="K2" s="5" t="s">
        <v>9</v>
      </c>
      <c r="L2" s="12">
        <v>6.6</v>
      </c>
      <c r="M2" s="5"/>
      <c r="N2" s="5"/>
      <c r="O2" s="5"/>
      <c r="P2" s="5"/>
      <c r="Q2" s="5"/>
      <c r="R2" s="6"/>
    </row>
    <row r="3" spans="1:18" x14ac:dyDescent="0.2">
      <c r="A3" s="7" t="s">
        <v>10</v>
      </c>
      <c r="B3" s="5" t="s">
        <v>553</v>
      </c>
      <c r="C3" s="5"/>
      <c r="D3" s="5"/>
      <c r="E3" s="5" t="s">
        <v>11</v>
      </c>
      <c r="F3" s="5" t="s">
        <v>554</v>
      </c>
      <c r="G3" s="5"/>
      <c r="H3" s="5"/>
      <c r="I3" s="5"/>
      <c r="J3" s="5" t="s">
        <v>12</v>
      </c>
      <c r="K3" s="5" t="s">
        <v>555</v>
      </c>
      <c r="L3" s="5"/>
      <c r="M3" s="5"/>
      <c r="N3" s="5"/>
      <c r="O3" s="5"/>
      <c r="P3" s="5"/>
      <c r="Q3" s="5"/>
      <c r="R3" s="6"/>
    </row>
    <row r="4" spans="1:18" x14ac:dyDescent="0.2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10" t="s">
        <v>556</v>
      </c>
      <c r="J4" s="6"/>
      <c r="K4" s="6"/>
      <c r="L4" s="6"/>
      <c r="M4" s="10" t="s">
        <v>557</v>
      </c>
      <c r="N4" s="10" t="s">
        <v>557</v>
      </c>
      <c r="O4" s="6"/>
      <c r="P4" s="6"/>
      <c r="Q4" s="6"/>
      <c r="R4" s="6"/>
    </row>
    <row r="5" spans="1:18" x14ac:dyDescent="0.2">
      <c r="A5" s="476" t="s">
        <v>14</v>
      </c>
      <c r="B5" s="477" t="s">
        <v>15</v>
      </c>
      <c r="C5" s="478" t="s">
        <v>16</v>
      </c>
      <c r="D5" s="478"/>
      <c r="E5" s="478" t="s">
        <v>17</v>
      </c>
      <c r="F5" s="478" t="s">
        <v>167</v>
      </c>
      <c r="G5" s="478" t="s">
        <v>168</v>
      </c>
      <c r="H5" s="478" t="s">
        <v>169</v>
      </c>
      <c r="I5" s="478" t="s">
        <v>170</v>
      </c>
      <c r="J5" s="478" t="s">
        <v>171</v>
      </c>
      <c r="K5" s="478" t="s">
        <v>172</v>
      </c>
      <c r="L5" s="478" t="s">
        <v>173</v>
      </c>
      <c r="M5" s="479" t="s">
        <v>174</v>
      </c>
      <c r="N5" s="957" t="s">
        <v>175</v>
      </c>
      <c r="O5" s="958"/>
      <c r="P5" s="478" t="s">
        <v>73</v>
      </c>
      <c r="Q5" s="478" t="s">
        <v>31</v>
      </c>
      <c r="R5" s="479" t="s">
        <v>188</v>
      </c>
    </row>
    <row r="6" spans="1:18" x14ac:dyDescent="0.2">
      <c r="A6" s="476" t="s">
        <v>18</v>
      </c>
      <c r="B6" s="477" t="s">
        <v>19</v>
      </c>
      <c r="C6" s="478"/>
      <c r="D6" s="477"/>
      <c r="E6" s="478" t="s">
        <v>20</v>
      </c>
      <c r="F6" s="478" t="s">
        <v>21</v>
      </c>
      <c r="G6" s="478"/>
      <c r="H6" s="478"/>
      <c r="I6" s="478" t="s">
        <v>176</v>
      </c>
      <c r="J6" s="478" t="s">
        <v>177</v>
      </c>
      <c r="K6" s="478" t="s">
        <v>178</v>
      </c>
      <c r="L6" s="478" t="s">
        <v>178</v>
      </c>
      <c r="M6" s="480" t="s">
        <v>178</v>
      </c>
      <c r="N6" s="478" t="s">
        <v>179</v>
      </c>
      <c r="O6" s="478" t="s">
        <v>180</v>
      </c>
      <c r="P6" s="478" t="s">
        <v>181</v>
      </c>
      <c r="Q6" s="481" t="s">
        <v>32</v>
      </c>
      <c r="R6" s="508" t="s">
        <v>32</v>
      </c>
    </row>
    <row r="7" spans="1:18" x14ac:dyDescent="0.2">
      <c r="A7" s="476"/>
      <c r="B7" s="477"/>
      <c r="C7" s="478"/>
      <c r="D7" s="480" t="s">
        <v>26</v>
      </c>
      <c r="E7" s="478"/>
      <c r="F7" s="478"/>
      <c r="G7" s="478"/>
      <c r="H7" s="477"/>
      <c r="I7" s="477"/>
      <c r="J7" s="477"/>
      <c r="K7" s="477"/>
      <c r="L7" s="477"/>
      <c r="M7" s="477"/>
      <c r="N7" s="480" t="s">
        <v>182</v>
      </c>
      <c r="O7" s="478" t="s">
        <v>183</v>
      </c>
      <c r="P7" s="478"/>
      <c r="Q7" s="481" t="s">
        <v>33</v>
      </c>
      <c r="R7" s="508" t="s">
        <v>33</v>
      </c>
    </row>
    <row r="8" spans="1:18" x14ac:dyDescent="0.2">
      <c r="A8" s="509"/>
      <c r="B8" s="510"/>
      <c r="C8" s="511" t="s">
        <v>22</v>
      </c>
      <c r="D8" s="511" t="s">
        <v>27</v>
      </c>
      <c r="E8" s="511" t="s">
        <v>23</v>
      </c>
      <c r="F8" s="511" t="s">
        <v>24</v>
      </c>
      <c r="G8" s="511" t="s">
        <v>184</v>
      </c>
      <c r="H8" s="511" t="s">
        <v>25</v>
      </c>
      <c r="I8" s="511" t="s">
        <v>25</v>
      </c>
      <c r="J8" s="512" t="s">
        <v>25</v>
      </c>
      <c r="K8" s="512" t="s">
        <v>25</v>
      </c>
      <c r="L8" s="512" t="s">
        <v>25</v>
      </c>
      <c r="M8" s="512" t="s">
        <v>25</v>
      </c>
      <c r="N8" s="512" t="s">
        <v>25</v>
      </c>
      <c r="O8" s="512" t="s">
        <v>25</v>
      </c>
      <c r="P8" s="512" t="s">
        <v>25</v>
      </c>
      <c r="Q8" s="512" t="s">
        <v>25</v>
      </c>
      <c r="R8" s="512" t="s">
        <v>25</v>
      </c>
    </row>
    <row r="9" spans="1:18" ht="12.95" customHeight="1" x14ac:dyDescent="0.2">
      <c r="A9" s="513">
        <v>1</v>
      </c>
      <c r="B9" s="718" t="s">
        <v>0</v>
      </c>
      <c r="C9" s="719">
        <v>70.400000000000006</v>
      </c>
      <c r="D9" s="720">
        <v>16</v>
      </c>
      <c r="E9" s="720">
        <v>54.8</v>
      </c>
      <c r="F9" s="637">
        <v>140</v>
      </c>
      <c r="G9" s="720">
        <v>31.5</v>
      </c>
      <c r="H9" s="520"/>
      <c r="I9" s="721">
        <v>3.75</v>
      </c>
      <c r="J9" s="516"/>
      <c r="K9" s="516"/>
      <c r="L9" s="520"/>
      <c r="M9" s="721">
        <v>4.5</v>
      </c>
      <c r="N9" s="721">
        <v>2</v>
      </c>
      <c r="O9" s="516"/>
      <c r="P9" s="446"/>
      <c r="Q9" s="520"/>
      <c r="R9" s="534" t="s">
        <v>189</v>
      </c>
    </row>
    <row r="10" spans="1:18" ht="12.95" customHeight="1" x14ac:dyDescent="0.2">
      <c r="A10" s="522">
        <v>2</v>
      </c>
      <c r="B10" s="545" t="s">
        <v>30</v>
      </c>
      <c r="C10" s="719">
        <v>68.599999999999994</v>
      </c>
      <c r="D10" s="720">
        <v>20</v>
      </c>
      <c r="E10" s="720">
        <v>54.3</v>
      </c>
      <c r="F10" s="637">
        <v>140</v>
      </c>
      <c r="G10" s="720">
        <v>25.5</v>
      </c>
      <c r="H10" s="520"/>
      <c r="I10" s="721">
        <v>3.5</v>
      </c>
      <c r="J10" s="516"/>
      <c r="K10" s="516"/>
      <c r="L10" s="520"/>
      <c r="M10" s="721">
        <v>0</v>
      </c>
      <c r="N10" s="721">
        <v>0.25</v>
      </c>
      <c r="O10" s="516"/>
      <c r="P10" s="446"/>
      <c r="Q10" s="520"/>
      <c r="R10" s="535" t="s">
        <v>190</v>
      </c>
    </row>
    <row r="11" spans="1:18" ht="12.95" customHeight="1" x14ac:dyDescent="0.2">
      <c r="A11" s="522">
        <v>3</v>
      </c>
      <c r="B11" s="545" t="s">
        <v>35</v>
      </c>
      <c r="C11" s="719">
        <v>69.599999999999994</v>
      </c>
      <c r="D11" s="720">
        <v>17</v>
      </c>
      <c r="E11" s="720">
        <v>58</v>
      </c>
      <c r="F11" s="637">
        <v>138</v>
      </c>
      <c r="G11" s="720">
        <v>25.5</v>
      </c>
      <c r="H11" s="520"/>
      <c r="I11" s="721">
        <v>3.25</v>
      </c>
      <c r="J11" s="516"/>
      <c r="K11" s="516"/>
      <c r="L11" s="520"/>
      <c r="M11" s="721">
        <v>0</v>
      </c>
      <c r="N11" s="721">
        <v>2</v>
      </c>
      <c r="O11" s="516"/>
      <c r="P11" s="446"/>
      <c r="Q11" s="520"/>
      <c r="R11" s="535" t="s">
        <v>191</v>
      </c>
    </row>
    <row r="12" spans="1:18" ht="12.95" customHeight="1" x14ac:dyDescent="0.2">
      <c r="A12" s="522">
        <v>4</v>
      </c>
      <c r="B12" s="545" t="s">
        <v>38</v>
      </c>
      <c r="C12" s="719">
        <v>64.7</v>
      </c>
      <c r="D12" s="720">
        <v>23</v>
      </c>
      <c r="E12" s="720">
        <v>56.4</v>
      </c>
      <c r="F12" s="637">
        <v>139</v>
      </c>
      <c r="G12" s="720">
        <v>30</v>
      </c>
      <c r="H12" s="520"/>
      <c r="I12" s="721">
        <v>3.75</v>
      </c>
      <c r="J12" s="516"/>
      <c r="K12" s="516"/>
      <c r="L12" s="520"/>
      <c r="M12" s="721">
        <v>0</v>
      </c>
      <c r="N12" s="721">
        <v>2.5</v>
      </c>
      <c r="O12" s="516"/>
      <c r="P12" s="446"/>
      <c r="Q12" s="520"/>
      <c r="R12" s="536"/>
    </row>
    <row r="13" spans="1:18" ht="12.95" customHeight="1" x14ac:dyDescent="0.2">
      <c r="A13" s="522">
        <v>5</v>
      </c>
      <c r="B13" s="545" t="s">
        <v>43</v>
      </c>
      <c r="C13" s="722">
        <v>70.7</v>
      </c>
      <c r="D13" s="720">
        <v>15</v>
      </c>
      <c r="E13" s="720">
        <v>58</v>
      </c>
      <c r="F13" s="637">
        <v>139</v>
      </c>
      <c r="G13" s="720">
        <v>27</v>
      </c>
      <c r="H13" s="520"/>
      <c r="I13" s="721">
        <v>3.75</v>
      </c>
      <c r="J13" s="516"/>
      <c r="K13" s="516"/>
      <c r="L13" s="520"/>
      <c r="M13" s="721">
        <v>2</v>
      </c>
      <c r="N13" s="721">
        <v>2.5</v>
      </c>
      <c r="O13" s="516"/>
      <c r="P13" s="446"/>
      <c r="Q13" s="520"/>
      <c r="R13" s="536"/>
    </row>
    <row r="14" spans="1:18" ht="12.95" customHeight="1" x14ac:dyDescent="0.2">
      <c r="A14" s="522">
        <v>6</v>
      </c>
      <c r="B14" s="545" t="s">
        <v>47</v>
      </c>
      <c r="C14" s="719">
        <v>63.4</v>
      </c>
      <c r="D14" s="720">
        <v>25</v>
      </c>
      <c r="E14" s="720">
        <v>52.6</v>
      </c>
      <c r="F14" s="637">
        <v>140</v>
      </c>
      <c r="G14" s="720">
        <v>25.5</v>
      </c>
      <c r="H14" s="520"/>
      <c r="I14" s="721">
        <v>5.25</v>
      </c>
      <c r="J14" s="516"/>
      <c r="K14" s="516"/>
      <c r="L14" s="520"/>
      <c r="M14" s="721">
        <v>0</v>
      </c>
      <c r="N14" s="721">
        <v>1.25</v>
      </c>
      <c r="O14" s="516"/>
      <c r="P14" s="446"/>
      <c r="Q14" s="520"/>
      <c r="R14" s="536"/>
    </row>
    <row r="15" spans="1:18" ht="12.95" customHeight="1" x14ac:dyDescent="0.2">
      <c r="A15" s="522">
        <v>7</v>
      </c>
      <c r="B15" s="545" t="s">
        <v>434</v>
      </c>
      <c r="C15" s="719">
        <v>74.2</v>
      </c>
      <c r="D15" s="720">
        <v>10</v>
      </c>
      <c r="E15" s="720">
        <v>53.7</v>
      </c>
      <c r="F15" s="637">
        <v>139</v>
      </c>
      <c r="G15" s="720">
        <v>28.5</v>
      </c>
      <c r="H15" s="520"/>
      <c r="I15" s="721">
        <v>2</v>
      </c>
      <c r="J15" s="516"/>
      <c r="K15" s="516"/>
      <c r="L15" s="520"/>
      <c r="M15" s="721">
        <v>0</v>
      </c>
      <c r="N15" s="721">
        <v>2.25</v>
      </c>
      <c r="O15" s="516"/>
      <c r="P15" s="446"/>
      <c r="Q15" s="520"/>
      <c r="R15" s="536"/>
    </row>
    <row r="16" spans="1:18" ht="12.95" customHeight="1" x14ac:dyDescent="0.2">
      <c r="A16" s="522">
        <v>8</v>
      </c>
      <c r="B16" s="545" t="s">
        <v>433</v>
      </c>
      <c r="C16" s="719">
        <v>69.400000000000006</v>
      </c>
      <c r="D16" s="720">
        <v>18</v>
      </c>
      <c r="E16" s="720">
        <v>54.3</v>
      </c>
      <c r="F16" s="637">
        <v>140</v>
      </c>
      <c r="G16" s="720">
        <v>30</v>
      </c>
      <c r="H16" s="520"/>
      <c r="I16" s="721">
        <v>3.75</v>
      </c>
      <c r="J16" s="516"/>
      <c r="K16" s="516"/>
      <c r="L16" s="520"/>
      <c r="M16" s="721">
        <v>4</v>
      </c>
      <c r="N16" s="721">
        <v>2</v>
      </c>
      <c r="O16" s="516"/>
      <c r="P16" s="446"/>
      <c r="Q16" s="520"/>
      <c r="R16" s="536"/>
    </row>
    <row r="17" spans="1:18" ht="12.95" customHeight="1" x14ac:dyDescent="0.2">
      <c r="A17" s="522">
        <v>9</v>
      </c>
      <c r="B17" s="545" t="s">
        <v>429</v>
      </c>
      <c r="C17" s="719">
        <v>71.2</v>
      </c>
      <c r="D17" s="720">
        <v>14</v>
      </c>
      <c r="E17" s="720">
        <v>55.4</v>
      </c>
      <c r="F17" s="637">
        <v>143</v>
      </c>
      <c r="G17" s="720">
        <v>29.5</v>
      </c>
      <c r="H17" s="520"/>
      <c r="I17" s="721">
        <v>3</v>
      </c>
      <c r="J17" s="516"/>
      <c r="K17" s="516"/>
      <c r="L17" s="520"/>
      <c r="M17" s="721">
        <v>0</v>
      </c>
      <c r="N17" s="721">
        <v>2.75</v>
      </c>
      <c r="O17" s="516"/>
      <c r="P17" s="446"/>
      <c r="Q17" s="520"/>
      <c r="R17" s="536"/>
    </row>
    <row r="18" spans="1:18" ht="12.95" customHeight="1" x14ac:dyDescent="0.2">
      <c r="A18" s="522">
        <v>10</v>
      </c>
      <c r="B18" s="545" t="s">
        <v>435</v>
      </c>
      <c r="C18" s="722">
        <v>72.5</v>
      </c>
      <c r="D18" s="720">
        <v>11</v>
      </c>
      <c r="E18" s="720">
        <v>52.5</v>
      </c>
      <c r="F18" s="637">
        <v>139</v>
      </c>
      <c r="G18" s="720">
        <v>26.5</v>
      </c>
      <c r="H18" s="520"/>
      <c r="I18" s="721">
        <v>2</v>
      </c>
      <c r="J18" s="516"/>
      <c r="K18" s="516"/>
      <c r="L18" s="520"/>
      <c r="M18" s="721">
        <v>0</v>
      </c>
      <c r="N18" s="721">
        <v>3.75</v>
      </c>
      <c r="O18" s="516"/>
      <c r="P18" s="446"/>
      <c r="Q18" s="520"/>
      <c r="R18" s="536"/>
    </row>
    <row r="19" spans="1:18" ht="12.95" customHeight="1" x14ac:dyDescent="0.2">
      <c r="A19" s="522">
        <v>11</v>
      </c>
      <c r="B19" s="545" t="s">
        <v>441</v>
      </c>
      <c r="C19" s="719">
        <v>63.9</v>
      </c>
      <c r="D19" s="720">
        <v>24</v>
      </c>
      <c r="E19" s="720">
        <v>53.5</v>
      </c>
      <c r="F19" s="637">
        <v>139</v>
      </c>
      <c r="G19" s="720">
        <v>28</v>
      </c>
      <c r="H19" s="520"/>
      <c r="I19" s="721">
        <v>2</v>
      </c>
      <c r="J19" s="516"/>
      <c r="K19" s="516"/>
      <c r="L19" s="520"/>
      <c r="M19" s="721">
        <v>2.5</v>
      </c>
      <c r="N19" s="721">
        <v>4</v>
      </c>
      <c r="O19" s="516"/>
      <c r="P19" s="446"/>
      <c r="Q19" s="520"/>
      <c r="R19" s="536"/>
    </row>
    <row r="20" spans="1:18" ht="12.95" customHeight="1" x14ac:dyDescent="0.2">
      <c r="A20" s="522">
        <v>12</v>
      </c>
      <c r="B20" s="545" t="s">
        <v>439</v>
      </c>
      <c r="C20" s="719">
        <v>75.2</v>
      </c>
      <c r="D20" s="720">
        <v>9</v>
      </c>
      <c r="E20" s="720">
        <v>56.4</v>
      </c>
      <c r="F20" s="637">
        <v>138</v>
      </c>
      <c r="G20" s="720">
        <v>29</v>
      </c>
      <c r="H20" s="520"/>
      <c r="I20" s="721">
        <v>1.5</v>
      </c>
      <c r="J20" s="516"/>
      <c r="K20" s="516"/>
      <c r="L20" s="520"/>
      <c r="M20" s="721">
        <v>1.5</v>
      </c>
      <c r="N20" s="721">
        <v>3.25</v>
      </c>
      <c r="O20" s="516"/>
      <c r="P20" s="446"/>
      <c r="Q20" s="520"/>
      <c r="R20" s="536"/>
    </row>
    <row r="21" spans="1:18" ht="12.95" customHeight="1" x14ac:dyDescent="0.2">
      <c r="A21" s="522">
        <v>13</v>
      </c>
      <c r="B21" s="545" t="s">
        <v>426</v>
      </c>
      <c r="C21" s="719">
        <v>83.9</v>
      </c>
      <c r="D21" s="720">
        <v>2</v>
      </c>
      <c r="E21" s="720">
        <v>55.5</v>
      </c>
      <c r="F21" s="637">
        <v>140</v>
      </c>
      <c r="G21" s="720">
        <v>27.5</v>
      </c>
      <c r="H21" s="520"/>
      <c r="I21" s="721">
        <v>2.5</v>
      </c>
      <c r="J21" s="516"/>
      <c r="K21" s="516"/>
      <c r="L21" s="520"/>
      <c r="M21" s="721">
        <v>0</v>
      </c>
      <c r="N21" s="721">
        <v>1.5</v>
      </c>
      <c r="O21" s="516"/>
      <c r="P21" s="446"/>
      <c r="Q21" s="520"/>
      <c r="R21" s="536"/>
    </row>
    <row r="22" spans="1:18" ht="12.95" customHeight="1" x14ac:dyDescent="0.2">
      <c r="A22" s="522">
        <v>14</v>
      </c>
      <c r="B22" s="545" t="s">
        <v>421</v>
      </c>
      <c r="C22" s="719">
        <v>59.2</v>
      </c>
      <c r="D22" s="720">
        <v>28</v>
      </c>
      <c r="E22" s="720">
        <v>53.2</v>
      </c>
      <c r="F22" s="637">
        <v>140</v>
      </c>
      <c r="G22" s="720">
        <v>22.5</v>
      </c>
      <c r="H22" s="520"/>
      <c r="I22" s="721">
        <v>6.5</v>
      </c>
      <c r="J22" s="516"/>
      <c r="K22" s="516"/>
      <c r="L22" s="520"/>
      <c r="M22" s="721">
        <v>0</v>
      </c>
      <c r="N22" s="721">
        <v>0</v>
      </c>
      <c r="O22" s="516"/>
      <c r="P22" s="446"/>
      <c r="Q22" s="520"/>
      <c r="R22" s="536"/>
    </row>
    <row r="23" spans="1:18" ht="12.95" customHeight="1" x14ac:dyDescent="0.2">
      <c r="A23" s="522">
        <v>15</v>
      </c>
      <c r="B23" s="545" t="s">
        <v>430</v>
      </c>
      <c r="C23" s="722">
        <v>66.599999999999994</v>
      </c>
      <c r="D23" s="720">
        <v>21</v>
      </c>
      <c r="E23" s="720">
        <v>53.4</v>
      </c>
      <c r="F23" s="637">
        <v>139</v>
      </c>
      <c r="G23" s="720">
        <v>24</v>
      </c>
      <c r="H23" s="520"/>
      <c r="I23" s="721">
        <v>3.75</v>
      </c>
      <c r="J23" s="516"/>
      <c r="K23" s="516"/>
      <c r="L23" s="520"/>
      <c r="M23" s="721">
        <v>0</v>
      </c>
      <c r="N23" s="721">
        <v>2</v>
      </c>
      <c r="O23" s="516"/>
      <c r="P23" s="446"/>
      <c r="Q23" s="520"/>
      <c r="R23" s="536"/>
    </row>
    <row r="24" spans="1:18" ht="12.95" customHeight="1" x14ac:dyDescent="0.2">
      <c r="A24" s="522">
        <v>16</v>
      </c>
      <c r="B24" s="545" t="s">
        <v>425</v>
      </c>
      <c r="C24" s="719">
        <v>62.4</v>
      </c>
      <c r="D24" s="720">
        <v>26</v>
      </c>
      <c r="E24" s="720">
        <v>54</v>
      </c>
      <c r="F24" s="637">
        <v>140</v>
      </c>
      <c r="G24" s="720">
        <v>23</v>
      </c>
      <c r="H24" s="520"/>
      <c r="I24" s="721">
        <v>6.5</v>
      </c>
      <c r="J24" s="516"/>
      <c r="K24" s="516"/>
      <c r="L24" s="520"/>
      <c r="M24" s="721">
        <v>7</v>
      </c>
      <c r="N24" s="721">
        <v>1.5</v>
      </c>
      <c r="O24" s="516"/>
      <c r="P24" s="446"/>
      <c r="Q24" s="520"/>
      <c r="R24" s="536"/>
    </row>
    <row r="25" spans="1:18" ht="12.95" customHeight="1" x14ac:dyDescent="0.2">
      <c r="A25" s="522">
        <v>17</v>
      </c>
      <c r="B25" s="545" t="s">
        <v>437</v>
      </c>
      <c r="C25" s="719">
        <v>51.4</v>
      </c>
      <c r="D25" s="720">
        <v>30</v>
      </c>
      <c r="E25" s="720">
        <v>53.1</v>
      </c>
      <c r="F25" s="637">
        <v>140</v>
      </c>
      <c r="G25" s="720">
        <v>23.5</v>
      </c>
      <c r="H25" s="520"/>
      <c r="I25" s="721">
        <v>6</v>
      </c>
      <c r="J25" s="516"/>
      <c r="K25" s="516"/>
      <c r="L25" s="520"/>
      <c r="M25" s="721">
        <v>0</v>
      </c>
      <c r="N25" s="721">
        <v>1.5</v>
      </c>
      <c r="O25" s="516"/>
      <c r="P25" s="446"/>
      <c r="Q25" s="520"/>
      <c r="R25" s="536"/>
    </row>
    <row r="26" spans="1:18" ht="12.95" customHeight="1" x14ac:dyDescent="0.2">
      <c r="A26" s="522">
        <v>18</v>
      </c>
      <c r="B26" s="545" t="s">
        <v>422</v>
      </c>
      <c r="C26" s="719">
        <v>60.4</v>
      </c>
      <c r="D26" s="720">
        <v>27</v>
      </c>
      <c r="E26" s="720">
        <v>54.8</v>
      </c>
      <c r="F26" s="637">
        <v>140</v>
      </c>
      <c r="G26" s="720">
        <v>26</v>
      </c>
      <c r="H26" s="520"/>
      <c r="I26" s="721">
        <v>5</v>
      </c>
      <c r="J26" s="516"/>
      <c r="K26" s="516"/>
      <c r="L26" s="520"/>
      <c r="M26" s="721">
        <v>0</v>
      </c>
      <c r="N26" s="721">
        <v>2.25</v>
      </c>
      <c r="O26" s="516"/>
      <c r="P26" s="446"/>
      <c r="Q26" s="520"/>
      <c r="R26" s="536"/>
    </row>
    <row r="27" spans="1:18" ht="12.95" customHeight="1" x14ac:dyDescent="0.2">
      <c r="A27" s="522">
        <v>19</v>
      </c>
      <c r="B27" s="545" t="s">
        <v>420</v>
      </c>
      <c r="C27" s="719">
        <v>68.900000000000006</v>
      </c>
      <c r="D27" s="720">
        <v>19</v>
      </c>
      <c r="E27" s="720">
        <v>54.9</v>
      </c>
      <c r="F27" s="637">
        <v>142</v>
      </c>
      <c r="G27" s="720">
        <v>28.5</v>
      </c>
      <c r="H27" s="520"/>
      <c r="I27" s="721">
        <v>2.75</v>
      </c>
      <c r="J27" s="516"/>
      <c r="K27" s="516"/>
      <c r="L27" s="520"/>
      <c r="M27" s="721">
        <v>0</v>
      </c>
      <c r="N27" s="721">
        <v>1.5</v>
      </c>
      <c r="O27" s="516"/>
      <c r="P27" s="446"/>
      <c r="Q27" s="520"/>
      <c r="R27" s="536"/>
    </row>
    <row r="28" spans="1:18" ht="12.95" customHeight="1" x14ac:dyDescent="0.2">
      <c r="A28" s="522">
        <v>20</v>
      </c>
      <c r="B28" s="545" t="s">
        <v>427</v>
      </c>
      <c r="C28" s="722">
        <v>79.3</v>
      </c>
      <c r="D28" s="720">
        <v>7</v>
      </c>
      <c r="E28" s="720">
        <v>58.1</v>
      </c>
      <c r="F28" s="637">
        <v>138</v>
      </c>
      <c r="G28" s="720">
        <v>33.5</v>
      </c>
      <c r="H28" s="520"/>
      <c r="I28" s="721">
        <v>1.75</v>
      </c>
      <c r="J28" s="516"/>
      <c r="K28" s="516"/>
      <c r="L28" s="520"/>
      <c r="M28" s="721">
        <v>1.5</v>
      </c>
      <c r="N28" s="721">
        <v>1.5</v>
      </c>
      <c r="O28" s="516"/>
      <c r="P28" s="446"/>
      <c r="Q28" s="520"/>
      <c r="R28" s="536"/>
    </row>
    <row r="29" spans="1:18" ht="12.95" customHeight="1" x14ac:dyDescent="0.2">
      <c r="A29" s="522">
        <v>21</v>
      </c>
      <c r="B29" s="545" t="s">
        <v>438</v>
      </c>
      <c r="C29" s="719">
        <v>80.8</v>
      </c>
      <c r="D29" s="720">
        <v>5</v>
      </c>
      <c r="E29" s="720">
        <v>58.3</v>
      </c>
      <c r="F29" s="637">
        <v>143</v>
      </c>
      <c r="G29" s="720">
        <v>24.5</v>
      </c>
      <c r="H29" s="520"/>
      <c r="I29" s="721">
        <v>1.5</v>
      </c>
      <c r="J29" s="516"/>
      <c r="K29" s="516"/>
      <c r="L29" s="520"/>
      <c r="M29" s="721">
        <v>0</v>
      </c>
      <c r="N29" s="721">
        <v>1.75</v>
      </c>
      <c r="O29" s="516"/>
      <c r="P29" s="446"/>
      <c r="Q29" s="520"/>
      <c r="R29" s="536"/>
    </row>
    <row r="30" spans="1:18" ht="12.95" customHeight="1" x14ac:dyDescent="0.2">
      <c r="A30" s="522">
        <v>22</v>
      </c>
      <c r="B30" s="545" t="s">
        <v>431</v>
      </c>
      <c r="C30" s="719">
        <v>65.2</v>
      </c>
      <c r="D30" s="720">
        <v>22</v>
      </c>
      <c r="E30" s="720">
        <v>56.4</v>
      </c>
      <c r="F30" s="637">
        <v>140</v>
      </c>
      <c r="G30" s="720">
        <v>29</v>
      </c>
      <c r="H30" s="520"/>
      <c r="I30" s="721">
        <v>5.25</v>
      </c>
      <c r="J30" s="516"/>
      <c r="K30" s="516"/>
      <c r="L30" s="520"/>
      <c r="M30" s="721">
        <v>0</v>
      </c>
      <c r="N30" s="721">
        <v>0.75</v>
      </c>
      <c r="O30" s="516"/>
      <c r="P30" s="446"/>
      <c r="Q30" s="520"/>
      <c r="R30" s="536"/>
    </row>
    <row r="31" spans="1:18" ht="12.95" customHeight="1" x14ac:dyDescent="0.2">
      <c r="A31" s="522">
        <v>23</v>
      </c>
      <c r="B31" s="545" t="s">
        <v>432</v>
      </c>
      <c r="C31" s="719">
        <v>77.099999999999994</v>
      </c>
      <c r="D31" s="720">
        <v>8</v>
      </c>
      <c r="E31" s="720">
        <v>56.1</v>
      </c>
      <c r="F31" s="637">
        <v>140</v>
      </c>
      <c r="G31" s="720">
        <v>31</v>
      </c>
      <c r="H31" s="520"/>
      <c r="I31" s="721">
        <v>3.75</v>
      </c>
      <c r="J31" s="516"/>
      <c r="K31" s="516"/>
      <c r="L31" s="520"/>
      <c r="M31" s="721">
        <v>4</v>
      </c>
      <c r="N31" s="721">
        <v>1.25</v>
      </c>
      <c r="O31" s="516"/>
      <c r="P31" s="446"/>
      <c r="Q31" s="520"/>
      <c r="R31" s="536"/>
    </row>
    <row r="32" spans="1:18" ht="12.95" customHeight="1" x14ac:dyDescent="0.2">
      <c r="A32" s="522">
        <v>24</v>
      </c>
      <c r="B32" s="545" t="s">
        <v>440</v>
      </c>
      <c r="C32" s="719">
        <v>53.8</v>
      </c>
      <c r="D32" s="720">
        <v>29</v>
      </c>
      <c r="E32" s="720">
        <v>58.3</v>
      </c>
      <c r="F32" s="637">
        <v>141</v>
      </c>
      <c r="G32" s="720">
        <v>29</v>
      </c>
      <c r="H32" s="520"/>
      <c r="I32" s="721">
        <v>4.25</v>
      </c>
      <c r="J32" s="516"/>
      <c r="K32" s="516"/>
      <c r="L32" s="520"/>
      <c r="M32" s="721">
        <v>0</v>
      </c>
      <c r="N32" s="721">
        <v>2.25</v>
      </c>
      <c r="O32" s="516"/>
      <c r="P32" s="446"/>
      <c r="Q32" s="520"/>
      <c r="R32" s="536"/>
    </row>
    <row r="33" spans="1:18" ht="12.95" customHeight="1" x14ac:dyDescent="0.2">
      <c r="A33" s="522">
        <v>25</v>
      </c>
      <c r="B33" s="545" t="s">
        <v>419</v>
      </c>
      <c r="C33" s="722">
        <v>84.3</v>
      </c>
      <c r="D33" s="720">
        <v>1</v>
      </c>
      <c r="E33" s="720">
        <v>56.9</v>
      </c>
      <c r="F33" s="637">
        <v>140</v>
      </c>
      <c r="G33" s="720">
        <v>27.5</v>
      </c>
      <c r="H33" s="520"/>
      <c r="I33" s="721">
        <v>2.5</v>
      </c>
      <c r="J33" s="516"/>
      <c r="K33" s="516"/>
      <c r="L33" s="520"/>
      <c r="M33" s="721">
        <v>2</v>
      </c>
      <c r="N33" s="721">
        <v>1.5</v>
      </c>
      <c r="O33" s="516"/>
      <c r="P33" s="446"/>
      <c r="Q33" s="520"/>
      <c r="R33" s="536"/>
    </row>
    <row r="34" spans="1:18" ht="12.95" customHeight="1" x14ac:dyDescent="0.2">
      <c r="A34" s="522">
        <v>26</v>
      </c>
      <c r="B34" s="545" t="s">
        <v>424</v>
      </c>
      <c r="C34" s="719">
        <v>81.400000000000006</v>
      </c>
      <c r="D34" s="720">
        <v>4</v>
      </c>
      <c r="E34" s="720">
        <v>56.1</v>
      </c>
      <c r="F34" s="637">
        <v>140</v>
      </c>
      <c r="G34" s="720">
        <v>28</v>
      </c>
      <c r="H34" s="520"/>
      <c r="I34" s="721">
        <v>3</v>
      </c>
      <c r="J34" s="516"/>
      <c r="K34" s="516"/>
      <c r="L34" s="520"/>
      <c r="M34" s="721">
        <v>0</v>
      </c>
      <c r="N34" s="721">
        <v>2</v>
      </c>
      <c r="O34" s="516"/>
      <c r="P34" s="446"/>
      <c r="Q34" s="520"/>
      <c r="R34" s="536"/>
    </row>
    <row r="35" spans="1:18" ht="12.95" customHeight="1" x14ac:dyDescent="0.2">
      <c r="A35" s="522">
        <v>27</v>
      </c>
      <c r="B35" s="545" t="s">
        <v>428</v>
      </c>
      <c r="C35" s="719">
        <v>72.5</v>
      </c>
      <c r="D35" s="720">
        <v>12</v>
      </c>
      <c r="E35" s="720">
        <v>55.7</v>
      </c>
      <c r="F35" s="637">
        <v>141</v>
      </c>
      <c r="G35" s="720">
        <v>28</v>
      </c>
      <c r="H35" s="520"/>
      <c r="I35" s="721">
        <v>2.75</v>
      </c>
      <c r="J35" s="516"/>
      <c r="K35" s="516"/>
      <c r="L35" s="520"/>
      <c r="M35" s="721">
        <v>0</v>
      </c>
      <c r="N35" s="721">
        <v>3.25</v>
      </c>
      <c r="O35" s="516"/>
      <c r="P35" s="446"/>
      <c r="Q35" s="520"/>
      <c r="R35" s="536"/>
    </row>
    <row r="36" spans="1:18" ht="12.95" customHeight="1" x14ac:dyDescent="0.2">
      <c r="A36" s="522">
        <v>28</v>
      </c>
      <c r="B36" s="545" t="s">
        <v>436</v>
      </c>
      <c r="C36" s="719">
        <v>82.8</v>
      </c>
      <c r="D36" s="720">
        <v>3</v>
      </c>
      <c r="E36" s="720">
        <v>55.7</v>
      </c>
      <c r="F36" s="637">
        <v>136.5</v>
      </c>
      <c r="G36" s="720">
        <v>27</v>
      </c>
      <c r="H36" s="520"/>
      <c r="I36" s="721">
        <v>1.75</v>
      </c>
      <c r="J36" s="516"/>
      <c r="K36" s="516"/>
      <c r="L36" s="520"/>
      <c r="M36" s="721">
        <v>2</v>
      </c>
      <c r="N36" s="721">
        <v>3.75</v>
      </c>
      <c r="O36" s="516"/>
      <c r="P36" s="446"/>
      <c r="Q36" s="520"/>
      <c r="R36" s="536"/>
    </row>
    <row r="37" spans="1:18" ht="12.95" customHeight="1" x14ac:dyDescent="0.2">
      <c r="A37" s="522">
        <v>29</v>
      </c>
      <c r="B37" s="545" t="s">
        <v>418</v>
      </c>
      <c r="C37" s="719">
        <v>80.2</v>
      </c>
      <c r="D37" s="720">
        <v>6</v>
      </c>
      <c r="E37" s="720">
        <v>56.7</v>
      </c>
      <c r="F37" s="637">
        <v>143</v>
      </c>
      <c r="G37" s="720">
        <v>29</v>
      </c>
      <c r="H37" s="520"/>
      <c r="I37" s="721">
        <v>3</v>
      </c>
      <c r="J37" s="516"/>
      <c r="K37" s="516"/>
      <c r="L37" s="520"/>
      <c r="M37" s="721">
        <v>0</v>
      </c>
      <c r="N37" s="721">
        <v>2</v>
      </c>
      <c r="O37" s="516"/>
      <c r="P37" s="446"/>
      <c r="Q37" s="520"/>
      <c r="R37" s="536"/>
    </row>
    <row r="38" spans="1:18" s="11" customFormat="1" ht="12.95" customHeight="1" x14ac:dyDescent="0.2">
      <c r="A38" s="524">
        <v>30</v>
      </c>
      <c r="B38" s="546" t="s">
        <v>423</v>
      </c>
      <c r="C38" s="722">
        <v>72.099999999999994</v>
      </c>
      <c r="D38" s="720">
        <v>13</v>
      </c>
      <c r="E38" s="720">
        <v>58</v>
      </c>
      <c r="F38" s="640">
        <v>142</v>
      </c>
      <c r="G38" s="720">
        <v>28</v>
      </c>
      <c r="H38" s="531"/>
      <c r="I38" s="721">
        <v>4</v>
      </c>
      <c r="J38" s="529"/>
      <c r="K38" s="529"/>
      <c r="L38" s="531"/>
      <c r="M38" s="721">
        <v>0</v>
      </c>
      <c r="N38" s="721">
        <v>2</v>
      </c>
      <c r="O38" s="529"/>
      <c r="P38" s="525"/>
      <c r="Q38" s="531"/>
      <c r="R38" s="537"/>
    </row>
    <row r="39" spans="1:18" x14ac:dyDescent="0.2">
      <c r="A39" s="11" t="s">
        <v>34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1" spans="1:18" x14ac:dyDescent="0.2">
      <c r="A41" s="1" t="s">
        <v>185</v>
      </c>
      <c r="B41" s="1" t="s">
        <v>558</v>
      </c>
    </row>
    <row r="42" spans="1:18" x14ac:dyDescent="0.2">
      <c r="B42" s="1" t="s">
        <v>559</v>
      </c>
    </row>
    <row r="43" spans="1:18" x14ac:dyDescent="0.2">
      <c r="B43" s="1" t="s">
        <v>560</v>
      </c>
    </row>
    <row r="44" spans="1:18" x14ac:dyDescent="0.2">
      <c r="B44" s="1" t="s">
        <v>561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F2" sqref="F2:F31"/>
    </sheetView>
  </sheetViews>
  <sheetFormatPr defaultColWidth="8.85546875" defaultRowHeight="15" x14ac:dyDescent="0.25"/>
  <cols>
    <col min="1" max="1" width="6.28515625" style="713" customWidth="1"/>
    <col min="2" max="2" width="23" style="714" customWidth="1"/>
    <col min="3" max="3" width="7.28515625" style="715" customWidth="1"/>
    <col min="4" max="4" width="11" style="713" customWidth="1"/>
    <col min="5" max="5" width="11.140625" style="713" customWidth="1"/>
    <col min="6" max="6" width="11.7109375" style="714" customWidth="1"/>
    <col min="7" max="16384" width="8.85546875" style="714"/>
  </cols>
  <sheetData>
    <row r="1" spans="1:6" ht="30" x14ac:dyDescent="0.25">
      <c r="A1" s="713" t="s">
        <v>394</v>
      </c>
      <c r="B1" s="714" t="s">
        <v>393</v>
      </c>
      <c r="C1" s="715" t="s">
        <v>395</v>
      </c>
      <c r="D1" s="713" t="s">
        <v>399</v>
      </c>
      <c r="E1" s="713" t="s">
        <v>548</v>
      </c>
      <c r="F1" s="716" t="s">
        <v>549</v>
      </c>
    </row>
    <row r="2" spans="1:6" x14ac:dyDescent="0.25">
      <c r="A2" s="713">
        <v>1</v>
      </c>
      <c r="B2" s="714" t="s">
        <v>0</v>
      </c>
      <c r="C2" s="715">
        <v>31.7</v>
      </c>
      <c r="D2" s="713">
        <v>24</v>
      </c>
      <c r="E2" s="713">
        <v>58.7</v>
      </c>
      <c r="F2" s="713">
        <v>2</v>
      </c>
    </row>
    <row r="3" spans="1:6" x14ac:dyDescent="0.25">
      <c r="A3" s="713">
        <v>2</v>
      </c>
      <c r="B3" s="714" t="s">
        <v>30</v>
      </c>
      <c r="C3" s="715">
        <v>39.4</v>
      </c>
      <c r="D3" s="713">
        <v>9</v>
      </c>
      <c r="E3" s="713">
        <v>57.4</v>
      </c>
      <c r="F3" s="713">
        <v>2</v>
      </c>
    </row>
    <row r="4" spans="1:6" x14ac:dyDescent="0.25">
      <c r="A4" s="713">
        <v>3</v>
      </c>
      <c r="B4" s="714" t="s">
        <v>35</v>
      </c>
      <c r="C4" s="715">
        <v>40</v>
      </c>
      <c r="D4" s="713">
        <v>6</v>
      </c>
      <c r="E4" s="713">
        <v>62.2</v>
      </c>
      <c r="F4" s="713">
        <v>2</v>
      </c>
    </row>
    <row r="5" spans="1:6" x14ac:dyDescent="0.25">
      <c r="A5" s="713">
        <v>4</v>
      </c>
      <c r="B5" s="714" t="s">
        <v>38</v>
      </c>
      <c r="C5" s="715">
        <v>41.6</v>
      </c>
      <c r="D5" s="713">
        <v>4</v>
      </c>
      <c r="E5" s="713">
        <v>61.1</v>
      </c>
      <c r="F5" s="713">
        <v>2</v>
      </c>
    </row>
    <row r="6" spans="1:6" x14ac:dyDescent="0.25">
      <c r="A6" s="713">
        <v>5</v>
      </c>
      <c r="B6" s="714" t="s">
        <v>43</v>
      </c>
      <c r="C6" s="715">
        <v>36.6</v>
      </c>
      <c r="D6" s="713">
        <v>16</v>
      </c>
      <c r="E6" s="713">
        <v>60.8</v>
      </c>
      <c r="F6" s="713">
        <v>5</v>
      </c>
    </row>
    <row r="7" spans="1:6" x14ac:dyDescent="0.25">
      <c r="A7" s="713">
        <v>6</v>
      </c>
      <c r="B7" s="714" t="s">
        <v>47</v>
      </c>
      <c r="C7" s="715">
        <v>36.5</v>
      </c>
      <c r="D7" s="713">
        <v>17</v>
      </c>
      <c r="E7" s="713">
        <v>56.2</v>
      </c>
      <c r="F7" s="713">
        <v>0</v>
      </c>
    </row>
    <row r="8" spans="1:6" x14ac:dyDescent="0.25">
      <c r="A8" s="713">
        <v>7</v>
      </c>
      <c r="B8" s="714" t="s">
        <v>434</v>
      </c>
      <c r="C8" s="715">
        <v>30.6</v>
      </c>
      <c r="D8" s="713">
        <v>26</v>
      </c>
      <c r="E8" s="713">
        <v>59.4</v>
      </c>
      <c r="F8" s="713">
        <v>0</v>
      </c>
    </row>
    <row r="9" spans="1:6" x14ac:dyDescent="0.25">
      <c r="A9" s="713">
        <v>8</v>
      </c>
      <c r="B9" s="714" t="s">
        <v>433</v>
      </c>
      <c r="C9" s="715">
        <v>33.6</v>
      </c>
      <c r="D9" s="713">
        <v>22</v>
      </c>
      <c r="E9" s="713">
        <v>57.4</v>
      </c>
      <c r="F9" s="713">
        <v>0</v>
      </c>
    </row>
    <row r="10" spans="1:6" x14ac:dyDescent="0.25">
      <c r="A10" s="713">
        <v>9</v>
      </c>
      <c r="B10" s="714" t="s">
        <v>429</v>
      </c>
      <c r="C10" s="715">
        <v>45.9</v>
      </c>
      <c r="D10" s="713">
        <v>2</v>
      </c>
      <c r="E10" s="713">
        <v>58.7</v>
      </c>
      <c r="F10" s="713">
        <v>0</v>
      </c>
    </row>
    <row r="11" spans="1:6" x14ac:dyDescent="0.25">
      <c r="A11" s="713">
        <v>10</v>
      </c>
      <c r="B11" s="714" t="s">
        <v>435</v>
      </c>
      <c r="C11" s="715">
        <v>38.4</v>
      </c>
      <c r="D11" s="713">
        <v>11</v>
      </c>
      <c r="E11" s="713">
        <v>54.6</v>
      </c>
      <c r="F11" s="713">
        <v>9</v>
      </c>
    </row>
    <row r="12" spans="1:6" x14ac:dyDescent="0.25">
      <c r="A12" s="713">
        <v>11</v>
      </c>
      <c r="B12" s="714" t="s">
        <v>441</v>
      </c>
      <c r="C12" s="715">
        <v>15.9</v>
      </c>
      <c r="D12" s="713">
        <v>30</v>
      </c>
      <c r="E12" s="713" t="s">
        <v>550</v>
      </c>
      <c r="F12" s="713">
        <v>6</v>
      </c>
    </row>
    <row r="13" spans="1:6" x14ac:dyDescent="0.25">
      <c r="A13" s="713">
        <v>12</v>
      </c>
      <c r="B13" s="714" t="s">
        <v>439</v>
      </c>
      <c r="C13" s="715">
        <v>30.5</v>
      </c>
      <c r="D13" s="713">
        <v>27</v>
      </c>
      <c r="E13" s="713">
        <v>57.7</v>
      </c>
      <c r="F13" s="713">
        <v>3</v>
      </c>
    </row>
    <row r="14" spans="1:6" x14ac:dyDescent="0.25">
      <c r="A14" s="713">
        <v>13</v>
      </c>
      <c r="B14" s="714" t="s">
        <v>426</v>
      </c>
      <c r="C14" s="715">
        <v>37.1</v>
      </c>
      <c r="D14" s="713">
        <v>14</v>
      </c>
      <c r="E14" s="713">
        <v>56</v>
      </c>
      <c r="F14" s="713">
        <v>2</v>
      </c>
    </row>
    <row r="15" spans="1:6" x14ac:dyDescent="0.25">
      <c r="A15" s="713">
        <v>14</v>
      </c>
      <c r="B15" s="714" t="s">
        <v>421</v>
      </c>
      <c r="C15" s="715">
        <v>28.5</v>
      </c>
      <c r="D15" s="713">
        <v>29</v>
      </c>
      <c r="E15" s="713">
        <v>57</v>
      </c>
      <c r="F15" s="713">
        <v>0</v>
      </c>
    </row>
    <row r="16" spans="1:6" x14ac:dyDescent="0.25">
      <c r="A16" s="713">
        <v>15</v>
      </c>
      <c r="B16" s="714" t="s">
        <v>430</v>
      </c>
      <c r="C16" s="715">
        <v>35.799999999999997</v>
      </c>
      <c r="D16" s="713">
        <v>20</v>
      </c>
      <c r="E16" s="713">
        <v>55.4</v>
      </c>
      <c r="F16" s="713">
        <v>0</v>
      </c>
    </row>
    <row r="17" spans="1:6" x14ac:dyDescent="0.25">
      <c r="A17" s="713">
        <v>16</v>
      </c>
      <c r="B17" s="714" t="s">
        <v>425</v>
      </c>
      <c r="C17" s="715">
        <v>33.299999999999997</v>
      </c>
      <c r="D17" s="713">
        <v>23</v>
      </c>
      <c r="E17" s="713">
        <v>58.7</v>
      </c>
      <c r="F17" s="713">
        <v>0</v>
      </c>
    </row>
    <row r="18" spans="1:6" x14ac:dyDescent="0.25">
      <c r="A18" s="713">
        <v>17</v>
      </c>
      <c r="B18" s="714" t="s">
        <v>437</v>
      </c>
      <c r="C18" s="715">
        <v>31.2</v>
      </c>
      <c r="D18" s="713">
        <v>25</v>
      </c>
      <c r="E18" s="713">
        <v>55.9</v>
      </c>
      <c r="F18" s="713">
        <v>4</v>
      </c>
    </row>
    <row r="19" spans="1:6" x14ac:dyDescent="0.25">
      <c r="A19" s="713">
        <v>18</v>
      </c>
      <c r="B19" s="714" t="s">
        <v>422</v>
      </c>
      <c r="C19" s="715">
        <v>38.6</v>
      </c>
      <c r="D19" s="713">
        <v>10</v>
      </c>
      <c r="E19" s="713">
        <v>59.5</v>
      </c>
      <c r="F19" s="713">
        <v>0</v>
      </c>
    </row>
    <row r="20" spans="1:6" x14ac:dyDescent="0.25">
      <c r="A20" s="713">
        <v>19</v>
      </c>
      <c r="B20" s="714" t="s">
        <v>420</v>
      </c>
      <c r="C20" s="715">
        <v>37.200000000000003</v>
      </c>
      <c r="D20" s="713">
        <v>13</v>
      </c>
      <c r="E20" s="713">
        <v>57.5</v>
      </c>
      <c r="F20" s="713">
        <v>0</v>
      </c>
    </row>
    <row r="21" spans="1:6" x14ac:dyDescent="0.25">
      <c r="A21" s="713">
        <v>20</v>
      </c>
      <c r="B21" s="714" t="s">
        <v>427</v>
      </c>
      <c r="C21" s="715">
        <v>29.1</v>
      </c>
      <c r="D21" s="713">
        <v>28</v>
      </c>
      <c r="E21" s="713">
        <v>60.1</v>
      </c>
      <c r="F21" s="713">
        <v>0</v>
      </c>
    </row>
    <row r="22" spans="1:6" x14ac:dyDescent="0.25">
      <c r="A22" s="713">
        <v>21</v>
      </c>
      <c r="B22" s="714" t="s">
        <v>438</v>
      </c>
      <c r="C22" s="715">
        <v>35</v>
      </c>
      <c r="D22" s="713">
        <v>21</v>
      </c>
      <c r="E22" s="713">
        <v>59.3</v>
      </c>
      <c r="F22" s="713">
        <v>9</v>
      </c>
    </row>
    <row r="23" spans="1:6" x14ac:dyDescent="0.25">
      <c r="A23" s="713">
        <v>22</v>
      </c>
      <c r="B23" s="714" t="s">
        <v>431</v>
      </c>
      <c r="C23" s="715">
        <v>36.200000000000003</v>
      </c>
      <c r="D23" s="713">
        <v>18</v>
      </c>
      <c r="E23" s="713">
        <v>60.1</v>
      </c>
      <c r="F23" s="713">
        <v>7</v>
      </c>
    </row>
    <row r="24" spans="1:6" x14ac:dyDescent="0.25">
      <c r="A24" s="713">
        <v>23</v>
      </c>
      <c r="B24" s="714" t="s">
        <v>432</v>
      </c>
      <c r="C24" s="715">
        <v>39.9</v>
      </c>
      <c r="D24" s="713">
        <v>7</v>
      </c>
      <c r="E24" s="713">
        <v>60.5</v>
      </c>
      <c r="F24" s="713">
        <v>5</v>
      </c>
    </row>
    <row r="25" spans="1:6" x14ac:dyDescent="0.25">
      <c r="A25" s="713">
        <v>24</v>
      </c>
      <c r="B25" s="714" t="s">
        <v>440</v>
      </c>
      <c r="C25" s="715">
        <v>38.1</v>
      </c>
      <c r="D25" s="713">
        <v>12</v>
      </c>
      <c r="E25" s="713">
        <v>61.8</v>
      </c>
      <c r="F25" s="713">
        <v>9</v>
      </c>
    </row>
    <row r="26" spans="1:6" x14ac:dyDescent="0.25">
      <c r="A26" s="713">
        <v>25</v>
      </c>
      <c r="B26" s="714" t="s">
        <v>419</v>
      </c>
      <c r="C26" s="715">
        <v>40.700000000000003</v>
      </c>
      <c r="D26" s="713">
        <v>5</v>
      </c>
      <c r="E26" s="713">
        <v>60.1</v>
      </c>
      <c r="F26" s="713">
        <v>0</v>
      </c>
    </row>
    <row r="27" spans="1:6" x14ac:dyDescent="0.25">
      <c r="A27" s="713">
        <v>26</v>
      </c>
      <c r="B27" s="714" t="s">
        <v>424</v>
      </c>
      <c r="C27" s="715">
        <v>39.5</v>
      </c>
      <c r="D27" s="713">
        <v>8</v>
      </c>
      <c r="E27" s="713">
        <v>60.3</v>
      </c>
      <c r="F27" s="713">
        <v>0</v>
      </c>
    </row>
    <row r="28" spans="1:6" x14ac:dyDescent="0.25">
      <c r="A28" s="713">
        <v>27</v>
      </c>
      <c r="B28" s="714" t="s">
        <v>428</v>
      </c>
      <c r="C28" s="715">
        <v>37</v>
      </c>
      <c r="D28" s="713">
        <v>15</v>
      </c>
      <c r="E28" s="713">
        <v>61.9</v>
      </c>
      <c r="F28" s="713">
        <v>4</v>
      </c>
    </row>
    <row r="29" spans="1:6" x14ac:dyDescent="0.25">
      <c r="A29" s="713">
        <v>28</v>
      </c>
      <c r="B29" s="714" t="s">
        <v>436</v>
      </c>
      <c r="C29" s="715">
        <v>42.5</v>
      </c>
      <c r="D29" s="713">
        <v>3</v>
      </c>
      <c r="E29" s="713">
        <v>57.3</v>
      </c>
      <c r="F29" s="713">
        <v>5</v>
      </c>
    </row>
    <row r="30" spans="1:6" x14ac:dyDescent="0.25">
      <c r="A30" s="713">
        <v>29</v>
      </c>
      <c r="B30" s="714" t="s">
        <v>418</v>
      </c>
      <c r="C30" s="715">
        <v>47.8</v>
      </c>
      <c r="D30" s="713">
        <v>1</v>
      </c>
      <c r="E30" s="713">
        <v>58.1</v>
      </c>
      <c r="F30" s="713">
        <v>0</v>
      </c>
    </row>
    <row r="31" spans="1:6" x14ac:dyDescent="0.25">
      <c r="A31" s="713">
        <v>30</v>
      </c>
      <c r="B31" s="714" t="s">
        <v>423</v>
      </c>
      <c r="C31" s="715">
        <v>36.1</v>
      </c>
      <c r="D31" s="713">
        <v>19</v>
      </c>
      <c r="E31" s="713">
        <v>59.2</v>
      </c>
      <c r="F31" s="713">
        <v>9</v>
      </c>
    </row>
    <row r="32" spans="1:6" ht="5.25" customHeight="1" x14ac:dyDescent="0.25">
      <c r="F32" s="713"/>
    </row>
    <row r="33" spans="2:5" x14ac:dyDescent="0.25">
      <c r="B33" s="714" t="s">
        <v>199</v>
      </c>
      <c r="C33" s="715">
        <v>36.147779999999997</v>
      </c>
      <c r="E33" s="715">
        <v>58.7206896551724</v>
      </c>
    </row>
    <row r="34" spans="2:5" x14ac:dyDescent="0.25">
      <c r="B34" s="714" t="s">
        <v>197</v>
      </c>
      <c r="C34" s="715">
        <v>16.87679</v>
      </c>
    </row>
    <row r="35" spans="2:5" x14ac:dyDescent="0.25">
      <c r="B35" s="714" t="s">
        <v>164</v>
      </c>
      <c r="C35" s="715">
        <v>11.916679999999999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zoomScaleSheetLayoutView="100" workbookViewId="0">
      <selection activeCell="P11" sqref="P11"/>
    </sheetView>
  </sheetViews>
  <sheetFormatPr defaultColWidth="9.140625" defaultRowHeight="15.75" x14ac:dyDescent="0.25"/>
  <cols>
    <col min="1" max="1" width="9.28515625" style="704" bestFit="1" customWidth="1"/>
    <col min="2" max="2" width="18.140625" style="704" customWidth="1"/>
    <col min="3" max="3" width="9.28515625" style="705" bestFit="1" customWidth="1"/>
    <col min="4" max="4" width="4.42578125" style="705" customWidth="1"/>
    <col min="5" max="7" width="9.28515625" style="705" bestFit="1" customWidth="1"/>
    <col min="8" max="10" width="9.140625" style="705"/>
    <col min="11" max="11" width="12.7109375" style="705" bestFit="1" customWidth="1"/>
    <col min="12" max="12" width="9.140625" style="705"/>
    <col min="13" max="13" width="9.7109375" style="705" customWidth="1"/>
    <col min="14" max="14" width="9.28515625" style="705" bestFit="1" customWidth="1"/>
    <col min="15" max="18" width="9.140625" style="705"/>
    <col min="19" max="16384" width="9.140625" style="704"/>
  </cols>
  <sheetData>
    <row r="1" spans="1:18" x14ac:dyDescent="0.25">
      <c r="E1" s="705" t="s">
        <v>538</v>
      </c>
      <c r="J1" s="705" t="s">
        <v>539</v>
      </c>
    </row>
    <row r="2" spans="1:18" x14ac:dyDescent="0.25">
      <c r="A2" s="706" t="s">
        <v>5</v>
      </c>
      <c r="B2" s="706" t="s">
        <v>540</v>
      </c>
      <c r="C2" s="707"/>
      <c r="D2" s="707"/>
      <c r="E2" s="707"/>
      <c r="F2" s="707"/>
      <c r="G2" s="707" t="s">
        <v>6</v>
      </c>
      <c r="H2" s="707" t="s">
        <v>201</v>
      </c>
      <c r="I2" s="707"/>
      <c r="J2" s="707"/>
      <c r="K2" s="707"/>
      <c r="L2" s="707"/>
      <c r="M2" s="707"/>
      <c r="N2" s="707"/>
      <c r="O2" s="707"/>
      <c r="P2" s="707"/>
      <c r="Q2" s="707"/>
      <c r="R2" s="707"/>
    </row>
    <row r="3" spans="1:18" x14ac:dyDescent="0.25">
      <c r="A3" s="706" t="s">
        <v>202</v>
      </c>
      <c r="B3" s="706"/>
      <c r="C3" s="707" t="s">
        <v>541</v>
      </c>
      <c r="D3" s="707"/>
      <c r="E3" s="707"/>
      <c r="F3" s="707"/>
      <c r="G3" s="707"/>
      <c r="H3" s="707" t="s">
        <v>542</v>
      </c>
      <c r="I3" s="707"/>
      <c r="J3" s="707"/>
      <c r="K3" s="707" t="s">
        <v>543</v>
      </c>
      <c r="L3" s="707"/>
      <c r="M3" s="707"/>
      <c r="N3" s="707"/>
      <c r="O3" s="707"/>
      <c r="P3" s="707"/>
      <c r="Q3" s="707"/>
      <c r="R3" s="707"/>
    </row>
    <row r="4" spans="1:18" x14ac:dyDescent="0.25">
      <c r="A4" s="706" t="s">
        <v>544</v>
      </c>
      <c r="B4" s="706"/>
      <c r="C4" s="707"/>
      <c r="D4" s="707"/>
      <c r="E4" s="707" t="s">
        <v>545</v>
      </c>
      <c r="F4" s="707"/>
      <c r="G4" s="707"/>
      <c r="H4" s="707"/>
      <c r="I4" s="707"/>
      <c r="J4" s="707" t="s">
        <v>12</v>
      </c>
      <c r="K4" s="708">
        <v>42171</v>
      </c>
      <c r="L4" s="707"/>
      <c r="M4" s="707"/>
      <c r="N4" s="707"/>
      <c r="O4" s="707"/>
      <c r="P4" s="707"/>
      <c r="Q4" s="707"/>
      <c r="R4" s="707"/>
    </row>
    <row r="5" spans="1:18" x14ac:dyDescent="0.25">
      <c r="A5" s="706" t="s">
        <v>13</v>
      </c>
      <c r="B5" s="706"/>
      <c r="C5" s="707"/>
      <c r="D5" s="707"/>
      <c r="E5" s="707"/>
      <c r="F5" s="707">
        <v>10.1</v>
      </c>
      <c r="G5" s="707">
        <v>11</v>
      </c>
      <c r="H5" s="707"/>
      <c r="I5" s="707"/>
      <c r="J5" s="707"/>
      <c r="K5" s="707"/>
      <c r="L5" s="707"/>
      <c r="M5" s="707"/>
      <c r="N5" s="707"/>
      <c r="O5" s="707"/>
      <c r="P5" s="707"/>
      <c r="Q5" s="707"/>
      <c r="R5" s="707"/>
    </row>
    <row r="6" spans="1:18" x14ac:dyDescent="0.25">
      <c r="A6" s="707" t="s">
        <v>14</v>
      </c>
      <c r="B6" s="704" t="s">
        <v>15</v>
      </c>
      <c r="C6" s="705" t="s">
        <v>16</v>
      </c>
      <c r="E6" s="705" t="s">
        <v>17</v>
      </c>
      <c r="F6" s="705" t="s">
        <v>167</v>
      </c>
      <c r="G6" s="705" t="s">
        <v>168</v>
      </c>
      <c r="H6" s="705" t="s">
        <v>169</v>
      </c>
      <c r="I6" s="705" t="s">
        <v>170</v>
      </c>
      <c r="J6" s="705" t="s">
        <v>171</v>
      </c>
      <c r="K6" s="705" t="s">
        <v>172</v>
      </c>
      <c r="L6" s="705" t="s">
        <v>173</v>
      </c>
      <c r="M6" s="705" t="s">
        <v>174</v>
      </c>
      <c r="N6" s="959" t="s">
        <v>175</v>
      </c>
      <c r="O6" s="959"/>
      <c r="P6" s="705" t="s">
        <v>73</v>
      </c>
      <c r="Q6" s="705" t="s">
        <v>31</v>
      </c>
      <c r="R6" s="705" t="s">
        <v>192</v>
      </c>
    </row>
    <row r="7" spans="1:18" x14ac:dyDescent="0.25">
      <c r="A7" s="707" t="s">
        <v>18</v>
      </c>
      <c r="B7" s="704" t="s">
        <v>19</v>
      </c>
      <c r="E7" s="705" t="s">
        <v>20</v>
      </c>
      <c r="F7" s="705" t="s">
        <v>21</v>
      </c>
      <c r="I7" s="705" t="s">
        <v>176</v>
      </c>
      <c r="J7" s="705" t="s">
        <v>177</v>
      </c>
      <c r="K7" s="705" t="s">
        <v>178</v>
      </c>
      <c r="L7" s="705" t="s">
        <v>178</v>
      </c>
      <c r="M7" s="705" t="s">
        <v>178</v>
      </c>
      <c r="N7" s="705" t="s">
        <v>179</v>
      </c>
      <c r="O7" s="705" t="s">
        <v>180</v>
      </c>
      <c r="P7" s="705" t="s">
        <v>181</v>
      </c>
      <c r="Q7" s="707" t="s">
        <v>32</v>
      </c>
      <c r="R7" s="707" t="s">
        <v>546</v>
      </c>
    </row>
    <row r="8" spans="1:18" x14ac:dyDescent="0.25">
      <c r="A8" s="707"/>
      <c r="D8" s="705" t="s">
        <v>26</v>
      </c>
      <c r="N8" s="705" t="s">
        <v>182</v>
      </c>
      <c r="O8" s="705" t="s">
        <v>183</v>
      </c>
      <c r="Q8" s="707" t="s">
        <v>33</v>
      </c>
      <c r="R8" s="707"/>
    </row>
    <row r="9" spans="1:18" x14ac:dyDescent="0.25">
      <c r="A9" s="707"/>
      <c r="C9" s="705" t="s">
        <v>22</v>
      </c>
      <c r="D9" s="705" t="s">
        <v>27</v>
      </c>
      <c r="E9" s="705" t="s">
        <v>23</v>
      </c>
      <c r="F9" s="705" t="s">
        <v>24</v>
      </c>
      <c r="G9" s="705" t="s">
        <v>184</v>
      </c>
      <c r="H9" s="705" t="s">
        <v>25</v>
      </c>
      <c r="I9" s="705" t="s">
        <v>25</v>
      </c>
      <c r="J9" s="709" t="s">
        <v>25</v>
      </c>
      <c r="K9" s="709" t="s">
        <v>25</v>
      </c>
      <c r="L9" s="709" t="s">
        <v>25</v>
      </c>
      <c r="M9" s="709" t="s">
        <v>25</v>
      </c>
      <c r="N9" s="709" t="s">
        <v>25</v>
      </c>
      <c r="O9" s="709" t="s">
        <v>25</v>
      </c>
      <c r="P9" s="709" t="s">
        <v>25</v>
      </c>
      <c r="Q9" s="709" t="s">
        <v>25</v>
      </c>
      <c r="R9" s="709" t="s">
        <v>25</v>
      </c>
    </row>
    <row r="10" spans="1:18" x14ac:dyDescent="0.25">
      <c r="A10" s="707">
        <v>1</v>
      </c>
      <c r="B10" s="706" t="s">
        <v>0</v>
      </c>
      <c r="C10" s="710">
        <v>79.733333299999998</v>
      </c>
      <c r="D10" s="711">
        <v>13</v>
      </c>
      <c r="E10" s="712">
        <v>56.3</v>
      </c>
      <c r="F10" s="712">
        <v>118</v>
      </c>
      <c r="G10" s="712">
        <v>30</v>
      </c>
      <c r="H10" s="707"/>
      <c r="I10" s="707"/>
      <c r="J10" s="707"/>
      <c r="K10" s="707"/>
      <c r="L10" s="707"/>
      <c r="M10" s="707"/>
      <c r="O10" s="707"/>
      <c r="P10" s="707"/>
      <c r="Q10" s="707"/>
      <c r="R10" s="710">
        <v>6</v>
      </c>
    </row>
    <row r="11" spans="1:18" x14ac:dyDescent="0.25">
      <c r="A11" s="707">
        <v>2</v>
      </c>
      <c r="B11" s="706" t="s">
        <v>30</v>
      </c>
      <c r="C11" s="710">
        <v>81.8</v>
      </c>
      <c r="D11" s="711">
        <v>11</v>
      </c>
      <c r="E11" s="712">
        <v>56.3</v>
      </c>
      <c r="F11" s="712">
        <v>118</v>
      </c>
      <c r="G11" s="712">
        <v>26</v>
      </c>
      <c r="H11" s="707"/>
      <c r="I11" s="707"/>
      <c r="J11" s="707"/>
      <c r="K11" s="707"/>
      <c r="L11" s="707"/>
      <c r="M11" s="707"/>
      <c r="O11" s="707"/>
      <c r="P11" s="707"/>
      <c r="Q11" s="707"/>
      <c r="R11" s="710">
        <v>4</v>
      </c>
    </row>
    <row r="12" spans="1:18" x14ac:dyDescent="0.25">
      <c r="A12" s="707">
        <v>3</v>
      </c>
      <c r="B12" s="706" t="s">
        <v>35</v>
      </c>
      <c r="C12" s="710">
        <v>71.099999999999994</v>
      </c>
      <c r="D12" s="711">
        <v>26</v>
      </c>
      <c r="E12" s="712">
        <v>57.7</v>
      </c>
      <c r="F12" s="712">
        <v>116</v>
      </c>
      <c r="G12" s="712">
        <v>26</v>
      </c>
      <c r="H12" s="707"/>
      <c r="I12" s="707"/>
      <c r="J12" s="707"/>
      <c r="K12" s="707"/>
      <c r="L12" s="707"/>
      <c r="M12" s="707"/>
      <c r="O12" s="707"/>
      <c r="P12" s="707"/>
      <c r="Q12" s="707"/>
      <c r="R12" s="710">
        <v>6</v>
      </c>
    </row>
    <row r="13" spans="1:18" x14ac:dyDescent="0.25">
      <c r="A13" s="707">
        <v>4</v>
      </c>
      <c r="B13" s="706" t="s">
        <v>38</v>
      </c>
      <c r="C13" s="710">
        <v>77.599999999999994</v>
      </c>
      <c r="D13" s="711">
        <v>18</v>
      </c>
      <c r="E13" s="712">
        <v>57.9</v>
      </c>
      <c r="F13" s="712">
        <v>117</v>
      </c>
      <c r="G13" s="712">
        <v>30</v>
      </c>
      <c r="H13" s="707"/>
      <c r="I13" s="707"/>
      <c r="J13" s="707"/>
      <c r="K13" s="707"/>
      <c r="L13" s="707"/>
      <c r="M13" s="707"/>
      <c r="O13" s="707"/>
      <c r="P13" s="707"/>
      <c r="Q13" s="707"/>
      <c r="R13" s="710">
        <v>4.6666666699999997</v>
      </c>
    </row>
    <row r="14" spans="1:18" x14ac:dyDescent="0.25">
      <c r="A14" s="707">
        <v>5</v>
      </c>
      <c r="B14" s="706" t="s">
        <v>43</v>
      </c>
      <c r="C14" s="710">
        <v>75.433333300000001</v>
      </c>
      <c r="D14" s="711">
        <v>20</v>
      </c>
      <c r="E14" s="712">
        <v>58.3</v>
      </c>
      <c r="F14" s="712">
        <v>118</v>
      </c>
      <c r="G14" s="712">
        <v>29</v>
      </c>
      <c r="H14" s="707"/>
      <c r="I14" s="707"/>
      <c r="J14" s="707"/>
      <c r="K14" s="707"/>
      <c r="L14" s="707"/>
      <c r="M14" s="707"/>
      <c r="O14" s="707"/>
      <c r="P14" s="707"/>
      <c r="Q14" s="707"/>
      <c r="R14" s="710">
        <v>4.3333333300000003</v>
      </c>
    </row>
    <row r="15" spans="1:18" x14ac:dyDescent="0.25">
      <c r="A15" s="707">
        <v>6</v>
      </c>
      <c r="B15" s="706" t="s">
        <v>47</v>
      </c>
      <c r="C15" s="710">
        <v>61.866666700000003</v>
      </c>
      <c r="D15" s="711">
        <v>30</v>
      </c>
      <c r="E15" s="712">
        <v>56.1</v>
      </c>
      <c r="F15" s="712">
        <v>121</v>
      </c>
      <c r="G15" s="712">
        <v>28</v>
      </c>
      <c r="H15" s="707"/>
      <c r="I15" s="707"/>
      <c r="J15" s="707"/>
      <c r="K15" s="707"/>
      <c r="L15" s="707"/>
      <c r="M15" s="707"/>
      <c r="O15" s="707"/>
      <c r="P15" s="707"/>
      <c r="Q15" s="707"/>
      <c r="R15" s="710">
        <v>5</v>
      </c>
    </row>
    <row r="16" spans="1:18" x14ac:dyDescent="0.25">
      <c r="A16" s="707">
        <v>7</v>
      </c>
      <c r="B16" s="706" t="s">
        <v>434</v>
      </c>
      <c r="C16" s="710">
        <v>70.033333299999995</v>
      </c>
      <c r="D16" s="711">
        <v>27</v>
      </c>
      <c r="E16" s="712">
        <v>58.6</v>
      </c>
      <c r="F16" s="712">
        <v>116</v>
      </c>
      <c r="G16" s="712">
        <v>28</v>
      </c>
      <c r="H16" s="707"/>
      <c r="I16" s="707"/>
      <c r="J16" s="707"/>
      <c r="K16" s="707"/>
      <c r="L16" s="707"/>
      <c r="M16" s="707"/>
      <c r="O16" s="707"/>
      <c r="P16" s="707"/>
      <c r="Q16" s="707"/>
      <c r="R16" s="710">
        <v>4.6666666699999997</v>
      </c>
    </row>
    <row r="17" spans="1:18" x14ac:dyDescent="0.25">
      <c r="A17" s="707">
        <v>8</v>
      </c>
      <c r="B17" s="706" t="s">
        <v>433</v>
      </c>
      <c r="C17" s="710">
        <v>78.3</v>
      </c>
      <c r="D17" s="711">
        <v>17</v>
      </c>
      <c r="E17" s="712">
        <v>56.6</v>
      </c>
      <c r="F17" s="712">
        <v>120</v>
      </c>
      <c r="G17" s="712">
        <v>30</v>
      </c>
      <c r="H17" s="707"/>
      <c r="I17" s="707"/>
      <c r="J17" s="707"/>
      <c r="K17" s="707"/>
      <c r="L17" s="707"/>
      <c r="M17" s="707"/>
      <c r="O17" s="707"/>
      <c r="P17" s="707"/>
      <c r="Q17" s="707"/>
      <c r="R17" s="710">
        <v>4.3333333300000003</v>
      </c>
    </row>
    <row r="18" spans="1:18" x14ac:dyDescent="0.25">
      <c r="A18" s="707">
        <v>9</v>
      </c>
      <c r="B18" s="706" t="s">
        <v>429</v>
      </c>
      <c r="C18" s="710">
        <v>82.033333299999995</v>
      </c>
      <c r="D18" s="711">
        <v>10</v>
      </c>
      <c r="E18" s="712">
        <v>56.6</v>
      </c>
      <c r="F18" s="712">
        <v>119</v>
      </c>
      <c r="G18" s="712">
        <v>29</v>
      </c>
      <c r="H18" s="707"/>
      <c r="I18" s="707"/>
      <c r="J18" s="707"/>
      <c r="K18" s="707"/>
      <c r="L18" s="707"/>
      <c r="M18" s="707"/>
      <c r="O18" s="707"/>
      <c r="P18" s="707"/>
      <c r="Q18" s="707"/>
      <c r="R18" s="710">
        <v>4</v>
      </c>
    </row>
    <row r="19" spans="1:18" x14ac:dyDescent="0.25">
      <c r="A19" s="707">
        <v>10</v>
      </c>
      <c r="B19" s="706" t="s">
        <v>435</v>
      </c>
      <c r="C19" s="710">
        <v>79.666666699999993</v>
      </c>
      <c r="D19" s="711">
        <v>14</v>
      </c>
      <c r="E19" s="712">
        <v>54.3</v>
      </c>
      <c r="F19" s="712">
        <v>120</v>
      </c>
      <c r="G19" s="712">
        <v>30</v>
      </c>
      <c r="H19" s="707"/>
      <c r="I19" s="707"/>
      <c r="J19" s="707"/>
      <c r="K19" s="707"/>
      <c r="L19" s="707"/>
      <c r="M19" s="707"/>
      <c r="O19" s="707"/>
      <c r="P19" s="707"/>
      <c r="Q19" s="707"/>
      <c r="R19" s="710">
        <v>4.6666666699999997</v>
      </c>
    </row>
    <row r="20" spans="1:18" x14ac:dyDescent="0.25">
      <c r="A20" s="707">
        <v>11</v>
      </c>
      <c r="B20" s="706" t="s">
        <v>441</v>
      </c>
      <c r="C20" s="710">
        <v>91.566666699999999</v>
      </c>
      <c r="D20" s="711">
        <v>3</v>
      </c>
      <c r="E20" s="712">
        <v>54.6</v>
      </c>
      <c r="F20" s="712">
        <v>117</v>
      </c>
      <c r="G20" s="712">
        <v>27</v>
      </c>
      <c r="H20" s="707"/>
      <c r="I20" s="707"/>
      <c r="J20" s="707"/>
      <c r="K20" s="707"/>
      <c r="L20" s="707"/>
      <c r="M20" s="707"/>
      <c r="O20" s="707"/>
      <c r="P20" s="707"/>
      <c r="Q20" s="707"/>
      <c r="R20" s="710">
        <v>4</v>
      </c>
    </row>
    <row r="21" spans="1:18" x14ac:dyDescent="0.25">
      <c r="A21" s="707">
        <v>12</v>
      </c>
      <c r="B21" s="706" t="s">
        <v>439</v>
      </c>
      <c r="C21" s="710">
        <v>86.666666699999993</v>
      </c>
      <c r="D21" s="711">
        <v>6</v>
      </c>
      <c r="E21" s="712">
        <v>56.1</v>
      </c>
      <c r="F21" s="712">
        <v>118</v>
      </c>
      <c r="G21" s="712">
        <v>30</v>
      </c>
      <c r="H21" s="707"/>
      <c r="I21" s="707"/>
      <c r="J21" s="707"/>
      <c r="K21" s="707"/>
      <c r="L21" s="707"/>
      <c r="M21" s="707"/>
      <c r="O21" s="707"/>
      <c r="P21" s="707"/>
      <c r="Q21" s="707"/>
      <c r="R21" s="710">
        <v>4.3333333300000003</v>
      </c>
    </row>
    <row r="22" spans="1:18" x14ac:dyDescent="0.25">
      <c r="A22" s="707">
        <v>13</v>
      </c>
      <c r="B22" s="706" t="s">
        <v>426</v>
      </c>
      <c r="C22" s="710">
        <v>89.666666699999993</v>
      </c>
      <c r="D22" s="711">
        <v>4</v>
      </c>
      <c r="E22" s="712">
        <v>54.8</v>
      </c>
      <c r="F22" s="712">
        <v>118</v>
      </c>
      <c r="G22" s="712">
        <v>28</v>
      </c>
      <c r="H22" s="707"/>
      <c r="I22" s="707"/>
      <c r="J22" s="707"/>
      <c r="K22" s="707"/>
      <c r="L22" s="707"/>
      <c r="M22" s="707"/>
      <c r="O22" s="707"/>
      <c r="P22" s="707"/>
      <c r="Q22" s="707"/>
      <c r="R22" s="710">
        <v>3.6666666700000001</v>
      </c>
    </row>
    <row r="23" spans="1:18" x14ac:dyDescent="0.25">
      <c r="A23" s="707">
        <v>14</v>
      </c>
      <c r="B23" s="706" t="s">
        <v>421</v>
      </c>
      <c r="C23" s="710">
        <v>78.766666700000002</v>
      </c>
      <c r="D23" s="711">
        <v>15</v>
      </c>
      <c r="E23" s="712">
        <v>56.4</v>
      </c>
      <c r="F23" s="712">
        <v>116</v>
      </c>
      <c r="G23" s="712">
        <v>24</v>
      </c>
      <c r="H23" s="707"/>
      <c r="I23" s="707"/>
      <c r="J23" s="707"/>
      <c r="K23" s="707"/>
      <c r="L23" s="707"/>
      <c r="M23" s="707"/>
      <c r="O23" s="707"/>
      <c r="P23" s="707"/>
      <c r="Q23" s="707"/>
      <c r="R23" s="710">
        <v>3.3333333299999999</v>
      </c>
    </row>
    <row r="24" spans="1:18" x14ac:dyDescent="0.25">
      <c r="A24" s="707">
        <v>15</v>
      </c>
      <c r="B24" s="706" t="s">
        <v>430</v>
      </c>
      <c r="C24" s="710">
        <v>76.233333299999998</v>
      </c>
      <c r="D24" s="711">
        <v>19</v>
      </c>
      <c r="E24" s="712">
        <v>52.9</v>
      </c>
      <c r="F24" s="712">
        <v>116</v>
      </c>
      <c r="G24" s="712">
        <v>24</v>
      </c>
      <c r="H24" s="707"/>
      <c r="I24" s="707"/>
      <c r="J24" s="707"/>
      <c r="K24" s="707"/>
      <c r="L24" s="707"/>
      <c r="M24" s="707"/>
      <c r="O24" s="707"/>
      <c r="P24" s="707"/>
      <c r="Q24" s="707"/>
      <c r="R24" s="710">
        <v>5.6666666699999997</v>
      </c>
    </row>
    <row r="25" spans="1:18" x14ac:dyDescent="0.25">
      <c r="A25" s="707">
        <v>16</v>
      </c>
      <c r="B25" s="706" t="s">
        <v>425</v>
      </c>
      <c r="C25" s="710">
        <v>72</v>
      </c>
      <c r="D25" s="711">
        <v>25</v>
      </c>
      <c r="E25" s="712">
        <v>56.9</v>
      </c>
      <c r="F25" s="712">
        <v>116</v>
      </c>
      <c r="G25" s="712">
        <v>22</v>
      </c>
      <c r="H25" s="707"/>
      <c r="I25" s="707"/>
      <c r="J25" s="707"/>
      <c r="K25" s="707"/>
      <c r="L25" s="707"/>
      <c r="M25" s="707"/>
      <c r="O25" s="707"/>
      <c r="P25" s="707"/>
      <c r="Q25" s="707"/>
      <c r="R25" s="710">
        <v>4</v>
      </c>
    </row>
    <row r="26" spans="1:18" x14ac:dyDescent="0.25">
      <c r="A26" s="707">
        <v>17</v>
      </c>
      <c r="B26" s="706" t="s">
        <v>437</v>
      </c>
      <c r="C26" s="710">
        <v>85.166666699999993</v>
      </c>
      <c r="D26" s="711">
        <v>7</v>
      </c>
      <c r="E26" s="712">
        <v>55.6</v>
      </c>
      <c r="F26" s="712">
        <v>120</v>
      </c>
      <c r="G26" s="712">
        <v>27</v>
      </c>
      <c r="H26" s="707"/>
      <c r="I26" s="707"/>
      <c r="J26" s="707"/>
      <c r="K26" s="707"/>
      <c r="L26" s="707"/>
      <c r="M26" s="707"/>
      <c r="O26" s="707"/>
      <c r="P26" s="707"/>
      <c r="Q26" s="707"/>
      <c r="R26" s="710">
        <v>4.3333333300000003</v>
      </c>
    </row>
    <row r="27" spans="1:18" x14ac:dyDescent="0.25">
      <c r="A27" s="707">
        <v>18</v>
      </c>
      <c r="B27" s="706" t="s">
        <v>422</v>
      </c>
      <c r="C27" s="710">
        <v>84.1</v>
      </c>
      <c r="D27" s="711">
        <v>8</v>
      </c>
      <c r="E27" s="712">
        <v>56.8</v>
      </c>
      <c r="F27" s="712">
        <v>117</v>
      </c>
      <c r="G27" s="712">
        <v>27</v>
      </c>
      <c r="H27" s="707"/>
      <c r="I27" s="707"/>
      <c r="J27" s="707"/>
      <c r="K27" s="707"/>
      <c r="L27" s="707"/>
      <c r="M27" s="707"/>
      <c r="O27" s="707"/>
      <c r="P27" s="707"/>
      <c r="Q27" s="707"/>
      <c r="R27" s="710">
        <v>4.3333333300000003</v>
      </c>
    </row>
    <row r="28" spans="1:18" x14ac:dyDescent="0.25">
      <c r="A28" s="707">
        <v>19</v>
      </c>
      <c r="B28" s="706" t="s">
        <v>420</v>
      </c>
      <c r="C28" s="710">
        <v>75.266666700000002</v>
      </c>
      <c r="D28" s="711">
        <v>21</v>
      </c>
      <c r="E28" s="712">
        <v>56.2</v>
      </c>
      <c r="F28" s="712">
        <v>121</v>
      </c>
      <c r="G28" s="712">
        <v>27</v>
      </c>
      <c r="H28" s="707"/>
      <c r="I28" s="707"/>
      <c r="J28" s="707"/>
      <c r="K28" s="707"/>
      <c r="L28" s="707"/>
      <c r="M28" s="707"/>
      <c r="O28" s="707"/>
      <c r="P28" s="707"/>
      <c r="Q28" s="707"/>
      <c r="R28" s="710">
        <v>4.3333333300000003</v>
      </c>
    </row>
    <row r="29" spans="1:18" x14ac:dyDescent="0.25">
      <c r="A29" s="707">
        <v>20</v>
      </c>
      <c r="B29" s="706" t="s">
        <v>427</v>
      </c>
      <c r="C29" s="710">
        <v>83.566666699999999</v>
      </c>
      <c r="D29" s="711">
        <v>9</v>
      </c>
      <c r="E29" s="712">
        <v>59.1</v>
      </c>
      <c r="F29" s="712">
        <v>118</v>
      </c>
      <c r="G29" s="712">
        <v>33</v>
      </c>
      <c r="H29" s="707"/>
      <c r="I29" s="707"/>
      <c r="J29" s="707"/>
      <c r="K29" s="707"/>
      <c r="L29" s="707"/>
      <c r="M29" s="707"/>
      <c r="O29" s="707"/>
      <c r="P29" s="707"/>
      <c r="Q29" s="707"/>
      <c r="R29" s="710">
        <v>3.6666666700000001</v>
      </c>
    </row>
    <row r="30" spans="1:18" x14ac:dyDescent="0.25">
      <c r="A30" s="707">
        <v>21</v>
      </c>
      <c r="B30" s="706" t="s">
        <v>438</v>
      </c>
      <c r="C30" s="710">
        <v>72.633333300000004</v>
      </c>
      <c r="D30" s="711">
        <v>24</v>
      </c>
      <c r="E30" s="712">
        <v>55.5</v>
      </c>
      <c r="F30" s="712">
        <v>116</v>
      </c>
      <c r="G30" s="712">
        <v>25</v>
      </c>
      <c r="H30" s="707"/>
      <c r="I30" s="707"/>
      <c r="J30" s="707"/>
      <c r="K30" s="707"/>
      <c r="L30" s="707"/>
      <c r="M30" s="707"/>
      <c r="O30" s="707"/>
      <c r="P30" s="707"/>
      <c r="Q30" s="707"/>
      <c r="R30" s="710">
        <v>5.6666666699999997</v>
      </c>
    </row>
    <row r="31" spans="1:18" x14ac:dyDescent="0.25">
      <c r="A31" s="707">
        <v>22</v>
      </c>
      <c r="B31" s="706" t="s">
        <v>431</v>
      </c>
      <c r="C31" s="710">
        <v>75.066666699999999</v>
      </c>
      <c r="D31" s="711">
        <v>22</v>
      </c>
      <c r="E31" s="712">
        <v>57.1</v>
      </c>
      <c r="F31" s="712">
        <v>117</v>
      </c>
      <c r="G31" s="712">
        <v>30</v>
      </c>
      <c r="H31" s="707"/>
      <c r="I31" s="707"/>
      <c r="J31" s="707"/>
      <c r="K31" s="707"/>
      <c r="L31" s="707"/>
      <c r="M31" s="707"/>
      <c r="O31" s="707"/>
      <c r="P31" s="707"/>
      <c r="Q31" s="707"/>
      <c r="R31" s="710">
        <v>5</v>
      </c>
    </row>
    <row r="32" spans="1:18" x14ac:dyDescent="0.25">
      <c r="A32" s="707">
        <v>23</v>
      </c>
      <c r="B32" s="706" t="s">
        <v>432</v>
      </c>
      <c r="C32" s="710">
        <v>69.266666700000002</v>
      </c>
      <c r="D32" s="711">
        <v>29</v>
      </c>
      <c r="E32" s="712">
        <v>56.5</v>
      </c>
      <c r="F32" s="712">
        <v>117</v>
      </c>
      <c r="G32" s="712">
        <v>30</v>
      </c>
      <c r="H32" s="707"/>
      <c r="I32" s="707"/>
      <c r="J32" s="707"/>
      <c r="K32" s="707"/>
      <c r="L32" s="707"/>
      <c r="M32" s="707"/>
      <c r="O32" s="707"/>
      <c r="P32" s="707"/>
      <c r="Q32" s="707"/>
      <c r="R32" s="710">
        <v>5.6666666699999997</v>
      </c>
    </row>
    <row r="33" spans="1:18" x14ac:dyDescent="0.25">
      <c r="A33" s="707">
        <v>24</v>
      </c>
      <c r="B33" s="706" t="s">
        <v>440</v>
      </c>
      <c r="C33" s="710">
        <v>78.566666699999999</v>
      </c>
      <c r="D33" s="711">
        <v>16</v>
      </c>
      <c r="E33" s="712">
        <v>56.6</v>
      </c>
      <c r="F33" s="712">
        <v>116</v>
      </c>
      <c r="G33" s="712">
        <v>26</v>
      </c>
      <c r="H33" s="707"/>
      <c r="I33" s="707"/>
      <c r="J33" s="707"/>
      <c r="K33" s="707"/>
      <c r="L33" s="707"/>
      <c r="M33" s="707"/>
      <c r="O33" s="707"/>
      <c r="P33" s="707"/>
      <c r="Q33" s="707"/>
      <c r="R33" s="710">
        <v>5.3333333300000003</v>
      </c>
    </row>
    <row r="34" spans="1:18" x14ac:dyDescent="0.25">
      <c r="A34" s="707">
        <v>25</v>
      </c>
      <c r="B34" s="706" t="s">
        <v>419</v>
      </c>
      <c r="C34" s="710">
        <v>73.533333299999995</v>
      </c>
      <c r="D34" s="711">
        <v>23</v>
      </c>
      <c r="E34" s="712">
        <v>57.3</v>
      </c>
      <c r="F34" s="712">
        <v>122</v>
      </c>
      <c r="G34" s="712">
        <v>27</v>
      </c>
      <c r="H34" s="707"/>
      <c r="I34" s="707"/>
      <c r="J34" s="707"/>
      <c r="K34" s="707"/>
      <c r="L34" s="707"/>
      <c r="M34" s="707"/>
      <c r="O34" s="707"/>
      <c r="P34" s="707"/>
      <c r="Q34" s="707"/>
      <c r="R34" s="710">
        <v>3.3333333299999999</v>
      </c>
    </row>
    <row r="35" spans="1:18" x14ac:dyDescent="0.25">
      <c r="A35" s="707">
        <v>26</v>
      </c>
      <c r="B35" s="706" t="s">
        <v>424</v>
      </c>
      <c r="C35" s="710">
        <v>86.9</v>
      </c>
      <c r="D35" s="711">
        <v>5</v>
      </c>
      <c r="E35" s="712">
        <v>57.7</v>
      </c>
      <c r="F35" s="712">
        <v>122</v>
      </c>
      <c r="G35" s="712">
        <v>28</v>
      </c>
      <c r="H35" s="707"/>
      <c r="I35" s="707"/>
      <c r="J35" s="707"/>
      <c r="K35" s="707"/>
      <c r="L35" s="707"/>
      <c r="M35" s="707"/>
      <c r="O35" s="707"/>
      <c r="P35" s="707"/>
      <c r="Q35" s="707"/>
      <c r="R35" s="710">
        <v>3</v>
      </c>
    </row>
    <row r="36" spans="1:18" x14ac:dyDescent="0.25">
      <c r="A36" s="707">
        <v>27</v>
      </c>
      <c r="B36" s="706" t="s">
        <v>428</v>
      </c>
      <c r="C36" s="710">
        <v>80.833333300000007</v>
      </c>
      <c r="D36" s="711">
        <v>12</v>
      </c>
      <c r="E36" s="712">
        <v>59.1</v>
      </c>
      <c r="F36" s="712">
        <v>120</v>
      </c>
      <c r="G36" s="712">
        <v>32</v>
      </c>
      <c r="H36" s="707"/>
      <c r="I36" s="707"/>
      <c r="J36" s="707"/>
      <c r="K36" s="707"/>
      <c r="L36" s="707"/>
      <c r="M36" s="707"/>
      <c r="O36" s="707"/>
      <c r="P36" s="707"/>
      <c r="Q36" s="707"/>
      <c r="R36" s="710">
        <v>4</v>
      </c>
    </row>
    <row r="37" spans="1:18" x14ac:dyDescent="0.25">
      <c r="A37" s="707">
        <v>28</v>
      </c>
      <c r="B37" s="706" t="s">
        <v>436</v>
      </c>
      <c r="C37" s="710">
        <v>98.1</v>
      </c>
      <c r="D37" s="711">
        <v>1</v>
      </c>
      <c r="E37" s="712">
        <v>56.2</v>
      </c>
      <c r="F37" s="712">
        <v>120</v>
      </c>
      <c r="G37" s="712">
        <v>30</v>
      </c>
      <c r="H37" s="707"/>
      <c r="I37" s="707"/>
      <c r="J37" s="707"/>
      <c r="K37" s="707"/>
      <c r="L37" s="707"/>
      <c r="M37" s="707"/>
      <c r="O37" s="707"/>
      <c r="P37" s="707"/>
      <c r="Q37" s="707"/>
      <c r="R37" s="710">
        <v>3.6666666700000001</v>
      </c>
    </row>
    <row r="38" spans="1:18" x14ac:dyDescent="0.25">
      <c r="A38" s="707">
        <v>29</v>
      </c>
      <c r="B38" s="706" t="s">
        <v>418</v>
      </c>
      <c r="C38" s="710">
        <v>92.1</v>
      </c>
      <c r="D38" s="711">
        <v>2</v>
      </c>
      <c r="E38" s="712">
        <v>55.5</v>
      </c>
      <c r="F38" s="712">
        <v>122</v>
      </c>
      <c r="G38" s="712">
        <v>32</v>
      </c>
      <c r="H38" s="707"/>
      <c r="I38" s="707"/>
      <c r="J38" s="707"/>
      <c r="K38" s="707"/>
      <c r="L38" s="707"/>
      <c r="M38" s="707"/>
      <c r="O38" s="707"/>
      <c r="P38" s="707"/>
      <c r="Q38" s="707"/>
      <c r="R38" s="710">
        <v>3</v>
      </c>
    </row>
    <row r="39" spans="1:18" x14ac:dyDescent="0.25">
      <c r="A39" s="707">
        <v>30</v>
      </c>
      <c r="B39" s="706" t="s">
        <v>423</v>
      </c>
      <c r="C39" s="710">
        <v>70</v>
      </c>
      <c r="D39" s="711">
        <v>28</v>
      </c>
      <c r="E39" s="712">
        <v>57.4</v>
      </c>
      <c r="F39" s="712">
        <v>121</v>
      </c>
      <c r="G39" s="712">
        <v>29</v>
      </c>
      <c r="H39" s="707"/>
      <c r="I39" s="707"/>
      <c r="J39" s="707"/>
      <c r="K39" s="707"/>
      <c r="L39" s="707"/>
      <c r="M39" s="707"/>
      <c r="O39" s="707"/>
      <c r="P39" s="707"/>
      <c r="Q39" s="707"/>
      <c r="R39" s="710">
        <v>4.6666666699999997</v>
      </c>
    </row>
    <row r="40" spans="1:18" x14ac:dyDescent="0.25">
      <c r="A40" s="704" t="s">
        <v>34</v>
      </c>
      <c r="C40" s="705">
        <v>79.3</v>
      </c>
      <c r="E40" s="705">
        <v>56.6</v>
      </c>
      <c r="F40" s="705">
        <v>118</v>
      </c>
      <c r="G40" s="705">
        <v>28</v>
      </c>
      <c r="R40" s="705">
        <v>4.4000000000000004</v>
      </c>
    </row>
    <row r="41" spans="1:18" x14ac:dyDescent="0.25">
      <c r="A41" s="704" t="s">
        <v>197</v>
      </c>
      <c r="R41" s="705">
        <v>13.9</v>
      </c>
    </row>
    <row r="43" spans="1:18" x14ac:dyDescent="0.25">
      <c r="A43" s="704" t="s">
        <v>185</v>
      </c>
    </row>
    <row r="44" spans="1:18" x14ac:dyDescent="0.25">
      <c r="B44" s="704" t="s">
        <v>547</v>
      </c>
    </row>
  </sheetData>
  <mergeCells count="1">
    <mergeCell ref="N6:O6"/>
  </mergeCells>
  <pageMargins left="0.2" right="0.2" top="0.25" bottom="0.25" header="0.3" footer="0.3"/>
  <pageSetup scale="7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topLeftCell="A23" zoomScale="110" zoomScaleNormal="110" workbookViewId="0">
      <selection activeCell="I44" sqref="I44"/>
    </sheetView>
  </sheetViews>
  <sheetFormatPr defaultColWidth="9.140625" defaultRowHeight="11.25" x14ac:dyDescent="0.2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12" width="9.140625" style="1"/>
    <col min="13" max="13" width="9.7109375" style="1" customWidth="1"/>
    <col min="14" max="16384" width="9.140625" style="1"/>
  </cols>
  <sheetData>
    <row r="1" spans="1:18" x14ac:dyDescent="0.2">
      <c r="A1" s="2" t="s">
        <v>5</v>
      </c>
      <c r="B1" s="3" t="s">
        <v>497</v>
      </c>
      <c r="C1" s="3"/>
      <c r="D1" s="3"/>
      <c r="E1" s="3"/>
      <c r="F1" s="3"/>
      <c r="G1" s="3" t="s">
        <v>6</v>
      </c>
      <c r="H1" s="3" t="s">
        <v>536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">
      <c r="A2" s="2" t="s">
        <v>7</v>
      </c>
      <c r="B2" s="5">
        <v>2</v>
      </c>
      <c r="C2" s="5" t="s">
        <v>8</v>
      </c>
      <c r="D2" s="5"/>
      <c r="E2" s="5">
        <v>50</v>
      </c>
      <c r="F2" s="5"/>
      <c r="G2" s="5"/>
      <c r="H2" s="5" t="s">
        <v>186</v>
      </c>
      <c r="I2" s="5">
        <v>10.199999999999999</v>
      </c>
      <c r="J2" s="5"/>
      <c r="K2" s="5" t="s">
        <v>9</v>
      </c>
      <c r="L2" s="5">
        <v>9.6</v>
      </c>
      <c r="M2" s="5"/>
      <c r="N2" s="5"/>
      <c r="O2" s="5"/>
      <c r="P2" s="5"/>
      <c r="Q2" s="5"/>
      <c r="R2" s="6"/>
    </row>
    <row r="3" spans="1:18" x14ac:dyDescent="0.2">
      <c r="A3" s="7" t="s">
        <v>10</v>
      </c>
      <c r="B3" s="5" t="s">
        <v>187</v>
      </c>
      <c r="C3" s="5"/>
      <c r="D3" s="5"/>
      <c r="E3" s="5" t="s">
        <v>11</v>
      </c>
      <c r="F3" s="475">
        <v>41961</v>
      </c>
      <c r="G3" s="5"/>
      <c r="H3" s="5"/>
      <c r="I3" s="5"/>
      <c r="J3" s="5" t="s">
        <v>12</v>
      </c>
      <c r="K3" s="5" t="s">
        <v>537</v>
      </c>
      <c r="L3" s="5"/>
      <c r="M3" s="5"/>
      <c r="N3" s="5"/>
      <c r="O3" s="5"/>
      <c r="P3" s="5"/>
      <c r="Q3" s="5"/>
      <c r="R3" s="6"/>
    </row>
    <row r="4" spans="1:18" x14ac:dyDescent="0.2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476" t="s">
        <v>14</v>
      </c>
      <c r="B5" s="477" t="s">
        <v>15</v>
      </c>
      <c r="C5" s="478" t="s">
        <v>16</v>
      </c>
      <c r="D5" s="478"/>
      <c r="E5" s="478" t="s">
        <v>17</v>
      </c>
      <c r="F5" s="478" t="s">
        <v>167</v>
      </c>
      <c r="G5" s="478" t="s">
        <v>168</v>
      </c>
      <c r="H5" s="478" t="s">
        <v>169</v>
      </c>
      <c r="I5" s="478" t="s">
        <v>170</v>
      </c>
      <c r="J5" s="478" t="s">
        <v>171</v>
      </c>
      <c r="K5" s="478" t="s">
        <v>172</v>
      </c>
      <c r="L5" s="478" t="s">
        <v>173</v>
      </c>
      <c r="M5" s="479" t="s">
        <v>174</v>
      </c>
      <c r="N5" s="957" t="s">
        <v>175</v>
      </c>
      <c r="O5" s="958"/>
      <c r="P5" s="478" t="s">
        <v>73</v>
      </c>
      <c r="Q5" s="478" t="s">
        <v>31</v>
      </c>
      <c r="R5" s="479" t="s">
        <v>188</v>
      </c>
    </row>
    <row r="6" spans="1:18" x14ac:dyDescent="0.2">
      <c r="A6" s="476" t="s">
        <v>18</v>
      </c>
      <c r="B6" s="477" t="s">
        <v>19</v>
      </c>
      <c r="C6" s="478"/>
      <c r="D6" s="477"/>
      <c r="E6" s="478" t="s">
        <v>20</v>
      </c>
      <c r="F6" s="478" t="s">
        <v>21</v>
      </c>
      <c r="G6" s="478"/>
      <c r="H6" s="478"/>
      <c r="I6" s="478" t="s">
        <v>176</v>
      </c>
      <c r="J6" s="478" t="s">
        <v>177</v>
      </c>
      <c r="K6" s="478" t="s">
        <v>178</v>
      </c>
      <c r="L6" s="478" t="s">
        <v>178</v>
      </c>
      <c r="M6" s="480" t="s">
        <v>178</v>
      </c>
      <c r="N6" s="478" t="s">
        <v>179</v>
      </c>
      <c r="O6" s="478" t="s">
        <v>180</v>
      </c>
      <c r="P6" s="478" t="s">
        <v>181</v>
      </c>
      <c r="Q6" s="481" t="s">
        <v>32</v>
      </c>
      <c r="R6" s="508" t="s">
        <v>32</v>
      </c>
    </row>
    <row r="7" spans="1:18" x14ac:dyDescent="0.2">
      <c r="A7" s="476"/>
      <c r="B7" s="477"/>
      <c r="C7" s="478"/>
      <c r="D7" s="480" t="s">
        <v>26</v>
      </c>
      <c r="E7" s="478"/>
      <c r="F7" s="478"/>
      <c r="G7" s="478"/>
      <c r="H7" s="477"/>
      <c r="I7" s="477"/>
      <c r="J7" s="477"/>
      <c r="K7" s="477"/>
      <c r="L7" s="477"/>
      <c r="M7" s="477"/>
      <c r="N7" s="480" t="s">
        <v>182</v>
      </c>
      <c r="O7" s="478" t="s">
        <v>183</v>
      </c>
      <c r="P7" s="478"/>
      <c r="Q7" s="481" t="s">
        <v>33</v>
      </c>
      <c r="R7" s="508" t="s">
        <v>33</v>
      </c>
    </row>
    <row r="8" spans="1:18" x14ac:dyDescent="0.2">
      <c r="A8" s="509"/>
      <c r="B8" s="510"/>
      <c r="C8" s="511" t="s">
        <v>22</v>
      </c>
      <c r="D8" s="511" t="s">
        <v>27</v>
      </c>
      <c r="E8" s="511" t="s">
        <v>23</v>
      </c>
      <c r="F8" s="511" t="s">
        <v>24</v>
      </c>
      <c r="G8" s="511" t="s">
        <v>184</v>
      </c>
      <c r="H8" s="511" t="s">
        <v>25</v>
      </c>
      <c r="I8" s="511" t="s">
        <v>25</v>
      </c>
      <c r="J8" s="512" t="s">
        <v>25</v>
      </c>
      <c r="K8" s="512" t="s">
        <v>25</v>
      </c>
      <c r="L8" s="512" t="s">
        <v>25</v>
      </c>
      <c r="M8" s="512" t="s">
        <v>25</v>
      </c>
      <c r="N8" s="512" t="s">
        <v>25</v>
      </c>
      <c r="O8" s="512" t="s">
        <v>25</v>
      </c>
      <c r="P8" s="512" t="s">
        <v>25</v>
      </c>
      <c r="Q8" s="512" t="s">
        <v>25</v>
      </c>
      <c r="R8" s="512" t="s">
        <v>25</v>
      </c>
    </row>
    <row r="9" spans="1:18" ht="12.95" customHeight="1" x14ac:dyDescent="0.2">
      <c r="A9" s="513">
        <v>1</v>
      </c>
      <c r="B9" s="514" t="s">
        <v>0</v>
      </c>
      <c r="C9" s="445">
        <v>19.399999999999999</v>
      </c>
      <c r="D9" s="540">
        <v>29</v>
      </c>
      <c r="E9" s="519">
        <v>56.410122000000001</v>
      </c>
      <c r="F9" s="540">
        <v>94</v>
      </c>
      <c r="G9" s="540">
        <v>32</v>
      </c>
      <c r="H9" s="540">
        <v>3</v>
      </c>
      <c r="I9" s="540"/>
      <c r="J9" s="540"/>
      <c r="K9" s="540">
        <v>0</v>
      </c>
      <c r="L9" s="540"/>
      <c r="M9" s="540">
        <v>6</v>
      </c>
      <c r="N9" s="540"/>
      <c r="O9" s="445"/>
      <c r="P9" s="445"/>
      <c r="Q9" s="637"/>
      <c r="R9" s="641" t="s">
        <v>189</v>
      </c>
    </row>
    <row r="10" spans="1:18" ht="12.95" customHeight="1" x14ac:dyDescent="0.2">
      <c r="A10" s="522">
        <v>2</v>
      </c>
      <c r="B10" s="447" t="s">
        <v>30</v>
      </c>
      <c r="C10" s="445">
        <v>58.2</v>
      </c>
      <c r="D10" s="540">
        <v>10</v>
      </c>
      <c r="E10" s="519">
        <v>58.769072999999999</v>
      </c>
      <c r="F10" s="540">
        <v>97</v>
      </c>
      <c r="G10" s="540">
        <v>29</v>
      </c>
      <c r="H10" s="540">
        <v>0</v>
      </c>
      <c r="I10" s="540"/>
      <c r="J10" s="540"/>
      <c r="K10" s="540" t="s">
        <v>385</v>
      </c>
      <c r="L10" s="540"/>
      <c r="M10" s="540">
        <v>0</v>
      </c>
      <c r="N10" s="540"/>
      <c r="O10" s="445"/>
      <c r="P10" s="445"/>
      <c r="Q10" s="637"/>
      <c r="R10" s="639" t="s">
        <v>190</v>
      </c>
    </row>
    <row r="11" spans="1:18" ht="12.95" customHeight="1" x14ac:dyDescent="0.2">
      <c r="A11" s="522">
        <v>3</v>
      </c>
      <c r="B11" s="447" t="s">
        <v>35</v>
      </c>
      <c r="C11" s="445">
        <v>60.3</v>
      </c>
      <c r="D11" s="540">
        <v>7</v>
      </c>
      <c r="E11" s="519">
        <v>59.934544000000002</v>
      </c>
      <c r="F11" s="540">
        <v>94</v>
      </c>
      <c r="G11" s="540">
        <v>31</v>
      </c>
      <c r="H11" s="540">
        <v>0</v>
      </c>
      <c r="I11" s="540"/>
      <c r="J11" s="540"/>
      <c r="K11" s="540" t="s">
        <v>385</v>
      </c>
      <c r="L11" s="540"/>
      <c r="M11" s="540">
        <v>0</v>
      </c>
      <c r="N11" s="540"/>
      <c r="O11" s="445"/>
      <c r="P11" s="445"/>
      <c r="Q11" s="637"/>
      <c r="R11" s="639" t="s">
        <v>191</v>
      </c>
    </row>
    <row r="12" spans="1:18" ht="12.95" customHeight="1" x14ac:dyDescent="0.2">
      <c r="A12" s="522">
        <v>4</v>
      </c>
      <c r="B12" s="447" t="s">
        <v>38</v>
      </c>
      <c r="C12" s="445">
        <v>42.6</v>
      </c>
      <c r="D12" s="540">
        <v>24</v>
      </c>
      <c r="E12" s="519">
        <v>58.410122000000001</v>
      </c>
      <c r="F12" s="540">
        <v>92</v>
      </c>
      <c r="G12" s="540">
        <v>35</v>
      </c>
      <c r="H12" s="540">
        <v>1</v>
      </c>
      <c r="I12" s="540"/>
      <c r="J12" s="540"/>
      <c r="K12" s="540" t="s">
        <v>385</v>
      </c>
      <c r="L12" s="540"/>
      <c r="M12" s="540">
        <v>3</v>
      </c>
      <c r="N12" s="540"/>
      <c r="O12" s="445"/>
      <c r="P12" s="445"/>
      <c r="Q12" s="637"/>
      <c r="R12" s="638"/>
    </row>
    <row r="13" spans="1:18" ht="12.95" customHeight="1" x14ac:dyDescent="0.2">
      <c r="A13" s="522">
        <v>5</v>
      </c>
      <c r="B13" s="447" t="s">
        <v>43</v>
      </c>
      <c r="C13" s="445">
        <v>49.1</v>
      </c>
      <c r="D13" s="540">
        <v>23</v>
      </c>
      <c r="E13" s="519">
        <v>61.749245000000002</v>
      </c>
      <c r="F13" s="540">
        <v>98</v>
      </c>
      <c r="G13" s="540">
        <v>34</v>
      </c>
      <c r="H13" s="540">
        <v>1</v>
      </c>
      <c r="I13" s="540"/>
      <c r="J13" s="540"/>
      <c r="K13" s="540">
        <v>1</v>
      </c>
      <c r="L13" s="540"/>
      <c r="M13" s="540">
        <v>0</v>
      </c>
      <c r="N13" s="540"/>
      <c r="O13" s="445"/>
      <c r="P13" s="445"/>
      <c r="Q13" s="637"/>
      <c r="R13" s="638"/>
    </row>
    <row r="14" spans="1:18" ht="12.95" customHeight="1" x14ac:dyDescent="0.2">
      <c r="A14" s="522">
        <v>6</v>
      </c>
      <c r="B14" s="447" t="s">
        <v>47</v>
      </c>
      <c r="C14" s="445">
        <v>63.3</v>
      </c>
      <c r="D14" s="540">
        <v>4</v>
      </c>
      <c r="E14" s="519">
        <v>58.074244999999998</v>
      </c>
      <c r="F14" s="540">
        <v>101</v>
      </c>
      <c r="G14" s="540">
        <v>31</v>
      </c>
      <c r="H14" s="540">
        <v>0</v>
      </c>
      <c r="I14" s="540"/>
      <c r="J14" s="540"/>
      <c r="K14" s="540">
        <v>0</v>
      </c>
      <c r="L14" s="540"/>
      <c r="M14" s="540">
        <v>0</v>
      </c>
      <c r="N14" s="540"/>
      <c r="O14" s="445"/>
      <c r="P14" s="445"/>
      <c r="Q14" s="637"/>
      <c r="R14" s="638"/>
    </row>
    <row r="15" spans="1:18" ht="12.95" customHeight="1" x14ac:dyDescent="0.2">
      <c r="A15" s="522">
        <v>7</v>
      </c>
      <c r="B15" s="447" t="s">
        <v>434</v>
      </c>
      <c r="C15" s="445">
        <v>39.1</v>
      </c>
      <c r="D15" s="540">
        <v>27</v>
      </c>
      <c r="E15" s="519">
        <v>54.046917000000001</v>
      </c>
      <c r="F15" s="540">
        <v>100</v>
      </c>
      <c r="G15" s="540">
        <v>32</v>
      </c>
      <c r="H15" s="540">
        <v>0</v>
      </c>
      <c r="I15" s="540"/>
      <c r="J15" s="540"/>
      <c r="K15" s="540">
        <v>0</v>
      </c>
      <c r="L15" s="540"/>
      <c r="M15" s="540">
        <v>0</v>
      </c>
      <c r="N15" s="540"/>
      <c r="O15" s="445"/>
      <c r="P15" s="445"/>
      <c r="Q15" s="637"/>
      <c r="R15" s="638"/>
    </row>
    <row r="16" spans="1:18" ht="12.95" customHeight="1" x14ac:dyDescent="0.2">
      <c r="A16" s="522">
        <v>8</v>
      </c>
      <c r="B16" s="447" t="s">
        <v>433</v>
      </c>
      <c r="C16" s="445">
        <v>56.1</v>
      </c>
      <c r="D16" s="540">
        <v>12</v>
      </c>
      <c r="E16" s="519">
        <v>55.991081000000001</v>
      </c>
      <c r="F16" s="540">
        <v>98</v>
      </c>
      <c r="G16" s="540">
        <v>37</v>
      </c>
      <c r="H16" s="540">
        <v>0</v>
      </c>
      <c r="I16" s="540"/>
      <c r="J16" s="540"/>
      <c r="K16" s="540">
        <v>0</v>
      </c>
      <c r="L16" s="540"/>
      <c r="M16" s="540">
        <v>0</v>
      </c>
      <c r="N16" s="540"/>
      <c r="O16" s="445"/>
      <c r="P16" s="445"/>
      <c r="Q16" s="637"/>
      <c r="R16" s="638"/>
    </row>
    <row r="17" spans="1:18" ht="12.95" customHeight="1" x14ac:dyDescent="0.2">
      <c r="A17" s="522">
        <v>9</v>
      </c>
      <c r="B17" s="447" t="s">
        <v>429</v>
      </c>
      <c r="C17" s="445">
        <v>51.7</v>
      </c>
      <c r="D17" s="540">
        <v>19</v>
      </c>
      <c r="E17" s="519">
        <v>57.941608000000002</v>
      </c>
      <c r="F17" s="540">
        <v>101</v>
      </c>
      <c r="G17" s="540">
        <v>36</v>
      </c>
      <c r="H17" s="540">
        <v>0</v>
      </c>
      <c r="I17" s="540"/>
      <c r="J17" s="540"/>
      <c r="K17" s="540">
        <v>0</v>
      </c>
      <c r="L17" s="540"/>
      <c r="M17" s="540">
        <v>0</v>
      </c>
      <c r="N17" s="540"/>
      <c r="O17" s="445"/>
      <c r="P17" s="445"/>
      <c r="Q17" s="637"/>
      <c r="R17" s="638"/>
    </row>
    <row r="18" spans="1:18" ht="12.95" customHeight="1" x14ac:dyDescent="0.2">
      <c r="A18" s="522">
        <v>10</v>
      </c>
      <c r="B18" s="447" t="s">
        <v>435</v>
      </c>
      <c r="C18" s="445">
        <v>52.9</v>
      </c>
      <c r="D18" s="540">
        <v>18</v>
      </c>
      <c r="E18" s="519">
        <v>54.952477000000002</v>
      </c>
      <c r="F18" s="540">
        <v>97</v>
      </c>
      <c r="G18" s="540">
        <v>35</v>
      </c>
      <c r="H18" s="540">
        <v>2</v>
      </c>
      <c r="I18" s="540"/>
      <c r="J18" s="540"/>
      <c r="K18" s="540" t="s">
        <v>385</v>
      </c>
      <c r="L18" s="540"/>
      <c r="M18" s="540">
        <v>0</v>
      </c>
      <c r="N18" s="540"/>
      <c r="O18" s="445"/>
      <c r="P18" s="445"/>
      <c r="Q18" s="637"/>
      <c r="R18" s="638"/>
    </row>
    <row r="19" spans="1:18" ht="12.95" customHeight="1" x14ac:dyDescent="0.2">
      <c r="A19" s="522">
        <v>11</v>
      </c>
      <c r="B19" s="447" t="s">
        <v>441</v>
      </c>
      <c r="C19" s="445">
        <v>9.4</v>
      </c>
      <c r="D19" s="540">
        <v>30</v>
      </c>
      <c r="E19" s="519">
        <v>56.410122000000001</v>
      </c>
      <c r="F19" s="540">
        <v>103</v>
      </c>
      <c r="G19" s="540">
        <v>31</v>
      </c>
      <c r="H19" s="540">
        <v>2</v>
      </c>
      <c r="I19" s="540"/>
      <c r="J19" s="540"/>
      <c r="K19" s="540" t="s">
        <v>385</v>
      </c>
      <c r="L19" s="540"/>
      <c r="M19" s="540">
        <v>6</v>
      </c>
      <c r="N19" s="540"/>
      <c r="O19" s="445"/>
      <c r="P19" s="445"/>
      <c r="Q19" s="637"/>
      <c r="R19" s="638"/>
    </row>
    <row r="20" spans="1:18" ht="12.95" customHeight="1" x14ac:dyDescent="0.2">
      <c r="A20" s="522">
        <v>12</v>
      </c>
      <c r="B20" s="447" t="s">
        <v>439</v>
      </c>
      <c r="C20" s="445">
        <v>28.4</v>
      </c>
      <c r="D20" s="540">
        <v>28</v>
      </c>
      <c r="E20" s="519">
        <v>56.4</v>
      </c>
      <c r="F20" s="540">
        <v>96</v>
      </c>
      <c r="G20" s="540">
        <v>36</v>
      </c>
      <c r="H20" s="540">
        <v>8</v>
      </c>
      <c r="I20" s="540"/>
      <c r="J20" s="540"/>
      <c r="K20" s="540" t="s">
        <v>385</v>
      </c>
      <c r="L20" s="540"/>
      <c r="M20" s="540">
        <v>4</v>
      </c>
      <c r="N20" s="540"/>
      <c r="O20" s="445"/>
      <c r="P20" s="445"/>
      <c r="Q20" s="637"/>
      <c r="R20" s="638"/>
    </row>
    <row r="21" spans="1:18" ht="12.95" customHeight="1" x14ac:dyDescent="0.2">
      <c r="A21" s="522">
        <v>13</v>
      </c>
      <c r="B21" s="447" t="s">
        <v>426</v>
      </c>
      <c r="C21" s="445">
        <v>70.2</v>
      </c>
      <c r="D21" s="540">
        <v>2</v>
      </c>
      <c r="E21" s="519">
        <v>60.289245999999999</v>
      </c>
      <c r="F21" s="540">
        <v>98</v>
      </c>
      <c r="G21" s="540">
        <v>32</v>
      </c>
      <c r="H21" s="540">
        <v>0</v>
      </c>
      <c r="I21" s="540"/>
      <c r="J21" s="540"/>
      <c r="K21" s="540">
        <v>1</v>
      </c>
      <c r="L21" s="540"/>
      <c r="M21" s="540">
        <v>0</v>
      </c>
      <c r="N21" s="540"/>
      <c r="O21" s="445"/>
      <c r="P21" s="445"/>
      <c r="Q21" s="637"/>
      <c r="R21" s="638"/>
    </row>
    <row r="22" spans="1:18" ht="12.95" customHeight="1" x14ac:dyDescent="0.2">
      <c r="A22" s="522">
        <v>14</v>
      </c>
      <c r="B22" s="447" t="s">
        <v>421</v>
      </c>
      <c r="C22" s="445">
        <v>53.7</v>
      </c>
      <c r="D22" s="540">
        <v>16</v>
      </c>
      <c r="E22" s="519">
        <v>56.307552000000001</v>
      </c>
      <c r="F22" s="540">
        <v>98</v>
      </c>
      <c r="G22" s="540">
        <v>32</v>
      </c>
      <c r="H22" s="540">
        <v>0</v>
      </c>
      <c r="I22" s="540"/>
      <c r="J22" s="540"/>
      <c r="K22" s="540">
        <v>0</v>
      </c>
      <c r="L22" s="540"/>
      <c r="M22" s="540">
        <v>0</v>
      </c>
      <c r="N22" s="540"/>
      <c r="O22" s="445"/>
      <c r="P22" s="445"/>
      <c r="Q22" s="637"/>
      <c r="R22" s="638"/>
    </row>
    <row r="23" spans="1:18" ht="12.95" customHeight="1" x14ac:dyDescent="0.2">
      <c r="A23" s="522">
        <v>15</v>
      </c>
      <c r="B23" s="447" t="s">
        <v>430</v>
      </c>
      <c r="C23" s="445">
        <v>71.400000000000006</v>
      </c>
      <c r="D23" s="540">
        <v>1</v>
      </c>
      <c r="E23" s="519">
        <v>60.164588999999999</v>
      </c>
      <c r="F23" s="540">
        <v>97</v>
      </c>
      <c r="G23" s="540">
        <v>32</v>
      </c>
      <c r="H23" s="540">
        <v>0</v>
      </c>
      <c r="I23" s="540"/>
      <c r="J23" s="540"/>
      <c r="K23" s="540">
        <v>0</v>
      </c>
      <c r="L23" s="540"/>
      <c r="M23" s="540">
        <v>1</v>
      </c>
      <c r="N23" s="540"/>
      <c r="O23" s="445"/>
      <c r="P23" s="445"/>
      <c r="Q23" s="637"/>
      <c r="R23" s="638"/>
    </row>
    <row r="24" spans="1:18" ht="12.95" customHeight="1" x14ac:dyDescent="0.2">
      <c r="A24" s="522">
        <v>16</v>
      </c>
      <c r="B24" s="447" t="s">
        <v>425</v>
      </c>
      <c r="C24" s="445">
        <v>58.8</v>
      </c>
      <c r="D24" s="540">
        <v>8</v>
      </c>
      <c r="E24" s="519">
        <v>54.729213999999999</v>
      </c>
      <c r="F24" s="540">
        <v>98</v>
      </c>
      <c r="G24" s="540">
        <v>32</v>
      </c>
      <c r="H24" s="540">
        <v>1</v>
      </c>
      <c r="I24" s="540"/>
      <c r="J24" s="540"/>
      <c r="K24" s="540">
        <v>0</v>
      </c>
      <c r="L24" s="540"/>
      <c r="M24" s="540">
        <v>0</v>
      </c>
      <c r="N24" s="540"/>
      <c r="O24" s="445"/>
      <c r="P24" s="445"/>
      <c r="Q24" s="637"/>
      <c r="R24" s="638"/>
    </row>
    <row r="25" spans="1:18" ht="12.95" customHeight="1" x14ac:dyDescent="0.2">
      <c r="A25" s="522">
        <v>17</v>
      </c>
      <c r="B25" s="447" t="s">
        <v>437</v>
      </c>
      <c r="C25" s="445">
        <v>68.099999999999994</v>
      </c>
      <c r="D25" s="540">
        <v>3</v>
      </c>
      <c r="E25" s="519">
        <v>58.884377000000001</v>
      </c>
      <c r="F25" s="540">
        <v>96</v>
      </c>
      <c r="G25" s="540">
        <v>32</v>
      </c>
      <c r="H25" s="540">
        <v>1</v>
      </c>
      <c r="I25" s="540"/>
      <c r="J25" s="540"/>
      <c r="K25" s="540">
        <v>0</v>
      </c>
      <c r="L25" s="540"/>
      <c r="M25" s="540">
        <v>1</v>
      </c>
      <c r="N25" s="540"/>
      <c r="O25" s="445"/>
      <c r="P25" s="445"/>
      <c r="Q25" s="637"/>
      <c r="R25" s="638"/>
    </row>
    <row r="26" spans="1:18" ht="12.95" customHeight="1" x14ac:dyDescent="0.2">
      <c r="A26" s="522">
        <v>18</v>
      </c>
      <c r="B26" s="447" t="s">
        <v>422</v>
      </c>
      <c r="C26" s="445">
        <v>54.2</v>
      </c>
      <c r="D26" s="540">
        <v>15</v>
      </c>
      <c r="E26" s="519">
        <v>58.793914999999998</v>
      </c>
      <c r="F26" s="540">
        <v>101</v>
      </c>
      <c r="G26" s="540">
        <v>32</v>
      </c>
      <c r="H26" s="540">
        <v>0</v>
      </c>
      <c r="I26" s="540"/>
      <c r="J26" s="540"/>
      <c r="K26" s="540">
        <v>0</v>
      </c>
      <c r="L26" s="540"/>
      <c r="M26" s="540">
        <v>1</v>
      </c>
      <c r="N26" s="540"/>
      <c r="O26" s="445"/>
      <c r="P26" s="445"/>
      <c r="Q26" s="637"/>
      <c r="R26" s="638"/>
    </row>
    <row r="27" spans="1:18" ht="12.95" customHeight="1" x14ac:dyDescent="0.2">
      <c r="A27" s="522">
        <v>19</v>
      </c>
      <c r="B27" s="447" t="s">
        <v>420</v>
      </c>
      <c r="C27" s="445">
        <v>56.1</v>
      </c>
      <c r="D27" s="540">
        <v>13</v>
      </c>
      <c r="E27" s="519">
        <v>56.159824</v>
      </c>
      <c r="F27" s="540">
        <v>102</v>
      </c>
      <c r="G27" s="540">
        <v>32</v>
      </c>
      <c r="H27" s="540">
        <v>0</v>
      </c>
      <c r="I27" s="540"/>
      <c r="J27" s="540"/>
      <c r="K27" s="540">
        <v>0</v>
      </c>
      <c r="L27" s="540"/>
      <c r="M27" s="540">
        <v>0</v>
      </c>
      <c r="N27" s="540"/>
      <c r="O27" s="445"/>
      <c r="P27" s="445"/>
      <c r="Q27" s="637"/>
      <c r="R27" s="638"/>
    </row>
    <row r="28" spans="1:18" ht="12.95" customHeight="1" x14ac:dyDescent="0.2">
      <c r="A28" s="522">
        <v>20</v>
      </c>
      <c r="B28" s="447" t="s">
        <v>427</v>
      </c>
      <c r="C28" s="445">
        <v>61.9</v>
      </c>
      <c r="D28" s="540">
        <v>5</v>
      </c>
      <c r="E28" s="519">
        <v>61.305900999999999</v>
      </c>
      <c r="F28" s="540">
        <v>92</v>
      </c>
      <c r="G28" s="540">
        <v>39</v>
      </c>
      <c r="H28" s="540">
        <v>2</v>
      </c>
      <c r="I28" s="540"/>
      <c r="J28" s="540"/>
      <c r="K28" s="540">
        <v>0</v>
      </c>
      <c r="L28" s="540"/>
      <c r="M28" s="540">
        <v>0</v>
      </c>
      <c r="N28" s="540"/>
      <c r="O28" s="445"/>
      <c r="P28" s="445"/>
      <c r="Q28" s="637"/>
      <c r="R28" s="638"/>
    </row>
    <row r="29" spans="1:18" ht="12.95" customHeight="1" x14ac:dyDescent="0.2">
      <c r="A29" s="522">
        <v>21</v>
      </c>
      <c r="B29" s="447" t="s">
        <v>438</v>
      </c>
      <c r="C29" s="445">
        <v>58.3</v>
      </c>
      <c r="D29" s="540">
        <v>9</v>
      </c>
      <c r="E29" s="519">
        <v>58.178955000000002</v>
      </c>
      <c r="F29" s="540">
        <v>98</v>
      </c>
      <c r="G29" s="540">
        <v>37</v>
      </c>
      <c r="H29" s="540">
        <v>0</v>
      </c>
      <c r="I29" s="540"/>
      <c r="J29" s="540"/>
      <c r="K29" s="540">
        <v>0</v>
      </c>
      <c r="L29" s="540"/>
      <c r="M29" s="540">
        <v>0</v>
      </c>
      <c r="N29" s="540"/>
      <c r="O29" s="445"/>
      <c r="P29" s="445"/>
      <c r="Q29" s="637"/>
      <c r="R29" s="638"/>
    </row>
    <row r="30" spans="1:18" ht="12.95" customHeight="1" x14ac:dyDescent="0.2">
      <c r="A30" s="522">
        <v>22</v>
      </c>
      <c r="B30" s="447" t="s">
        <v>431</v>
      </c>
      <c r="C30" s="445">
        <v>61.8</v>
      </c>
      <c r="D30" s="540">
        <v>6</v>
      </c>
      <c r="E30" s="519">
        <v>58.240250000000003</v>
      </c>
      <c r="F30" s="540">
        <v>89</v>
      </c>
      <c r="G30" s="540">
        <v>37</v>
      </c>
      <c r="H30" s="540">
        <v>3</v>
      </c>
      <c r="I30" s="540"/>
      <c r="J30" s="540"/>
      <c r="K30" s="540" t="s">
        <v>385</v>
      </c>
      <c r="L30" s="540"/>
      <c r="M30" s="540">
        <v>0</v>
      </c>
      <c r="N30" s="540"/>
      <c r="O30" s="445"/>
      <c r="P30" s="445"/>
      <c r="Q30" s="637"/>
      <c r="R30" s="638"/>
    </row>
    <row r="31" spans="1:18" ht="12.95" customHeight="1" x14ac:dyDescent="0.2">
      <c r="A31" s="522">
        <v>23</v>
      </c>
      <c r="B31" s="447" t="s">
        <v>432</v>
      </c>
      <c r="C31" s="445">
        <v>55.2</v>
      </c>
      <c r="D31" s="540">
        <v>14</v>
      </c>
      <c r="E31" s="519">
        <v>60.880661000000003</v>
      </c>
      <c r="F31" s="540">
        <v>94</v>
      </c>
      <c r="G31" s="540">
        <v>38</v>
      </c>
      <c r="H31" s="540">
        <v>1</v>
      </c>
      <c r="I31" s="540"/>
      <c r="J31" s="540"/>
      <c r="K31" s="540">
        <v>5</v>
      </c>
      <c r="L31" s="540"/>
      <c r="M31" s="540">
        <v>1</v>
      </c>
      <c r="N31" s="540"/>
      <c r="O31" s="445"/>
      <c r="P31" s="445"/>
      <c r="Q31" s="637"/>
      <c r="R31" s="638"/>
    </row>
    <row r="32" spans="1:18" ht="12.95" customHeight="1" x14ac:dyDescent="0.2">
      <c r="A32" s="522">
        <v>24</v>
      </c>
      <c r="B32" s="447" t="s">
        <v>440</v>
      </c>
      <c r="C32" s="445">
        <v>51.7</v>
      </c>
      <c r="D32" s="540">
        <v>20</v>
      </c>
      <c r="E32" s="519">
        <v>60.906590000000001</v>
      </c>
      <c r="F32" s="540">
        <v>96</v>
      </c>
      <c r="G32" s="540">
        <v>35</v>
      </c>
      <c r="H32" s="540">
        <v>5</v>
      </c>
      <c r="I32" s="540"/>
      <c r="J32" s="540"/>
      <c r="K32" s="540">
        <v>0</v>
      </c>
      <c r="L32" s="540"/>
      <c r="M32" s="540">
        <v>1</v>
      </c>
      <c r="N32" s="540"/>
      <c r="O32" s="445"/>
      <c r="P32" s="445"/>
      <c r="Q32" s="637"/>
      <c r="R32" s="638"/>
    </row>
    <row r="33" spans="1:18" ht="12.95" customHeight="1" x14ac:dyDescent="0.2">
      <c r="A33" s="522">
        <v>25</v>
      </c>
      <c r="B33" s="447" t="s">
        <v>419</v>
      </c>
      <c r="C33" s="445">
        <v>53.2</v>
      </c>
      <c r="D33" s="540">
        <v>17</v>
      </c>
      <c r="E33" s="519">
        <v>50.701293999999997</v>
      </c>
      <c r="F33" s="540">
        <v>104</v>
      </c>
      <c r="G33" s="540">
        <v>31</v>
      </c>
      <c r="H33" s="540">
        <v>0</v>
      </c>
      <c r="I33" s="540"/>
      <c r="J33" s="540"/>
      <c r="K33" s="540">
        <v>0</v>
      </c>
      <c r="L33" s="540"/>
      <c r="M33" s="540">
        <v>2</v>
      </c>
      <c r="N33" s="540"/>
      <c r="O33" s="445"/>
      <c r="P33" s="445"/>
      <c r="Q33" s="637"/>
      <c r="R33" s="638"/>
    </row>
    <row r="34" spans="1:18" ht="12.95" customHeight="1" x14ac:dyDescent="0.2">
      <c r="A34" s="522">
        <v>26</v>
      </c>
      <c r="B34" s="447" t="s">
        <v>424</v>
      </c>
      <c r="C34" s="445">
        <v>50.9</v>
      </c>
      <c r="D34" s="540">
        <v>22</v>
      </c>
      <c r="E34" s="519">
        <v>49.515835000000003</v>
      </c>
      <c r="F34" s="540">
        <v>104</v>
      </c>
      <c r="G34" s="540">
        <v>30</v>
      </c>
      <c r="H34" s="540">
        <v>0</v>
      </c>
      <c r="I34" s="540"/>
      <c r="J34" s="540"/>
      <c r="K34" s="540">
        <v>0</v>
      </c>
      <c r="L34" s="540"/>
      <c r="M34" s="540">
        <v>1</v>
      </c>
      <c r="N34" s="540"/>
      <c r="O34" s="445"/>
      <c r="P34" s="445"/>
      <c r="Q34" s="637"/>
      <c r="R34" s="638"/>
    </row>
    <row r="35" spans="1:18" ht="12.95" customHeight="1" x14ac:dyDescent="0.2">
      <c r="A35" s="522">
        <v>27</v>
      </c>
      <c r="B35" s="447" t="s">
        <v>428</v>
      </c>
      <c r="C35" s="445">
        <v>40.299999999999997</v>
      </c>
      <c r="D35" s="540">
        <v>25</v>
      </c>
      <c r="E35" s="519">
        <v>61.072163000000003</v>
      </c>
      <c r="F35" s="540">
        <v>101</v>
      </c>
      <c r="G35" s="540">
        <v>35</v>
      </c>
      <c r="H35" s="540">
        <v>2</v>
      </c>
      <c r="I35" s="540"/>
      <c r="J35" s="540"/>
      <c r="K35" s="540">
        <v>0</v>
      </c>
      <c r="L35" s="540"/>
      <c r="M35" s="540">
        <v>5</v>
      </c>
      <c r="N35" s="540"/>
      <c r="O35" s="445"/>
      <c r="P35" s="445"/>
      <c r="Q35" s="637"/>
      <c r="R35" s="638"/>
    </row>
    <row r="36" spans="1:18" ht="12.95" customHeight="1" x14ac:dyDescent="0.2">
      <c r="A36" s="522">
        <v>28</v>
      </c>
      <c r="B36" s="447" t="s">
        <v>436</v>
      </c>
      <c r="C36" s="445">
        <v>39.299999999999997</v>
      </c>
      <c r="D36" s="540">
        <v>26</v>
      </c>
      <c r="E36" s="519">
        <v>58.172370999999998</v>
      </c>
      <c r="F36" s="540">
        <v>101</v>
      </c>
      <c r="G36" s="540">
        <v>34</v>
      </c>
      <c r="H36" s="540">
        <v>3</v>
      </c>
      <c r="I36" s="540"/>
      <c r="J36" s="540"/>
      <c r="K36" s="540">
        <v>5</v>
      </c>
      <c r="L36" s="540"/>
      <c r="M36" s="540">
        <v>4</v>
      </c>
      <c r="N36" s="540"/>
      <c r="O36" s="445"/>
      <c r="P36" s="445"/>
      <c r="Q36" s="637"/>
      <c r="R36" s="638"/>
    </row>
    <row r="37" spans="1:18" ht="12.95" customHeight="1" x14ac:dyDescent="0.2">
      <c r="A37" s="522">
        <v>29</v>
      </c>
      <c r="B37" s="447" t="s">
        <v>418</v>
      </c>
      <c r="C37" s="445">
        <v>51.1</v>
      </c>
      <c r="D37" s="540">
        <v>21</v>
      </c>
      <c r="E37" s="519">
        <v>53.270499999999998</v>
      </c>
      <c r="F37" s="540">
        <v>102</v>
      </c>
      <c r="G37" s="540">
        <v>35</v>
      </c>
      <c r="H37" s="540">
        <v>0</v>
      </c>
      <c r="I37" s="540"/>
      <c r="J37" s="540"/>
      <c r="K37" s="540">
        <v>0</v>
      </c>
      <c r="L37" s="540"/>
      <c r="M37" s="540">
        <v>0</v>
      </c>
      <c r="N37" s="540"/>
      <c r="O37" s="445"/>
      <c r="P37" s="445"/>
      <c r="Q37" s="637"/>
      <c r="R37" s="638"/>
    </row>
    <row r="38" spans="1:18" s="11" customFormat="1" ht="12.95" customHeight="1" x14ac:dyDescent="0.2">
      <c r="A38" s="524">
        <v>30</v>
      </c>
      <c r="B38" s="525" t="s">
        <v>423</v>
      </c>
      <c r="C38" s="543">
        <v>57.4</v>
      </c>
      <c r="D38" s="542">
        <v>11</v>
      </c>
      <c r="E38" s="530">
        <v>58.941116000000001</v>
      </c>
      <c r="F38" s="542">
        <v>95</v>
      </c>
      <c r="G38" s="542">
        <v>31</v>
      </c>
      <c r="H38" s="542">
        <v>0</v>
      </c>
      <c r="I38" s="542"/>
      <c r="J38" s="542"/>
      <c r="K38" s="540">
        <v>3</v>
      </c>
      <c r="L38" s="542"/>
      <c r="M38" s="542">
        <v>2</v>
      </c>
      <c r="N38" s="542"/>
      <c r="O38" s="543"/>
      <c r="P38" s="543"/>
      <c r="Q38" s="640"/>
      <c r="R38" s="642"/>
    </row>
    <row r="39" spans="1:18" x14ac:dyDescent="0.2">
      <c r="A39" s="11" t="s">
        <v>34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1" spans="1:18" x14ac:dyDescent="0.2">
      <c r="A41" s="1" t="s">
        <v>185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workbookViewId="0">
      <pane ySplit="4" topLeftCell="A5" activePane="bottomLeft" state="frozen"/>
      <selection pane="bottomLeft" activeCell="D35" sqref="D6:D35"/>
    </sheetView>
  </sheetViews>
  <sheetFormatPr defaultColWidth="8.85546875" defaultRowHeight="12.75" x14ac:dyDescent="0.2"/>
  <cols>
    <col min="1" max="1" width="5.7109375" style="649" customWidth="1"/>
    <col min="2" max="2" width="25.7109375" style="649" customWidth="1"/>
    <col min="3" max="10" width="7.28515625" style="702" customWidth="1"/>
    <col min="11" max="11" width="1.28515625" style="702" customWidth="1"/>
    <col min="12" max="15" width="5.85546875" style="702" customWidth="1"/>
    <col min="16" max="18" width="5.85546875" style="703" customWidth="1"/>
    <col min="19" max="20" width="5.85546875" style="702" customWidth="1"/>
    <col min="21" max="23" width="5.85546875" style="703" customWidth="1"/>
    <col min="24" max="16384" width="8.85546875" style="649"/>
  </cols>
  <sheetData>
    <row r="1" spans="1:23" x14ac:dyDescent="0.2">
      <c r="A1" s="643"/>
      <c r="B1" s="643" t="s">
        <v>499</v>
      </c>
      <c r="C1" s="644"/>
      <c r="D1" s="644"/>
      <c r="E1" s="644"/>
      <c r="F1" s="644"/>
      <c r="G1" s="644"/>
      <c r="H1" s="644"/>
      <c r="I1" s="644"/>
      <c r="J1" s="644"/>
      <c r="K1" s="645"/>
      <c r="L1" s="646" t="s">
        <v>500</v>
      </c>
      <c r="M1" s="646"/>
      <c r="N1" s="647"/>
      <c r="O1" s="647"/>
      <c r="P1" s="648"/>
      <c r="Q1" s="648"/>
      <c r="R1" s="648"/>
      <c r="S1" s="647"/>
      <c r="T1" s="647"/>
      <c r="U1" s="648"/>
      <c r="V1" s="648"/>
      <c r="W1" s="648"/>
    </row>
    <row r="2" spans="1:23" x14ac:dyDescent="0.2">
      <c r="A2" s="643"/>
      <c r="B2" s="643"/>
      <c r="C2" s="644" t="s">
        <v>501</v>
      </c>
      <c r="D2" s="644" t="s">
        <v>502</v>
      </c>
      <c r="E2" s="644" t="s">
        <v>503</v>
      </c>
      <c r="F2" s="644" t="s">
        <v>504</v>
      </c>
      <c r="G2" s="644" t="s">
        <v>505</v>
      </c>
      <c r="H2" s="644" t="s">
        <v>192</v>
      </c>
      <c r="I2" s="644" t="s">
        <v>73</v>
      </c>
      <c r="J2" s="644" t="s">
        <v>193</v>
      </c>
      <c r="K2" s="645"/>
      <c r="L2" s="650" t="s">
        <v>503</v>
      </c>
      <c r="M2" s="650" t="s">
        <v>192</v>
      </c>
      <c r="N2" s="650" t="s">
        <v>192</v>
      </c>
      <c r="O2" s="650" t="s">
        <v>505</v>
      </c>
      <c r="P2" s="651" t="s">
        <v>73</v>
      </c>
      <c r="Q2" s="651" t="s">
        <v>73</v>
      </c>
      <c r="R2" s="651" t="s">
        <v>73</v>
      </c>
      <c r="S2" s="652" t="s">
        <v>503</v>
      </c>
      <c r="T2" s="652" t="s">
        <v>505</v>
      </c>
      <c r="U2" s="653" t="s">
        <v>73</v>
      </c>
      <c r="V2" s="653" t="s">
        <v>73</v>
      </c>
      <c r="W2" s="653" t="s">
        <v>73</v>
      </c>
    </row>
    <row r="3" spans="1:23" x14ac:dyDescent="0.2">
      <c r="A3" s="654" t="s">
        <v>56</v>
      </c>
      <c r="B3" s="654" t="s">
        <v>166</v>
      </c>
      <c r="C3" s="655" t="s">
        <v>26</v>
      </c>
      <c r="D3" s="655" t="s">
        <v>506</v>
      </c>
      <c r="E3" s="655" t="s">
        <v>507</v>
      </c>
      <c r="F3" s="655" t="s">
        <v>508</v>
      </c>
      <c r="G3" s="655" t="s">
        <v>194</v>
      </c>
      <c r="H3" s="655" t="s">
        <v>509</v>
      </c>
      <c r="I3" s="655" t="s">
        <v>510</v>
      </c>
      <c r="J3" s="655" t="s">
        <v>195</v>
      </c>
      <c r="K3" s="656"/>
      <c r="L3" s="657" t="s">
        <v>511</v>
      </c>
      <c r="M3" s="657" t="s">
        <v>194</v>
      </c>
      <c r="N3" s="657" t="s">
        <v>509</v>
      </c>
      <c r="O3" s="657" t="s">
        <v>194</v>
      </c>
      <c r="P3" s="658" t="s">
        <v>512</v>
      </c>
      <c r="Q3" s="658" t="s">
        <v>513</v>
      </c>
      <c r="R3" s="658" t="s">
        <v>514</v>
      </c>
      <c r="S3" s="659" t="s">
        <v>511</v>
      </c>
      <c r="T3" s="659" t="s">
        <v>194</v>
      </c>
      <c r="U3" s="660" t="s">
        <v>512</v>
      </c>
      <c r="V3" s="660" t="s">
        <v>515</v>
      </c>
      <c r="W3" s="660" t="s">
        <v>514</v>
      </c>
    </row>
    <row r="4" spans="1:23" s="670" customFormat="1" ht="11.25" x14ac:dyDescent="0.2">
      <c r="A4" s="661"/>
      <c r="B4" s="661"/>
      <c r="C4" s="662" t="s">
        <v>77</v>
      </c>
      <c r="D4" s="662" t="s">
        <v>23</v>
      </c>
      <c r="E4" s="662" t="s">
        <v>79</v>
      </c>
      <c r="F4" s="663" t="s">
        <v>25</v>
      </c>
      <c r="G4" s="663" t="s">
        <v>25</v>
      </c>
      <c r="H4" s="663" t="s">
        <v>25</v>
      </c>
      <c r="I4" s="663" t="s">
        <v>25</v>
      </c>
      <c r="J4" s="663" t="s">
        <v>25</v>
      </c>
      <c r="K4" s="664"/>
      <c r="L4" s="665" t="s">
        <v>79</v>
      </c>
      <c r="M4" s="666" t="s">
        <v>25</v>
      </c>
      <c r="N4" s="666" t="s">
        <v>25</v>
      </c>
      <c r="O4" s="666" t="s">
        <v>25</v>
      </c>
      <c r="P4" s="667" t="s">
        <v>161</v>
      </c>
      <c r="Q4" s="667" t="s">
        <v>161</v>
      </c>
      <c r="R4" s="667" t="s">
        <v>161</v>
      </c>
      <c r="S4" s="668" t="s">
        <v>79</v>
      </c>
      <c r="T4" s="668" t="s">
        <v>25</v>
      </c>
      <c r="U4" s="669" t="s">
        <v>161</v>
      </c>
      <c r="V4" s="669" t="s">
        <v>161</v>
      </c>
      <c r="W4" s="669" t="s">
        <v>161</v>
      </c>
    </row>
    <row r="5" spans="1:23" x14ac:dyDescent="0.2">
      <c r="A5" s="671"/>
      <c r="B5" s="671"/>
      <c r="C5" s="672"/>
      <c r="D5" s="672"/>
      <c r="E5" s="672"/>
      <c r="F5" s="672"/>
      <c r="G5" s="672"/>
      <c r="H5" s="672"/>
      <c r="I5" s="672"/>
      <c r="J5" s="672"/>
      <c r="K5" s="673"/>
      <c r="L5" s="674" t="s">
        <v>516</v>
      </c>
      <c r="M5" s="674" t="s">
        <v>516</v>
      </c>
      <c r="N5" s="674" t="s">
        <v>516</v>
      </c>
      <c r="O5" s="674" t="s">
        <v>516</v>
      </c>
      <c r="P5" s="675" t="s">
        <v>516</v>
      </c>
      <c r="Q5" s="675" t="s">
        <v>516</v>
      </c>
      <c r="R5" s="675" t="s">
        <v>516</v>
      </c>
      <c r="S5" s="674" t="s">
        <v>517</v>
      </c>
      <c r="T5" s="674" t="s">
        <v>517</v>
      </c>
      <c r="U5" s="675" t="s">
        <v>517</v>
      </c>
      <c r="V5" s="675" t="s">
        <v>517</v>
      </c>
      <c r="W5" s="675" t="s">
        <v>517</v>
      </c>
    </row>
    <row r="6" spans="1:23" x14ac:dyDescent="0.2">
      <c r="A6" s="676">
        <v>30</v>
      </c>
      <c r="B6" s="676" t="s">
        <v>423</v>
      </c>
      <c r="C6" s="672">
        <v>40.01996050000001</v>
      </c>
      <c r="D6" s="672">
        <v>51.284999999999997</v>
      </c>
      <c r="E6" s="672">
        <v>93</v>
      </c>
      <c r="F6" s="672">
        <v>5</v>
      </c>
      <c r="G6" s="672">
        <v>0</v>
      </c>
      <c r="H6" s="672">
        <v>2</v>
      </c>
      <c r="I6" s="672">
        <v>3.25</v>
      </c>
      <c r="J6" s="672">
        <v>4</v>
      </c>
      <c r="K6" s="673"/>
      <c r="L6" s="677">
        <v>90.5</v>
      </c>
      <c r="M6" s="677">
        <v>2.5</v>
      </c>
      <c r="N6" s="677">
        <v>5</v>
      </c>
      <c r="O6" s="677">
        <v>1</v>
      </c>
      <c r="P6" s="678">
        <v>85</v>
      </c>
      <c r="Q6" s="678">
        <v>25</v>
      </c>
      <c r="R6" s="678">
        <v>21</v>
      </c>
      <c r="S6" s="677">
        <v>94.5</v>
      </c>
      <c r="T6" s="677">
        <v>0</v>
      </c>
      <c r="U6" s="678">
        <v>99</v>
      </c>
      <c r="V6" s="678">
        <v>72.5</v>
      </c>
      <c r="W6" s="678">
        <v>71.775000000000006</v>
      </c>
    </row>
    <row r="7" spans="1:23" x14ac:dyDescent="0.2">
      <c r="A7" s="676">
        <v>29</v>
      </c>
      <c r="B7" s="676" t="s">
        <v>418</v>
      </c>
      <c r="C7" s="672">
        <v>16.889233103448277</v>
      </c>
      <c r="D7" s="672"/>
      <c r="E7" s="672">
        <v>98.5</v>
      </c>
      <c r="F7" s="672">
        <v>5.5</v>
      </c>
      <c r="G7" s="672">
        <v>0</v>
      </c>
      <c r="H7" s="672">
        <v>1</v>
      </c>
      <c r="I7" s="672">
        <v>5.75</v>
      </c>
      <c r="J7" s="672">
        <v>3.75</v>
      </c>
      <c r="K7" s="673"/>
      <c r="L7" s="677">
        <v>95.5</v>
      </c>
      <c r="M7" s="677">
        <v>1</v>
      </c>
      <c r="N7" s="677">
        <v>5.5</v>
      </c>
      <c r="O7" s="677">
        <v>1</v>
      </c>
      <c r="P7" s="678">
        <v>85</v>
      </c>
      <c r="Q7" s="678">
        <v>55</v>
      </c>
      <c r="R7" s="678">
        <v>46.5</v>
      </c>
      <c r="S7" s="677">
        <v>98</v>
      </c>
      <c r="T7" s="677">
        <v>0</v>
      </c>
      <c r="U7" s="678">
        <v>99</v>
      </c>
      <c r="V7" s="678">
        <v>87.5</v>
      </c>
      <c r="W7" s="678">
        <v>86.625</v>
      </c>
    </row>
    <row r="8" spans="1:23" x14ac:dyDescent="0.2">
      <c r="A8" s="676">
        <v>28</v>
      </c>
      <c r="B8" s="676" t="s">
        <v>436</v>
      </c>
      <c r="C8" s="672">
        <v>25.679108589655176</v>
      </c>
      <c r="D8" s="672">
        <v>51.84</v>
      </c>
      <c r="E8" s="672">
        <v>98</v>
      </c>
      <c r="F8" s="672">
        <v>6.25</v>
      </c>
      <c r="G8" s="672">
        <v>0.31499999999999995</v>
      </c>
      <c r="H8" s="672">
        <v>2.5</v>
      </c>
      <c r="I8" s="672">
        <v>2</v>
      </c>
      <c r="J8" s="672">
        <v>5</v>
      </c>
      <c r="K8" s="673"/>
      <c r="L8" s="677">
        <v>101</v>
      </c>
      <c r="M8" s="677">
        <v>1</v>
      </c>
      <c r="N8" s="677">
        <v>5</v>
      </c>
      <c r="O8" s="677">
        <v>1</v>
      </c>
      <c r="P8" s="678">
        <v>60</v>
      </c>
      <c r="Q8" s="678">
        <v>20</v>
      </c>
      <c r="R8" s="678">
        <v>12</v>
      </c>
      <c r="S8" s="677">
        <v>99</v>
      </c>
      <c r="T8" s="677">
        <v>4</v>
      </c>
      <c r="U8" s="678">
        <v>99</v>
      </c>
      <c r="V8" s="678">
        <v>57.5</v>
      </c>
      <c r="W8" s="678">
        <v>56.924999999999997</v>
      </c>
    </row>
    <row r="9" spans="1:23" x14ac:dyDescent="0.2">
      <c r="A9" s="676">
        <v>27</v>
      </c>
      <c r="B9" s="676" t="s">
        <v>428</v>
      </c>
      <c r="C9" s="672">
        <v>27.970229379310346</v>
      </c>
      <c r="D9" s="672">
        <v>53.754999999999995</v>
      </c>
      <c r="E9" s="672">
        <v>98</v>
      </c>
      <c r="F9" s="672">
        <v>6.25</v>
      </c>
      <c r="G9" s="672">
        <v>0.09</v>
      </c>
      <c r="H9" s="672">
        <v>2.5</v>
      </c>
      <c r="I9" s="672">
        <v>1.75</v>
      </c>
      <c r="J9" s="672">
        <v>5</v>
      </c>
      <c r="K9" s="673"/>
      <c r="L9" s="677">
        <v>95.5</v>
      </c>
      <c r="M9" s="677">
        <v>1</v>
      </c>
      <c r="N9" s="677">
        <v>5</v>
      </c>
      <c r="O9" s="677">
        <v>2</v>
      </c>
      <c r="P9" s="678">
        <v>75</v>
      </c>
      <c r="Q9" s="678">
        <v>25</v>
      </c>
      <c r="R9" s="678">
        <v>19</v>
      </c>
      <c r="S9" s="677">
        <v>98.5</v>
      </c>
      <c r="T9" s="677">
        <v>0</v>
      </c>
      <c r="U9" s="678">
        <v>99</v>
      </c>
      <c r="V9" s="678">
        <v>50</v>
      </c>
      <c r="W9" s="678">
        <v>49.5</v>
      </c>
    </row>
    <row r="10" spans="1:23" s="684" customFormat="1" x14ac:dyDescent="0.2">
      <c r="A10" s="679">
        <v>26</v>
      </c>
      <c r="B10" s="679" t="s">
        <v>424</v>
      </c>
      <c r="C10" s="680">
        <v>43.629211548275862</v>
      </c>
      <c r="D10" s="680">
        <v>54.555</v>
      </c>
      <c r="E10" s="680">
        <v>100.5</v>
      </c>
      <c r="F10" s="680">
        <v>7.25</v>
      </c>
      <c r="G10" s="680">
        <v>0</v>
      </c>
      <c r="H10" s="680">
        <v>0.5</v>
      </c>
      <c r="I10" s="680">
        <v>0.75</v>
      </c>
      <c r="J10" s="680">
        <v>5.25</v>
      </c>
      <c r="K10" s="681"/>
      <c r="L10" s="682">
        <v>100.5</v>
      </c>
      <c r="M10" s="682">
        <v>0.5</v>
      </c>
      <c r="N10" s="682">
        <v>2</v>
      </c>
      <c r="O10" s="682">
        <v>0.5</v>
      </c>
      <c r="P10" s="683">
        <v>50</v>
      </c>
      <c r="Q10" s="683">
        <v>15</v>
      </c>
      <c r="R10" s="683">
        <v>9.5</v>
      </c>
      <c r="S10" s="682">
        <v>101</v>
      </c>
      <c r="T10" s="682">
        <v>0</v>
      </c>
      <c r="U10" s="683">
        <v>99</v>
      </c>
      <c r="V10" s="683">
        <v>37.5</v>
      </c>
      <c r="W10" s="683">
        <v>37.125</v>
      </c>
    </row>
    <row r="11" spans="1:23" x14ac:dyDescent="0.2">
      <c r="A11" s="685">
        <v>25</v>
      </c>
      <c r="B11" s="685" t="s">
        <v>419</v>
      </c>
      <c r="C11" s="686">
        <v>41.631071508620693</v>
      </c>
      <c r="D11" s="686">
        <v>54.204999999999998</v>
      </c>
      <c r="E11" s="686">
        <v>100</v>
      </c>
      <c r="F11" s="686">
        <v>7.5</v>
      </c>
      <c r="G11" s="686">
        <v>0.09</v>
      </c>
      <c r="H11" s="686">
        <v>0.5</v>
      </c>
      <c r="I11" s="686">
        <v>1.25</v>
      </c>
      <c r="J11" s="686">
        <v>4.75</v>
      </c>
      <c r="K11" s="687"/>
      <c r="L11" s="688">
        <v>102</v>
      </c>
      <c r="M11" s="688">
        <v>0</v>
      </c>
      <c r="N11" s="688">
        <v>2</v>
      </c>
      <c r="O11" s="688">
        <v>0</v>
      </c>
      <c r="P11" s="689">
        <v>50</v>
      </c>
      <c r="Q11" s="689">
        <v>20</v>
      </c>
      <c r="R11" s="689">
        <v>14</v>
      </c>
      <c r="S11" s="688">
        <v>101.5</v>
      </c>
      <c r="T11" s="688">
        <v>0</v>
      </c>
      <c r="U11" s="689">
        <v>99</v>
      </c>
      <c r="V11" s="689">
        <v>37.5</v>
      </c>
      <c r="W11" s="689">
        <v>37.125</v>
      </c>
    </row>
    <row r="12" spans="1:23" x14ac:dyDescent="0.2">
      <c r="A12" s="676">
        <v>24</v>
      </c>
      <c r="B12" s="676" t="s">
        <v>440</v>
      </c>
      <c r="C12" s="672">
        <v>35.938256758620696</v>
      </c>
      <c r="D12" s="672">
        <v>51.79</v>
      </c>
      <c r="E12" s="672">
        <v>94.5</v>
      </c>
      <c r="F12" s="672">
        <v>4.75</v>
      </c>
      <c r="G12" s="672">
        <v>0</v>
      </c>
      <c r="H12" s="672">
        <v>2</v>
      </c>
      <c r="I12" s="672">
        <v>2.75</v>
      </c>
      <c r="J12" s="672">
        <v>5</v>
      </c>
      <c r="K12" s="673"/>
      <c r="L12" s="677">
        <v>92</v>
      </c>
      <c r="M12" s="677">
        <v>1</v>
      </c>
      <c r="N12" s="677">
        <v>6</v>
      </c>
      <c r="O12" s="677">
        <v>1</v>
      </c>
      <c r="P12" s="678">
        <v>95</v>
      </c>
      <c r="Q12" s="678">
        <v>30</v>
      </c>
      <c r="R12" s="678">
        <v>28.5</v>
      </c>
      <c r="S12" s="677">
        <v>93</v>
      </c>
      <c r="T12" s="677">
        <v>0</v>
      </c>
      <c r="U12" s="678">
        <v>99</v>
      </c>
      <c r="V12" s="678">
        <v>67.5</v>
      </c>
      <c r="W12" s="678">
        <v>66.825000000000003</v>
      </c>
    </row>
    <row r="13" spans="1:23" x14ac:dyDescent="0.2">
      <c r="A13" s="676">
        <v>23</v>
      </c>
      <c r="B13" s="676" t="s">
        <v>432</v>
      </c>
      <c r="C13" s="672">
        <v>41.714593820689657</v>
      </c>
      <c r="D13" s="672">
        <v>54.260000000000005</v>
      </c>
      <c r="E13" s="672">
        <v>93</v>
      </c>
      <c r="F13" s="672">
        <v>4.5</v>
      </c>
      <c r="G13" s="672">
        <v>0</v>
      </c>
      <c r="H13" s="672">
        <v>2</v>
      </c>
      <c r="I13" s="672">
        <v>3.5</v>
      </c>
      <c r="J13" s="672">
        <v>4.25</v>
      </c>
      <c r="K13" s="673"/>
      <c r="L13" s="677">
        <v>91.5</v>
      </c>
      <c r="M13" s="677">
        <v>1.5</v>
      </c>
      <c r="N13" s="677">
        <v>4</v>
      </c>
      <c r="O13" s="677">
        <v>0.5</v>
      </c>
      <c r="P13" s="678">
        <v>80</v>
      </c>
      <c r="Q13" s="678">
        <v>30</v>
      </c>
      <c r="R13" s="678">
        <v>24</v>
      </c>
      <c r="S13" s="677">
        <v>92.5</v>
      </c>
      <c r="T13" s="677">
        <v>8.5</v>
      </c>
      <c r="U13" s="678">
        <v>99</v>
      </c>
      <c r="V13" s="678">
        <v>72.5</v>
      </c>
      <c r="W13" s="678">
        <v>71.775000000000006</v>
      </c>
    </row>
    <row r="14" spans="1:23" x14ac:dyDescent="0.2">
      <c r="A14" s="676">
        <v>22</v>
      </c>
      <c r="B14" s="676" t="s">
        <v>431</v>
      </c>
      <c r="C14" s="672">
        <v>38.14793539655173</v>
      </c>
      <c r="D14" s="672">
        <v>52.45</v>
      </c>
      <c r="E14" s="672">
        <v>90.5</v>
      </c>
      <c r="F14" s="672">
        <v>4</v>
      </c>
      <c r="G14" s="672">
        <v>0</v>
      </c>
      <c r="H14" s="672">
        <v>2</v>
      </c>
      <c r="I14" s="672">
        <v>3</v>
      </c>
      <c r="J14" s="672">
        <v>5</v>
      </c>
      <c r="K14" s="673"/>
      <c r="L14" s="677">
        <v>85</v>
      </c>
      <c r="M14" s="677">
        <v>1.5</v>
      </c>
      <c r="N14" s="677">
        <v>7</v>
      </c>
      <c r="O14" s="677">
        <v>1</v>
      </c>
      <c r="P14" s="678">
        <v>80</v>
      </c>
      <c r="Q14" s="678">
        <v>35</v>
      </c>
      <c r="R14" s="678">
        <v>28.5</v>
      </c>
      <c r="S14" s="677">
        <v>91</v>
      </c>
      <c r="T14" s="677">
        <v>0.5</v>
      </c>
      <c r="U14" s="678">
        <v>99</v>
      </c>
      <c r="V14" s="678">
        <v>87.5</v>
      </c>
      <c r="W14" s="678">
        <v>86.625</v>
      </c>
    </row>
    <row r="15" spans="1:23" s="684" customFormat="1" x14ac:dyDescent="0.2">
      <c r="A15" s="679">
        <v>21</v>
      </c>
      <c r="B15" s="679" t="s">
        <v>438</v>
      </c>
      <c r="C15" s="680">
        <v>32.83010978103448</v>
      </c>
      <c r="D15" s="680">
        <v>50.97</v>
      </c>
      <c r="E15" s="680">
        <v>93</v>
      </c>
      <c r="F15" s="680">
        <v>5.75</v>
      </c>
      <c r="G15" s="680">
        <v>0</v>
      </c>
      <c r="H15" s="680">
        <v>1.5</v>
      </c>
      <c r="I15" s="680">
        <v>4</v>
      </c>
      <c r="J15" s="680">
        <v>3.75</v>
      </c>
      <c r="K15" s="681"/>
      <c r="L15" s="682">
        <v>96.5</v>
      </c>
      <c r="M15" s="682">
        <v>0.5</v>
      </c>
      <c r="N15" s="682">
        <v>3.5</v>
      </c>
      <c r="O15" s="682">
        <v>0.5</v>
      </c>
      <c r="P15" s="683">
        <v>95</v>
      </c>
      <c r="Q15" s="683">
        <v>50</v>
      </c>
      <c r="R15" s="683">
        <v>47</v>
      </c>
      <c r="S15" s="682">
        <v>97.5</v>
      </c>
      <c r="T15" s="682">
        <v>0</v>
      </c>
      <c r="U15" s="683">
        <v>99</v>
      </c>
      <c r="V15" s="683">
        <v>85</v>
      </c>
      <c r="W15" s="683">
        <v>84.15</v>
      </c>
    </row>
    <row r="16" spans="1:23" x14ac:dyDescent="0.2">
      <c r="A16" s="685">
        <v>20</v>
      </c>
      <c r="B16" s="685" t="s">
        <v>427</v>
      </c>
      <c r="C16" s="686">
        <v>35.215010636206898</v>
      </c>
      <c r="D16" s="686">
        <v>52.379999999999995</v>
      </c>
      <c r="E16" s="686">
        <v>92.5</v>
      </c>
      <c r="F16" s="686">
        <v>4</v>
      </c>
      <c r="G16" s="686">
        <v>0</v>
      </c>
      <c r="H16" s="686">
        <v>2.5</v>
      </c>
      <c r="I16" s="686">
        <v>4.5</v>
      </c>
      <c r="J16" s="686">
        <v>5</v>
      </c>
      <c r="K16" s="687"/>
      <c r="L16" s="688">
        <v>91</v>
      </c>
      <c r="M16" s="688">
        <v>1.5</v>
      </c>
      <c r="N16" s="688">
        <v>4.5</v>
      </c>
      <c r="O16" s="688">
        <v>1</v>
      </c>
      <c r="P16" s="689">
        <v>90</v>
      </c>
      <c r="Q16" s="689">
        <v>45</v>
      </c>
      <c r="R16" s="689">
        <v>40.5</v>
      </c>
      <c r="S16" s="688">
        <v>91</v>
      </c>
      <c r="T16" s="688">
        <v>0.5</v>
      </c>
      <c r="U16" s="689">
        <v>99</v>
      </c>
      <c r="V16" s="689">
        <v>87.5</v>
      </c>
      <c r="W16" s="689">
        <v>86.625</v>
      </c>
    </row>
    <row r="17" spans="1:23" x14ac:dyDescent="0.2">
      <c r="A17" s="676">
        <v>19</v>
      </c>
      <c r="B17" s="676" t="s">
        <v>420</v>
      </c>
      <c r="C17" s="672">
        <v>22.077975531034486</v>
      </c>
      <c r="D17" s="672">
        <v>50.17</v>
      </c>
      <c r="E17" s="672">
        <v>97.5</v>
      </c>
      <c r="F17" s="672">
        <v>6</v>
      </c>
      <c r="G17" s="672">
        <v>0</v>
      </c>
      <c r="H17" s="672">
        <v>1</v>
      </c>
      <c r="I17" s="672">
        <v>3.25</v>
      </c>
      <c r="J17" s="672">
        <v>4</v>
      </c>
      <c r="K17" s="673"/>
      <c r="L17" s="677">
        <v>94</v>
      </c>
      <c r="M17" s="677">
        <v>1</v>
      </c>
      <c r="N17" s="677">
        <v>4.5</v>
      </c>
      <c r="O17" s="677">
        <v>0.5</v>
      </c>
      <c r="P17" s="678">
        <v>95</v>
      </c>
      <c r="Q17" s="678">
        <v>40</v>
      </c>
      <c r="R17" s="678">
        <v>38</v>
      </c>
      <c r="S17" s="677">
        <v>98</v>
      </c>
      <c r="T17" s="677">
        <v>0</v>
      </c>
      <c r="U17" s="678">
        <v>99</v>
      </c>
      <c r="V17" s="678">
        <v>75</v>
      </c>
      <c r="W17" s="678">
        <v>74.25</v>
      </c>
    </row>
    <row r="18" spans="1:23" x14ac:dyDescent="0.2">
      <c r="A18" s="676">
        <v>18</v>
      </c>
      <c r="B18" s="676" t="s">
        <v>422</v>
      </c>
      <c r="C18" s="672">
        <v>29.176478005172413</v>
      </c>
      <c r="D18" s="672">
        <v>49.335000000000001</v>
      </c>
      <c r="E18" s="672">
        <v>97</v>
      </c>
      <c r="F18" s="672">
        <v>6</v>
      </c>
      <c r="G18" s="672">
        <v>0</v>
      </c>
      <c r="H18" s="672">
        <v>0.5</v>
      </c>
      <c r="I18" s="672">
        <v>5.25</v>
      </c>
      <c r="J18" s="672">
        <v>4.25</v>
      </c>
      <c r="K18" s="673"/>
      <c r="L18" s="677">
        <v>93.5</v>
      </c>
      <c r="M18" s="677">
        <v>1</v>
      </c>
      <c r="N18" s="677">
        <v>4</v>
      </c>
      <c r="O18" s="677">
        <v>1</v>
      </c>
      <c r="P18" s="678">
        <v>100</v>
      </c>
      <c r="Q18" s="678">
        <v>40</v>
      </c>
      <c r="R18" s="678">
        <v>40</v>
      </c>
      <c r="S18" s="677">
        <v>98</v>
      </c>
      <c r="T18" s="677">
        <v>0</v>
      </c>
      <c r="U18" s="678">
        <v>99</v>
      </c>
      <c r="V18" s="678">
        <v>90</v>
      </c>
      <c r="W18" s="678">
        <v>89.1</v>
      </c>
    </row>
    <row r="19" spans="1:23" x14ac:dyDescent="0.2">
      <c r="A19" s="676">
        <v>17</v>
      </c>
      <c r="B19" s="676" t="s">
        <v>437</v>
      </c>
      <c r="C19" s="672">
        <v>30.961350946551725</v>
      </c>
      <c r="D19" s="672">
        <v>48.989999999999995</v>
      </c>
      <c r="E19" s="672">
        <v>91.5</v>
      </c>
      <c r="F19" s="672">
        <v>5</v>
      </c>
      <c r="G19" s="672">
        <v>0</v>
      </c>
      <c r="H19" s="672">
        <v>2</v>
      </c>
      <c r="I19" s="672">
        <v>6</v>
      </c>
      <c r="J19" s="672">
        <v>4</v>
      </c>
      <c r="K19" s="673"/>
      <c r="L19" s="677">
        <v>91</v>
      </c>
      <c r="M19" s="677">
        <v>2</v>
      </c>
      <c r="N19" s="677">
        <v>5.5</v>
      </c>
      <c r="O19" s="677">
        <v>1</v>
      </c>
      <c r="P19" s="678">
        <v>75</v>
      </c>
      <c r="Q19" s="678">
        <v>60</v>
      </c>
      <c r="R19" s="678">
        <v>45</v>
      </c>
      <c r="S19" s="677">
        <v>94</v>
      </c>
      <c r="T19" s="677">
        <v>0</v>
      </c>
      <c r="U19" s="678">
        <v>99</v>
      </c>
      <c r="V19" s="678">
        <v>90</v>
      </c>
      <c r="W19" s="678">
        <v>89.1</v>
      </c>
    </row>
    <row r="20" spans="1:23" s="684" customFormat="1" x14ac:dyDescent="0.2">
      <c r="A20" s="679">
        <v>16</v>
      </c>
      <c r="B20" s="679" t="s">
        <v>425</v>
      </c>
      <c r="C20" s="680">
        <v>47.586332162068963</v>
      </c>
      <c r="D20" s="680">
        <v>52.325000000000003</v>
      </c>
      <c r="E20" s="680">
        <v>96.5</v>
      </c>
      <c r="F20" s="680">
        <v>5.75</v>
      </c>
      <c r="G20" s="680">
        <v>0</v>
      </c>
      <c r="H20" s="680">
        <v>1</v>
      </c>
      <c r="I20" s="680">
        <v>3.25</v>
      </c>
      <c r="J20" s="680">
        <v>4</v>
      </c>
      <c r="K20" s="681"/>
      <c r="L20" s="682">
        <v>94</v>
      </c>
      <c r="M20" s="682">
        <v>0.5</v>
      </c>
      <c r="N20" s="682">
        <v>3.5</v>
      </c>
      <c r="O20" s="682">
        <v>0.5</v>
      </c>
      <c r="P20" s="683">
        <v>95</v>
      </c>
      <c r="Q20" s="683">
        <v>35</v>
      </c>
      <c r="R20" s="683">
        <v>33</v>
      </c>
      <c r="S20" s="682">
        <v>97</v>
      </c>
      <c r="T20" s="682">
        <v>0</v>
      </c>
      <c r="U20" s="683">
        <v>99</v>
      </c>
      <c r="V20" s="683">
        <v>85</v>
      </c>
      <c r="W20" s="683">
        <v>84.15</v>
      </c>
    </row>
    <row r="21" spans="1:23" x14ac:dyDescent="0.2">
      <c r="A21" s="685">
        <v>15</v>
      </c>
      <c r="B21" s="685" t="s">
        <v>430</v>
      </c>
      <c r="C21" s="686">
        <v>46.483149818965522</v>
      </c>
      <c r="D21" s="686">
        <v>51.19</v>
      </c>
      <c r="E21" s="686">
        <v>96.5</v>
      </c>
      <c r="F21" s="686">
        <v>5.5</v>
      </c>
      <c r="G21" s="686">
        <v>0.18</v>
      </c>
      <c r="H21" s="686">
        <v>2</v>
      </c>
      <c r="I21" s="686">
        <v>2.5</v>
      </c>
      <c r="J21" s="686">
        <v>4.25</v>
      </c>
      <c r="K21" s="687"/>
      <c r="L21" s="688">
        <v>92</v>
      </c>
      <c r="M21" s="688">
        <v>1</v>
      </c>
      <c r="N21" s="688">
        <v>4</v>
      </c>
      <c r="O21" s="688">
        <v>1</v>
      </c>
      <c r="P21" s="689">
        <v>95</v>
      </c>
      <c r="Q21" s="689">
        <v>40</v>
      </c>
      <c r="R21" s="689">
        <v>38</v>
      </c>
      <c r="S21" s="688">
        <v>95.5</v>
      </c>
      <c r="T21" s="688">
        <v>2</v>
      </c>
      <c r="U21" s="689">
        <v>99</v>
      </c>
      <c r="V21" s="689">
        <v>72.5</v>
      </c>
      <c r="W21" s="689">
        <v>71.775000000000006</v>
      </c>
    </row>
    <row r="22" spans="1:23" x14ac:dyDescent="0.2">
      <c r="A22" s="676">
        <v>14</v>
      </c>
      <c r="B22" s="676" t="s">
        <v>421</v>
      </c>
      <c r="C22" s="672">
        <v>43.316484175862072</v>
      </c>
      <c r="D22" s="672">
        <v>51.849999999999994</v>
      </c>
      <c r="E22" s="672">
        <v>96</v>
      </c>
      <c r="F22" s="672">
        <v>6</v>
      </c>
      <c r="G22" s="672">
        <v>0</v>
      </c>
      <c r="H22" s="672">
        <v>1</v>
      </c>
      <c r="I22" s="672">
        <v>3.25</v>
      </c>
      <c r="J22" s="672">
        <v>4.25</v>
      </c>
      <c r="K22" s="673"/>
      <c r="L22" s="677">
        <v>96</v>
      </c>
      <c r="M22" s="677">
        <v>0.5</v>
      </c>
      <c r="N22" s="677">
        <v>3</v>
      </c>
      <c r="O22" s="677">
        <v>0.5</v>
      </c>
      <c r="P22" s="678">
        <v>100</v>
      </c>
      <c r="Q22" s="678">
        <v>20</v>
      </c>
      <c r="R22" s="678">
        <v>20</v>
      </c>
      <c r="S22" s="677">
        <v>95.5</v>
      </c>
      <c r="T22" s="677">
        <v>0</v>
      </c>
      <c r="U22" s="678">
        <v>99</v>
      </c>
      <c r="V22" s="678">
        <v>82.5</v>
      </c>
      <c r="W22" s="678">
        <v>81.675000000000011</v>
      </c>
    </row>
    <row r="23" spans="1:23" x14ac:dyDescent="0.2">
      <c r="A23" s="676">
        <v>13</v>
      </c>
      <c r="B23" s="676" t="s">
        <v>426</v>
      </c>
      <c r="C23" s="672">
        <v>51.290114279310345</v>
      </c>
      <c r="D23" s="672">
        <v>51.134999999999998</v>
      </c>
      <c r="E23" s="672">
        <v>96</v>
      </c>
      <c r="F23" s="672">
        <v>5.25</v>
      </c>
      <c r="G23" s="672">
        <v>0</v>
      </c>
      <c r="H23" s="672">
        <v>1</v>
      </c>
      <c r="I23" s="672">
        <v>2</v>
      </c>
      <c r="J23" s="672">
        <v>3</v>
      </c>
      <c r="K23" s="673"/>
      <c r="L23" s="677">
        <v>93.5</v>
      </c>
      <c r="M23" s="677">
        <v>1</v>
      </c>
      <c r="N23" s="677">
        <v>3.5</v>
      </c>
      <c r="O23" s="677">
        <v>1</v>
      </c>
      <c r="P23" s="678">
        <v>95</v>
      </c>
      <c r="Q23" s="678">
        <v>30</v>
      </c>
      <c r="R23" s="678">
        <v>28.5</v>
      </c>
      <c r="S23" s="677">
        <v>93</v>
      </c>
      <c r="T23" s="677">
        <v>0</v>
      </c>
      <c r="U23" s="678">
        <v>99</v>
      </c>
      <c r="V23" s="678">
        <v>57.5</v>
      </c>
      <c r="W23" s="678">
        <v>56.924999999999997</v>
      </c>
    </row>
    <row r="24" spans="1:23" x14ac:dyDescent="0.2">
      <c r="A24" s="676">
        <v>12</v>
      </c>
      <c r="B24" s="676" t="s">
        <v>439</v>
      </c>
      <c r="C24" s="672">
        <v>31.01949411034483</v>
      </c>
      <c r="D24" s="672">
        <v>51.494999999999997</v>
      </c>
      <c r="E24" s="672">
        <v>95.5</v>
      </c>
      <c r="F24" s="672">
        <v>5.75</v>
      </c>
      <c r="G24" s="672">
        <v>0.22499999999999998</v>
      </c>
      <c r="H24" s="672">
        <v>4</v>
      </c>
      <c r="I24" s="672">
        <v>3.75</v>
      </c>
      <c r="J24" s="672">
        <v>5.25</v>
      </c>
      <c r="K24" s="673"/>
      <c r="L24" s="677">
        <v>91.5</v>
      </c>
      <c r="M24" s="677">
        <v>1</v>
      </c>
      <c r="N24" s="677">
        <v>5</v>
      </c>
      <c r="O24" s="677">
        <v>1</v>
      </c>
      <c r="P24" s="678">
        <v>90</v>
      </c>
      <c r="Q24" s="678">
        <v>40</v>
      </c>
      <c r="R24" s="678">
        <v>36</v>
      </c>
      <c r="S24" s="677">
        <v>94</v>
      </c>
      <c r="T24" s="677">
        <v>6.5</v>
      </c>
      <c r="U24" s="678">
        <v>99</v>
      </c>
      <c r="V24" s="678">
        <v>75</v>
      </c>
      <c r="W24" s="678">
        <v>74.25</v>
      </c>
    </row>
    <row r="25" spans="1:23" s="684" customFormat="1" x14ac:dyDescent="0.2">
      <c r="A25" s="679">
        <v>11</v>
      </c>
      <c r="B25" s="679" t="s">
        <v>441</v>
      </c>
      <c r="C25" s="680">
        <v>12.745601379310347</v>
      </c>
      <c r="D25" s="680"/>
      <c r="E25" s="680">
        <v>97</v>
      </c>
      <c r="F25" s="680">
        <v>6.5</v>
      </c>
      <c r="G25" s="680">
        <v>0.53999999999999992</v>
      </c>
      <c r="H25" s="680">
        <v>6</v>
      </c>
      <c r="I25" s="680">
        <v>3</v>
      </c>
      <c r="J25" s="680">
        <v>6.5</v>
      </c>
      <c r="K25" s="681"/>
      <c r="L25" s="682">
        <v>100</v>
      </c>
      <c r="M25" s="682">
        <v>0.5</v>
      </c>
      <c r="N25" s="682">
        <v>6.5</v>
      </c>
      <c r="O25" s="682">
        <v>1.5</v>
      </c>
      <c r="P25" s="683">
        <v>85</v>
      </c>
      <c r="Q25" s="683">
        <v>15</v>
      </c>
      <c r="R25" s="683">
        <v>12.5</v>
      </c>
      <c r="S25" s="682">
        <v>97</v>
      </c>
      <c r="T25" s="682">
        <v>0</v>
      </c>
      <c r="U25" s="683">
        <v>99</v>
      </c>
      <c r="V25" s="683">
        <v>57.5</v>
      </c>
      <c r="W25" s="683">
        <v>56.924999999999997</v>
      </c>
    </row>
    <row r="26" spans="1:23" x14ac:dyDescent="0.2">
      <c r="A26" s="685">
        <v>10</v>
      </c>
      <c r="B26" s="685" t="s">
        <v>435</v>
      </c>
      <c r="C26" s="686">
        <v>30.337636622413797</v>
      </c>
      <c r="D26" s="686">
        <v>48.22</v>
      </c>
      <c r="E26" s="686">
        <v>91</v>
      </c>
      <c r="F26" s="686">
        <v>4.25</v>
      </c>
      <c r="G26" s="686">
        <v>0</v>
      </c>
      <c r="H26" s="686">
        <v>3.5</v>
      </c>
      <c r="I26" s="686">
        <v>5.5</v>
      </c>
      <c r="J26" s="686">
        <v>4</v>
      </c>
      <c r="K26" s="687"/>
      <c r="L26" s="688">
        <v>90</v>
      </c>
      <c r="M26" s="688">
        <v>5.5</v>
      </c>
      <c r="N26" s="688">
        <v>5</v>
      </c>
      <c r="O26" s="688">
        <v>2</v>
      </c>
      <c r="P26" s="689">
        <v>60</v>
      </c>
      <c r="Q26" s="689">
        <v>35</v>
      </c>
      <c r="R26" s="689">
        <v>21</v>
      </c>
      <c r="S26" s="688">
        <v>91</v>
      </c>
      <c r="T26" s="688">
        <v>8</v>
      </c>
      <c r="U26" s="689">
        <v>99</v>
      </c>
      <c r="V26" s="689">
        <v>87.5</v>
      </c>
      <c r="W26" s="689">
        <v>86.625</v>
      </c>
    </row>
    <row r="27" spans="1:23" x14ac:dyDescent="0.2">
      <c r="A27" s="676">
        <v>9</v>
      </c>
      <c r="B27" s="676" t="s">
        <v>429</v>
      </c>
      <c r="C27" s="672">
        <v>27.098046160344829</v>
      </c>
      <c r="D27" s="672">
        <v>48.66</v>
      </c>
      <c r="E27" s="672">
        <v>96</v>
      </c>
      <c r="F27" s="672">
        <v>5.5</v>
      </c>
      <c r="G27" s="672">
        <v>0</v>
      </c>
      <c r="H27" s="672">
        <v>1</v>
      </c>
      <c r="I27" s="672">
        <v>6.5</v>
      </c>
      <c r="J27" s="672">
        <v>3.75</v>
      </c>
      <c r="K27" s="673"/>
      <c r="L27" s="677">
        <v>92.5</v>
      </c>
      <c r="M27" s="677">
        <v>1</v>
      </c>
      <c r="N27" s="677">
        <v>3.5</v>
      </c>
      <c r="O27" s="677">
        <v>1</v>
      </c>
      <c r="P27" s="678">
        <v>95</v>
      </c>
      <c r="Q27" s="678">
        <v>55</v>
      </c>
      <c r="R27" s="678">
        <v>52</v>
      </c>
      <c r="S27" s="677">
        <v>97</v>
      </c>
      <c r="T27" s="677">
        <v>0</v>
      </c>
      <c r="U27" s="678">
        <v>99</v>
      </c>
      <c r="V27" s="678">
        <v>90</v>
      </c>
      <c r="W27" s="678">
        <v>89.1</v>
      </c>
    </row>
    <row r="28" spans="1:23" x14ac:dyDescent="0.2">
      <c r="A28" s="676">
        <v>8</v>
      </c>
      <c r="B28" s="676" t="s">
        <v>433</v>
      </c>
      <c r="C28" s="672">
        <v>28.422959291379307</v>
      </c>
      <c r="D28" s="672">
        <v>50.06</v>
      </c>
      <c r="E28" s="672">
        <v>96</v>
      </c>
      <c r="F28" s="672">
        <v>5.25</v>
      </c>
      <c r="G28" s="672">
        <v>0.09</v>
      </c>
      <c r="H28" s="672">
        <v>1</v>
      </c>
      <c r="I28" s="672">
        <v>4.75</v>
      </c>
      <c r="J28" s="672">
        <v>4.5</v>
      </c>
      <c r="K28" s="673"/>
      <c r="L28" s="677">
        <v>94</v>
      </c>
      <c r="M28" s="677">
        <v>1</v>
      </c>
      <c r="N28" s="677">
        <v>4</v>
      </c>
      <c r="O28" s="677">
        <v>1</v>
      </c>
      <c r="P28" s="678">
        <v>80</v>
      </c>
      <c r="Q28" s="678">
        <v>45</v>
      </c>
      <c r="R28" s="678">
        <v>35.5</v>
      </c>
      <c r="S28" s="677">
        <v>98</v>
      </c>
      <c r="T28" s="677">
        <v>0</v>
      </c>
      <c r="U28" s="678">
        <v>99</v>
      </c>
      <c r="V28" s="678">
        <v>77.5</v>
      </c>
      <c r="W28" s="678">
        <v>76.724999999999994</v>
      </c>
    </row>
    <row r="29" spans="1:23" x14ac:dyDescent="0.2">
      <c r="A29" s="676">
        <v>7</v>
      </c>
      <c r="B29" s="676" t="s">
        <v>434</v>
      </c>
      <c r="C29" s="672">
        <v>36.253874898275868</v>
      </c>
      <c r="D29" s="672">
        <v>53.58</v>
      </c>
      <c r="E29" s="672">
        <v>98</v>
      </c>
      <c r="F29" s="672">
        <v>7.25</v>
      </c>
      <c r="G29" s="672">
        <v>0.22500000000000001</v>
      </c>
      <c r="H29" s="672">
        <v>3</v>
      </c>
      <c r="I29" s="672">
        <v>3</v>
      </c>
      <c r="J29" s="672">
        <v>4.5</v>
      </c>
      <c r="K29" s="673"/>
      <c r="L29" s="677">
        <v>98.5</v>
      </c>
      <c r="M29" s="677">
        <v>1</v>
      </c>
      <c r="N29" s="677">
        <v>3.5</v>
      </c>
      <c r="O29" s="677">
        <v>1.5</v>
      </c>
      <c r="P29" s="678">
        <v>75</v>
      </c>
      <c r="Q29" s="678">
        <v>25</v>
      </c>
      <c r="R29" s="678">
        <v>18</v>
      </c>
      <c r="S29" s="677">
        <v>98.5</v>
      </c>
      <c r="T29" s="677">
        <v>0</v>
      </c>
      <c r="U29" s="678">
        <v>99</v>
      </c>
      <c r="V29" s="678">
        <v>67.5</v>
      </c>
      <c r="W29" s="678">
        <v>66.825000000000003</v>
      </c>
    </row>
    <row r="30" spans="1:23" s="684" customFormat="1" x14ac:dyDescent="0.2">
      <c r="A30" s="679">
        <v>6</v>
      </c>
      <c r="B30" s="679" t="s">
        <v>47</v>
      </c>
      <c r="C30" s="680">
        <v>31.40970596551724</v>
      </c>
      <c r="D30" s="680">
        <v>47.364999999999995</v>
      </c>
      <c r="E30" s="680">
        <v>96.5</v>
      </c>
      <c r="F30" s="680">
        <v>5.5</v>
      </c>
      <c r="G30" s="680">
        <v>0</v>
      </c>
      <c r="H30" s="680">
        <v>1.5</v>
      </c>
      <c r="I30" s="680">
        <v>6</v>
      </c>
      <c r="J30" s="680">
        <v>3.75</v>
      </c>
      <c r="K30" s="681"/>
      <c r="L30" s="682">
        <v>93</v>
      </c>
      <c r="M30" s="682">
        <v>1</v>
      </c>
      <c r="N30" s="682">
        <v>5</v>
      </c>
      <c r="O30" s="682">
        <v>1</v>
      </c>
      <c r="P30" s="683">
        <v>95</v>
      </c>
      <c r="Q30" s="683">
        <v>55</v>
      </c>
      <c r="R30" s="683">
        <v>52</v>
      </c>
      <c r="S30" s="682">
        <v>92</v>
      </c>
      <c r="T30" s="682">
        <v>3</v>
      </c>
      <c r="U30" s="683">
        <v>99</v>
      </c>
      <c r="V30" s="683">
        <v>87.5</v>
      </c>
      <c r="W30" s="683">
        <v>86.625</v>
      </c>
    </row>
    <row r="31" spans="1:23" x14ac:dyDescent="0.2">
      <c r="A31" s="685">
        <v>5</v>
      </c>
      <c r="B31" s="685" t="s">
        <v>43</v>
      </c>
      <c r="C31" s="686">
        <v>42.647328182758621</v>
      </c>
      <c r="D31" s="686">
        <v>54.68</v>
      </c>
      <c r="E31" s="686">
        <v>97</v>
      </c>
      <c r="F31" s="686">
        <v>6.25</v>
      </c>
      <c r="G31" s="686">
        <v>4.4999999999999998E-2</v>
      </c>
      <c r="H31" s="686">
        <v>1.5</v>
      </c>
      <c r="I31" s="686">
        <v>2</v>
      </c>
      <c r="J31" s="686">
        <v>4.5</v>
      </c>
      <c r="K31" s="687"/>
      <c r="L31" s="688">
        <v>94</v>
      </c>
      <c r="M31" s="688">
        <v>1</v>
      </c>
      <c r="N31" s="688">
        <v>4</v>
      </c>
      <c r="O31" s="688">
        <v>1.5</v>
      </c>
      <c r="P31" s="689">
        <v>45</v>
      </c>
      <c r="Q31" s="689">
        <v>30</v>
      </c>
      <c r="R31" s="689">
        <v>13.5</v>
      </c>
      <c r="S31" s="688">
        <v>98</v>
      </c>
      <c r="T31" s="688">
        <v>1.5</v>
      </c>
      <c r="U31" s="689">
        <v>99</v>
      </c>
      <c r="V31" s="689">
        <v>37.5</v>
      </c>
      <c r="W31" s="689">
        <v>37.125</v>
      </c>
    </row>
    <row r="32" spans="1:23" x14ac:dyDescent="0.2">
      <c r="A32" s="676">
        <v>4</v>
      </c>
      <c r="B32" s="676" t="s">
        <v>38</v>
      </c>
      <c r="C32" s="672">
        <v>26.105773913793108</v>
      </c>
      <c r="D32" s="672">
        <v>50.8</v>
      </c>
      <c r="E32" s="672">
        <v>89</v>
      </c>
      <c r="F32" s="672">
        <v>3.5</v>
      </c>
      <c r="G32" s="672">
        <v>0.09</v>
      </c>
      <c r="H32" s="672">
        <v>5</v>
      </c>
      <c r="I32" s="672">
        <v>4.75</v>
      </c>
      <c r="J32" s="672">
        <v>5.5</v>
      </c>
      <c r="K32" s="673"/>
      <c r="L32" s="677">
        <v>85</v>
      </c>
      <c r="M32" s="677">
        <v>1</v>
      </c>
      <c r="N32" s="677">
        <v>6.5</v>
      </c>
      <c r="O32" s="677">
        <v>1</v>
      </c>
      <c r="P32" s="678">
        <v>95</v>
      </c>
      <c r="Q32" s="678">
        <v>45</v>
      </c>
      <c r="R32" s="678">
        <v>43</v>
      </c>
      <c r="S32" s="677">
        <v>91</v>
      </c>
      <c r="T32" s="677">
        <v>2.5</v>
      </c>
      <c r="U32" s="678">
        <v>99</v>
      </c>
      <c r="V32" s="678">
        <v>90</v>
      </c>
      <c r="W32" s="678">
        <v>89.1</v>
      </c>
    </row>
    <row r="33" spans="1:23" x14ac:dyDescent="0.2">
      <c r="A33" s="676">
        <v>3</v>
      </c>
      <c r="B33" s="676" t="s">
        <v>35</v>
      </c>
      <c r="C33" s="672">
        <v>36.439617124137932</v>
      </c>
      <c r="D33" s="672">
        <v>54.025000000000006</v>
      </c>
      <c r="E33" s="672">
        <v>91</v>
      </c>
      <c r="F33" s="672">
        <v>4</v>
      </c>
      <c r="G33" s="672">
        <v>0.09</v>
      </c>
      <c r="H33" s="672">
        <v>2</v>
      </c>
      <c r="I33" s="672">
        <v>3</v>
      </c>
      <c r="J33" s="672">
        <v>4.25</v>
      </c>
      <c r="K33" s="673"/>
      <c r="L33" s="677">
        <v>88</v>
      </c>
      <c r="M33" s="677">
        <v>1</v>
      </c>
      <c r="N33" s="677">
        <v>5.5</v>
      </c>
      <c r="O33" s="677">
        <v>1</v>
      </c>
      <c r="P33" s="678">
        <v>80</v>
      </c>
      <c r="Q33" s="678">
        <v>35</v>
      </c>
      <c r="R33" s="678">
        <v>28</v>
      </c>
      <c r="S33" s="677">
        <v>91</v>
      </c>
      <c r="T33" s="677">
        <v>1</v>
      </c>
      <c r="U33" s="678">
        <v>99</v>
      </c>
      <c r="V33" s="678">
        <v>90</v>
      </c>
      <c r="W33" s="678">
        <v>89.1</v>
      </c>
    </row>
    <row r="34" spans="1:23" x14ac:dyDescent="0.2">
      <c r="A34" s="676">
        <v>2</v>
      </c>
      <c r="B34" s="676" t="s">
        <v>30</v>
      </c>
      <c r="C34" s="672">
        <v>47.282706236206892</v>
      </c>
      <c r="D34" s="672">
        <v>51.94</v>
      </c>
      <c r="E34" s="672">
        <v>95.5</v>
      </c>
      <c r="F34" s="672">
        <v>6</v>
      </c>
      <c r="G34" s="672">
        <v>0</v>
      </c>
      <c r="H34" s="672">
        <v>1</v>
      </c>
      <c r="I34" s="672">
        <v>3</v>
      </c>
      <c r="J34" s="672">
        <v>4.25</v>
      </c>
      <c r="K34" s="673"/>
      <c r="L34" s="677">
        <v>94</v>
      </c>
      <c r="M34" s="677">
        <v>0.5</v>
      </c>
      <c r="N34" s="677">
        <v>4.5</v>
      </c>
      <c r="O34" s="677">
        <v>0.5</v>
      </c>
      <c r="P34" s="678">
        <v>95</v>
      </c>
      <c r="Q34" s="678">
        <v>30</v>
      </c>
      <c r="R34" s="678">
        <v>28.5</v>
      </c>
      <c r="S34" s="677">
        <v>98</v>
      </c>
      <c r="T34" s="677">
        <v>0</v>
      </c>
      <c r="U34" s="678">
        <v>99</v>
      </c>
      <c r="V34" s="678">
        <v>65</v>
      </c>
      <c r="W34" s="678">
        <v>64.349999999999994</v>
      </c>
    </row>
    <row r="35" spans="1:23" s="684" customFormat="1" x14ac:dyDescent="0.2">
      <c r="A35" s="679">
        <v>1</v>
      </c>
      <c r="B35" s="679" t="s">
        <v>0</v>
      </c>
      <c r="C35" s="680">
        <v>11.906384827586209</v>
      </c>
      <c r="D35" s="680"/>
      <c r="E35" s="680">
        <v>90.5</v>
      </c>
      <c r="F35" s="680">
        <v>4.5</v>
      </c>
      <c r="G35" s="680">
        <v>0.67499999999999993</v>
      </c>
      <c r="H35" s="680">
        <v>6.5</v>
      </c>
      <c r="I35" s="680">
        <v>5</v>
      </c>
      <c r="J35" s="680">
        <v>6.5</v>
      </c>
      <c r="K35" s="681"/>
      <c r="L35" s="682">
        <v>89.5</v>
      </c>
      <c r="M35" s="682">
        <v>1</v>
      </c>
      <c r="N35" s="682">
        <v>8</v>
      </c>
      <c r="O35" s="682">
        <v>1.5</v>
      </c>
      <c r="P35" s="683">
        <v>95</v>
      </c>
      <c r="Q35" s="683">
        <v>40</v>
      </c>
      <c r="R35" s="683">
        <v>37.5</v>
      </c>
      <c r="S35" s="682">
        <v>92</v>
      </c>
      <c r="T35" s="682">
        <v>0</v>
      </c>
      <c r="U35" s="683">
        <v>99</v>
      </c>
      <c r="V35" s="683">
        <v>90</v>
      </c>
      <c r="W35" s="683">
        <v>89.1</v>
      </c>
    </row>
    <row r="36" spans="1:23" x14ac:dyDescent="0.2">
      <c r="A36" s="690"/>
      <c r="B36" s="691" t="s">
        <v>88</v>
      </c>
      <c r="C36" s="692">
        <v>33.74085782178161</v>
      </c>
      <c r="D36" s="692">
        <v>51.643333333333331</v>
      </c>
      <c r="E36" s="692">
        <v>95.183333333333337</v>
      </c>
      <c r="F36" s="692">
        <v>5.4833333333333334</v>
      </c>
      <c r="G36" s="692">
        <v>8.8500000000000661E-2</v>
      </c>
      <c r="H36" s="692">
        <v>2.1166666666666667</v>
      </c>
      <c r="I36" s="692">
        <v>3.6083333333333334</v>
      </c>
      <c r="J36" s="692">
        <v>4.5250000000000004</v>
      </c>
      <c r="K36" s="693"/>
      <c r="L36" s="694">
        <v>93.5</v>
      </c>
      <c r="M36" s="694">
        <v>1.2</v>
      </c>
      <c r="N36" s="694">
        <v>4.5999999999999996</v>
      </c>
      <c r="O36" s="694">
        <v>1</v>
      </c>
      <c r="P36" s="695">
        <v>83</v>
      </c>
      <c r="Q36" s="695">
        <v>36</v>
      </c>
      <c r="R36" s="695">
        <v>30</v>
      </c>
      <c r="S36" s="694">
        <v>95.5</v>
      </c>
      <c r="T36" s="694">
        <v>1.3</v>
      </c>
      <c r="U36" s="695">
        <v>99</v>
      </c>
      <c r="V36" s="695">
        <v>74</v>
      </c>
      <c r="W36" s="695">
        <v>73</v>
      </c>
    </row>
    <row r="37" spans="1:23" x14ac:dyDescent="0.2">
      <c r="A37" s="696"/>
      <c r="B37" s="697" t="s">
        <v>55</v>
      </c>
      <c r="C37" s="644">
        <v>10.716860107013943</v>
      </c>
      <c r="D37" s="644">
        <v>1.3596038484225641</v>
      </c>
      <c r="E37" s="644">
        <v>0.49675159099368077</v>
      </c>
      <c r="F37" s="644">
        <v>6.9678306469056634</v>
      </c>
      <c r="G37" s="644">
        <v>160.62735481197635</v>
      </c>
      <c r="H37" s="644">
        <v>44.287039342432877</v>
      </c>
      <c r="I37" s="644">
        <v>19.108962733759927</v>
      </c>
      <c r="J37" s="644">
        <v>5.9763453786576424</v>
      </c>
      <c r="K37" s="645"/>
      <c r="L37" s="698">
        <v>1.4</v>
      </c>
      <c r="M37" s="698">
        <v>58</v>
      </c>
      <c r="N37" s="698">
        <v>22</v>
      </c>
      <c r="O37" s="698">
        <v>58</v>
      </c>
      <c r="P37" s="699">
        <v>23</v>
      </c>
      <c r="Q37" s="699">
        <v>22</v>
      </c>
      <c r="R37" s="699">
        <v>26</v>
      </c>
      <c r="S37" s="698">
        <v>1.6</v>
      </c>
      <c r="T37" s="698">
        <v>96</v>
      </c>
      <c r="U37" s="699">
        <v>0</v>
      </c>
      <c r="V37" s="699">
        <v>11</v>
      </c>
      <c r="W37" s="699">
        <v>11</v>
      </c>
    </row>
    <row r="38" spans="1:23" x14ac:dyDescent="0.2">
      <c r="A38" s="696"/>
      <c r="B38" s="697" t="s">
        <v>518</v>
      </c>
      <c r="C38" s="644">
        <v>6.1439762662334694</v>
      </c>
      <c r="D38" s="644">
        <v>1.2684801065760301</v>
      </c>
      <c r="E38" s="644">
        <v>0.80338926514283471</v>
      </c>
      <c r="F38" s="644">
        <v>0.64918441037087049</v>
      </c>
      <c r="G38" s="644">
        <v>0.2415397575890291</v>
      </c>
      <c r="H38" s="644">
        <v>1.5927769658214501</v>
      </c>
      <c r="I38" s="644">
        <v>1.1715736939974606</v>
      </c>
      <c r="J38" s="644">
        <v>0.45949429036310074</v>
      </c>
      <c r="K38" s="645"/>
      <c r="L38" s="698">
        <v>2.2000000000000002</v>
      </c>
      <c r="M38" s="698">
        <v>1.1000000000000001</v>
      </c>
      <c r="N38" s="698">
        <v>1.7</v>
      </c>
      <c r="O38" s="698" t="s">
        <v>400</v>
      </c>
      <c r="P38" s="699" t="s">
        <v>400</v>
      </c>
      <c r="Q38" s="699">
        <v>13.2</v>
      </c>
      <c r="R38" s="699">
        <v>13</v>
      </c>
      <c r="S38" s="698">
        <v>2.6</v>
      </c>
      <c r="T38" s="698">
        <v>2.1</v>
      </c>
      <c r="U38" s="699"/>
      <c r="V38" s="699">
        <v>13.4</v>
      </c>
      <c r="W38" s="699">
        <v>13.3</v>
      </c>
    </row>
    <row r="39" spans="1:23" x14ac:dyDescent="0.2">
      <c r="A39" s="671"/>
      <c r="B39" s="700" t="s">
        <v>57</v>
      </c>
      <c r="C39" s="962" t="s">
        <v>519</v>
      </c>
      <c r="D39" s="963"/>
      <c r="E39" s="963"/>
      <c r="F39" s="963"/>
      <c r="G39" s="963"/>
      <c r="H39" s="963"/>
      <c r="I39" s="963"/>
      <c r="J39" s="963"/>
      <c r="K39" s="963"/>
      <c r="L39" s="963"/>
      <c r="M39" s="963"/>
      <c r="N39" s="963"/>
      <c r="O39" s="963"/>
      <c r="P39" s="963"/>
      <c r="Q39" s="963"/>
      <c r="R39" s="963"/>
      <c r="S39" s="963"/>
      <c r="T39" s="963"/>
      <c r="U39" s="963"/>
      <c r="V39" s="963"/>
      <c r="W39" s="963"/>
    </row>
    <row r="40" spans="1:23" x14ac:dyDescent="0.2">
      <c r="A40" s="671"/>
      <c r="B40" s="700" t="s">
        <v>520</v>
      </c>
      <c r="C40" s="960" t="s">
        <v>521</v>
      </c>
      <c r="D40" s="961"/>
      <c r="E40" s="961"/>
      <c r="F40" s="961"/>
      <c r="G40" s="961"/>
      <c r="H40" s="961"/>
      <c r="I40" s="961"/>
      <c r="J40" s="961"/>
      <c r="K40" s="961"/>
      <c r="L40" s="961"/>
      <c r="M40" s="961"/>
      <c r="N40" s="961"/>
      <c r="O40" s="961"/>
      <c r="P40" s="961"/>
      <c r="Q40" s="961"/>
      <c r="R40" s="961"/>
      <c r="S40" s="961"/>
      <c r="T40" s="961"/>
      <c r="U40" s="961"/>
      <c r="V40" s="961"/>
      <c r="W40" s="961"/>
    </row>
    <row r="41" spans="1:23" x14ac:dyDescent="0.2">
      <c r="A41" s="671"/>
      <c r="B41" s="700" t="s">
        <v>54</v>
      </c>
      <c r="C41" s="960" t="s">
        <v>522</v>
      </c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</row>
    <row r="42" spans="1:23" x14ac:dyDescent="0.2">
      <c r="A42" s="671"/>
      <c r="B42" s="700" t="s">
        <v>523</v>
      </c>
      <c r="C42" s="960" t="s">
        <v>524</v>
      </c>
      <c r="D42" s="961"/>
      <c r="E42" s="961"/>
      <c r="F42" s="961"/>
      <c r="G42" s="961"/>
      <c r="H42" s="961"/>
      <c r="I42" s="961"/>
      <c r="J42" s="961"/>
      <c r="K42" s="961"/>
      <c r="L42" s="961"/>
      <c r="M42" s="961"/>
      <c r="N42" s="961"/>
      <c r="O42" s="961"/>
      <c r="P42" s="961"/>
      <c r="Q42" s="961"/>
      <c r="R42" s="961"/>
      <c r="S42" s="961"/>
      <c r="T42" s="961"/>
      <c r="U42" s="961"/>
      <c r="V42" s="961"/>
      <c r="W42" s="961"/>
    </row>
    <row r="43" spans="1:23" x14ac:dyDescent="0.2">
      <c r="A43" s="671"/>
      <c r="B43" s="700" t="s">
        <v>73</v>
      </c>
      <c r="C43" s="960" t="s">
        <v>525</v>
      </c>
      <c r="D43" s="961"/>
      <c r="E43" s="961"/>
      <c r="F43" s="961"/>
      <c r="G43" s="961"/>
      <c r="H43" s="961"/>
      <c r="I43" s="961"/>
      <c r="J43" s="961"/>
      <c r="K43" s="961"/>
      <c r="L43" s="961"/>
      <c r="M43" s="961"/>
      <c r="N43" s="961"/>
      <c r="O43" s="961"/>
      <c r="P43" s="961"/>
      <c r="Q43" s="961"/>
      <c r="R43" s="961"/>
      <c r="S43" s="961"/>
      <c r="T43" s="961"/>
      <c r="U43" s="961"/>
      <c r="V43" s="961"/>
      <c r="W43" s="961"/>
    </row>
    <row r="44" spans="1:23" x14ac:dyDescent="0.2">
      <c r="A44" s="671"/>
      <c r="B44" s="700" t="s">
        <v>17</v>
      </c>
      <c r="C44" s="960" t="s">
        <v>526</v>
      </c>
      <c r="D44" s="961"/>
      <c r="E44" s="961"/>
      <c r="F44" s="961"/>
      <c r="G44" s="961"/>
      <c r="H44" s="961"/>
      <c r="I44" s="961"/>
      <c r="J44" s="961"/>
      <c r="K44" s="961"/>
      <c r="L44" s="961"/>
      <c r="M44" s="961"/>
      <c r="N44" s="961"/>
      <c r="O44" s="961"/>
      <c r="P44" s="961"/>
      <c r="Q44" s="961"/>
      <c r="R44" s="961"/>
      <c r="S44" s="961"/>
      <c r="T44" s="961"/>
      <c r="U44" s="961"/>
      <c r="V44" s="961"/>
      <c r="W44" s="961"/>
    </row>
    <row r="45" spans="1:23" x14ac:dyDescent="0.2">
      <c r="A45" s="671"/>
      <c r="B45" s="671"/>
      <c r="C45" s="960" t="s">
        <v>527</v>
      </c>
      <c r="D45" s="961"/>
      <c r="E45" s="961"/>
      <c r="F45" s="961"/>
      <c r="G45" s="961"/>
      <c r="H45" s="961"/>
      <c r="I45" s="961"/>
      <c r="J45" s="961"/>
      <c r="K45" s="961"/>
      <c r="L45" s="961"/>
      <c r="M45" s="961"/>
      <c r="N45" s="961"/>
      <c r="O45" s="961"/>
      <c r="P45" s="961"/>
      <c r="Q45" s="961"/>
      <c r="R45" s="961"/>
      <c r="S45" s="961"/>
      <c r="T45" s="961"/>
      <c r="U45" s="961"/>
      <c r="V45" s="961"/>
      <c r="W45" s="961"/>
    </row>
    <row r="46" spans="1:23" x14ac:dyDescent="0.2">
      <c r="A46" s="671"/>
      <c r="B46" s="671"/>
      <c r="C46" s="960" t="s">
        <v>528</v>
      </c>
      <c r="D46" s="961"/>
      <c r="E46" s="961"/>
      <c r="F46" s="961"/>
      <c r="G46" s="961"/>
      <c r="H46" s="961"/>
      <c r="I46" s="961"/>
      <c r="J46" s="961"/>
      <c r="K46" s="961"/>
      <c r="L46" s="961"/>
      <c r="M46" s="961"/>
      <c r="N46" s="961"/>
      <c r="O46" s="961"/>
      <c r="P46" s="961"/>
      <c r="Q46" s="961"/>
      <c r="R46" s="961"/>
      <c r="S46" s="961"/>
      <c r="T46" s="961"/>
      <c r="U46" s="961"/>
      <c r="V46" s="961"/>
      <c r="W46" s="961"/>
    </row>
    <row r="47" spans="1:23" x14ac:dyDescent="0.2">
      <c r="A47" s="671"/>
      <c r="B47" s="671"/>
      <c r="C47" s="960" t="s">
        <v>529</v>
      </c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</row>
    <row r="48" spans="1:23" x14ac:dyDescent="0.2">
      <c r="A48" s="671"/>
      <c r="B48" s="700" t="s">
        <v>530</v>
      </c>
      <c r="C48" s="960" t="s">
        <v>531</v>
      </c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</row>
    <row r="49" spans="1:23" x14ac:dyDescent="0.2">
      <c r="A49" s="671"/>
      <c r="B49" s="671"/>
      <c r="C49" s="960" t="s">
        <v>532</v>
      </c>
      <c r="D49" s="961"/>
      <c r="E49" s="961"/>
      <c r="F49" s="961"/>
      <c r="G49" s="961"/>
      <c r="H49" s="961"/>
      <c r="I49" s="961"/>
      <c r="J49" s="961"/>
      <c r="K49" s="961"/>
      <c r="L49" s="961"/>
      <c r="M49" s="961"/>
      <c r="N49" s="961"/>
      <c r="O49" s="961"/>
      <c r="P49" s="961"/>
      <c r="Q49" s="961"/>
      <c r="R49" s="961"/>
      <c r="S49" s="961"/>
      <c r="T49" s="961"/>
      <c r="U49" s="961"/>
      <c r="V49" s="961"/>
      <c r="W49" s="961"/>
    </row>
    <row r="50" spans="1:23" x14ac:dyDescent="0.2">
      <c r="A50" s="671"/>
      <c r="B50" s="671"/>
      <c r="C50" s="960" t="s">
        <v>533</v>
      </c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</row>
    <row r="51" spans="1:23" x14ac:dyDescent="0.2">
      <c r="A51" s="671"/>
      <c r="B51" s="671"/>
      <c r="C51" s="960" t="s">
        <v>534</v>
      </c>
      <c r="D51" s="961"/>
      <c r="E51" s="961"/>
      <c r="F51" s="961"/>
      <c r="G51" s="961"/>
      <c r="H51" s="961"/>
      <c r="I51" s="961"/>
      <c r="J51" s="961"/>
      <c r="K51" s="961"/>
      <c r="L51" s="961"/>
      <c r="M51" s="961"/>
      <c r="N51" s="961"/>
      <c r="O51" s="961"/>
      <c r="P51" s="961"/>
      <c r="Q51" s="961"/>
      <c r="R51" s="961"/>
      <c r="S51" s="961"/>
      <c r="T51" s="961"/>
      <c r="U51" s="961"/>
      <c r="V51" s="961"/>
      <c r="W51" s="961"/>
    </row>
    <row r="52" spans="1:23" x14ac:dyDescent="0.2">
      <c r="A52" s="671"/>
      <c r="B52" s="671"/>
      <c r="C52" s="672"/>
      <c r="D52" s="672"/>
      <c r="E52" s="672"/>
      <c r="F52" s="672"/>
      <c r="G52" s="672"/>
      <c r="H52" s="672"/>
      <c r="I52" s="672"/>
      <c r="J52" s="672"/>
      <c r="K52" s="672"/>
      <c r="L52" s="672"/>
      <c r="M52" s="672"/>
      <c r="N52" s="672"/>
      <c r="O52" s="672"/>
      <c r="P52" s="701"/>
      <c r="Q52" s="701"/>
      <c r="R52" s="701"/>
      <c r="S52" s="672"/>
      <c r="T52" s="672"/>
      <c r="U52" s="701"/>
      <c r="V52" s="701"/>
      <c r="W52" s="701"/>
    </row>
  </sheetData>
  <mergeCells count="13">
    <mergeCell ref="C51:W51"/>
    <mergeCell ref="C45:W45"/>
    <mergeCell ref="C46:W46"/>
    <mergeCell ref="C47:W47"/>
    <mergeCell ref="C48:W48"/>
    <mergeCell ref="C49:W49"/>
    <mergeCell ref="C50:W50"/>
    <mergeCell ref="C44:W44"/>
    <mergeCell ref="C39:W39"/>
    <mergeCell ref="C40:W40"/>
    <mergeCell ref="C41:W41"/>
    <mergeCell ref="C42:W42"/>
    <mergeCell ref="C43:W43"/>
  </mergeCells>
  <pageMargins left="0.5" right="0.5" top="0.5" bottom="0.5" header="0.5" footer="0.5"/>
  <pageSetup scale="80" orientation="landscape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topLeftCell="A5" zoomScale="110" zoomScaleNormal="110" workbookViewId="0">
      <selection activeCell="P38" sqref="P9:P38"/>
    </sheetView>
  </sheetViews>
  <sheetFormatPr defaultColWidth="9.140625" defaultRowHeight="11.25" x14ac:dyDescent="0.2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7" width="9.140625" style="1"/>
    <col min="8" max="8" width="9.85546875" style="1" customWidth="1"/>
    <col min="9" max="12" width="9.140625" style="1"/>
    <col min="13" max="13" width="9.7109375" style="1" customWidth="1"/>
    <col min="14" max="16384" width="9.140625" style="1"/>
  </cols>
  <sheetData>
    <row r="1" spans="1:18" x14ac:dyDescent="0.2">
      <c r="A1" s="2" t="s">
        <v>5</v>
      </c>
      <c r="B1" s="3" t="s">
        <v>497</v>
      </c>
      <c r="C1" s="3"/>
      <c r="D1" s="3"/>
      <c r="E1" s="3"/>
      <c r="F1" s="3"/>
      <c r="G1" s="3" t="s">
        <v>6</v>
      </c>
      <c r="H1" s="3" t="s">
        <v>498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">
      <c r="A2" s="2" t="s">
        <v>202</v>
      </c>
      <c r="B2" s="5"/>
      <c r="C2" s="5" t="s">
        <v>8</v>
      </c>
      <c r="D2" s="5"/>
      <c r="E2" s="5">
        <v>50</v>
      </c>
      <c r="F2" s="5"/>
      <c r="G2" s="5"/>
      <c r="H2" s="5" t="s">
        <v>186</v>
      </c>
      <c r="I2" s="5">
        <v>12.3</v>
      </c>
      <c r="J2" s="5"/>
      <c r="K2" s="5" t="s">
        <v>9</v>
      </c>
      <c r="L2" s="5">
        <v>13.3</v>
      </c>
      <c r="M2" s="5"/>
      <c r="N2" s="5"/>
      <c r="O2" s="5"/>
      <c r="P2" s="5"/>
      <c r="Q2" s="5"/>
      <c r="R2" s="6"/>
    </row>
    <row r="3" spans="1:18" x14ac:dyDescent="0.2">
      <c r="A3" s="7" t="s">
        <v>10</v>
      </c>
      <c r="B3" s="5" t="s">
        <v>187</v>
      </c>
      <c r="C3" s="5"/>
      <c r="D3" s="5"/>
      <c r="E3" s="5" t="s">
        <v>11</v>
      </c>
      <c r="F3" s="475">
        <v>41946</v>
      </c>
      <c r="G3" s="5"/>
      <c r="H3" s="5"/>
      <c r="I3" s="5"/>
      <c r="J3" s="5" t="s">
        <v>12</v>
      </c>
      <c r="K3" s="475">
        <v>42161</v>
      </c>
      <c r="L3" s="5"/>
      <c r="M3" s="5"/>
      <c r="N3" s="5"/>
      <c r="O3" s="5"/>
      <c r="P3" s="5"/>
      <c r="Q3" s="5"/>
      <c r="R3" s="6"/>
    </row>
    <row r="4" spans="1:18" x14ac:dyDescent="0.2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476" t="s">
        <v>14</v>
      </c>
      <c r="B5" s="477" t="s">
        <v>15</v>
      </c>
      <c r="C5" s="478" t="s">
        <v>16</v>
      </c>
      <c r="D5" s="478"/>
      <c r="E5" s="478" t="s">
        <v>17</v>
      </c>
      <c r="F5" s="478" t="s">
        <v>167</v>
      </c>
      <c r="G5" s="478" t="s">
        <v>168</v>
      </c>
      <c r="H5" s="478" t="s">
        <v>169</v>
      </c>
      <c r="I5" s="478" t="s">
        <v>170</v>
      </c>
      <c r="J5" s="478" t="s">
        <v>171</v>
      </c>
      <c r="K5" s="478" t="s">
        <v>172</v>
      </c>
      <c r="L5" s="478" t="s">
        <v>173</v>
      </c>
      <c r="M5" s="479" t="s">
        <v>174</v>
      </c>
      <c r="N5" s="957" t="s">
        <v>175</v>
      </c>
      <c r="O5" s="958"/>
      <c r="P5" s="478" t="s">
        <v>73</v>
      </c>
      <c r="Q5" s="478" t="s">
        <v>31</v>
      </c>
      <c r="R5" s="479" t="s">
        <v>188</v>
      </c>
    </row>
    <row r="6" spans="1:18" x14ac:dyDescent="0.2">
      <c r="A6" s="476" t="s">
        <v>18</v>
      </c>
      <c r="B6" s="477" t="s">
        <v>19</v>
      </c>
      <c r="C6" s="478"/>
      <c r="D6" s="477"/>
      <c r="E6" s="478" t="s">
        <v>20</v>
      </c>
      <c r="F6" s="478" t="s">
        <v>21</v>
      </c>
      <c r="G6" s="478"/>
      <c r="H6" s="478"/>
      <c r="I6" s="478" t="s">
        <v>176</v>
      </c>
      <c r="J6" s="478" t="s">
        <v>177</v>
      </c>
      <c r="K6" s="478" t="s">
        <v>178</v>
      </c>
      <c r="L6" s="478" t="s">
        <v>178</v>
      </c>
      <c r="M6" s="480" t="s">
        <v>178</v>
      </c>
      <c r="N6" s="478" t="s">
        <v>179</v>
      </c>
      <c r="O6" s="478" t="s">
        <v>180</v>
      </c>
      <c r="P6" s="478" t="s">
        <v>181</v>
      </c>
      <c r="Q6" s="481" t="s">
        <v>32</v>
      </c>
      <c r="R6" s="508" t="s">
        <v>32</v>
      </c>
    </row>
    <row r="7" spans="1:18" x14ac:dyDescent="0.2">
      <c r="A7" s="476"/>
      <c r="B7" s="477"/>
      <c r="C7" s="478"/>
      <c r="D7" s="480" t="s">
        <v>26</v>
      </c>
      <c r="E7" s="478"/>
      <c r="F7" s="478"/>
      <c r="G7" s="478"/>
      <c r="H7" s="477"/>
      <c r="I7" s="477"/>
      <c r="J7" s="477"/>
      <c r="K7" s="477"/>
      <c r="L7" s="477"/>
      <c r="M7" s="477"/>
      <c r="N7" s="480" t="s">
        <v>182</v>
      </c>
      <c r="O7" s="478" t="s">
        <v>183</v>
      </c>
      <c r="P7" s="478"/>
      <c r="Q7" s="481" t="s">
        <v>33</v>
      </c>
      <c r="R7" s="508" t="s">
        <v>33</v>
      </c>
    </row>
    <row r="8" spans="1:18" x14ac:dyDescent="0.2">
      <c r="A8" s="509"/>
      <c r="B8" s="510"/>
      <c r="C8" s="511" t="s">
        <v>22</v>
      </c>
      <c r="D8" s="511" t="s">
        <v>27</v>
      </c>
      <c r="E8" s="511" t="s">
        <v>23</v>
      </c>
      <c r="F8" s="511" t="s">
        <v>24</v>
      </c>
      <c r="G8" s="511" t="s">
        <v>184</v>
      </c>
      <c r="H8" s="511" t="s">
        <v>25</v>
      </c>
      <c r="I8" s="511" t="s">
        <v>25</v>
      </c>
      <c r="J8" s="512" t="s">
        <v>25</v>
      </c>
      <c r="K8" s="512" t="s">
        <v>25</v>
      </c>
      <c r="L8" s="512" t="s">
        <v>25</v>
      </c>
      <c r="M8" s="512" t="s">
        <v>25</v>
      </c>
      <c r="N8" s="512" t="s">
        <v>25</v>
      </c>
      <c r="O8" s="512" t="s">
        <v>25</v>
      </c>
      <c r="P8" s="512" t="s">
        <v>25</v>
      </c>
      <c r="Q8" s="512" t="s">
        <v>25</v>
      </c>
      <c r="R8" s="512" t="s">
        <v>25</v>
      </c>
    </row>
    <row r="9" spans="1:18" ht="12.95" customHeight="1" x14ac:dyDescent="0.2">
      <c r="A9" s="513">
        <v>1</v>
      </c>
      <c r="B9" s="514" t="s">
        <v>0</v>
      </c>
      <c r="C9" s="539">
        <v>46</v>
      </c>
      <c r="D9" s="540">
        <v>30</v>
      </c>
      <c r="E9" s="519">
        <v>57.6</v>
      </c>
      <c r="F9" s="540">
        <v>96</v>
      </c>
      <c r="G9" s="540">
        <v>32</v>
      </c>
      <c r="H9" s="540">
        <v>1</v>
      </c>
      <c r="I9" s="540"/>
      <c r="J9" s="540"/>
      <c r="K9" s="540"/>
      <c r="L9" s="540"/>
      <c r="M9" s="540"/>
      <c r="N9" s="540"/>
      <c r="O9" s="445"/>
      <c r="P9" s="445">
        <v>2</v>
      </c>
      <c r="Q9" s="637"/>
      <c r="R9" s="641" t="s">
        <v>189</v>
      </c>
    </row>
    <row r="10" spans="1:18" ht="12.95" customHeight="1" x14ac:dyDescent="0.2">
      <c r="A10" s="522">
        <v>2</v>
      </c>
      <c r="B10" s="447" t="s">
        <v>30</v>
      </c>
      <c r="C10" s="539">
        <v>68.5</v>
      </c>
      <c r="D10" s="540">
        <v>14</v>
      </c>
      <c r="E10" s="519">
        <v>56.9</v>
      </c>
      <c r="F10" s="540">
        <v>100</v>
      </c>
      <c r="G10" s="540">
        <v>30</v>
      </c>
      <c r="H10" s="540">
        <v>1</v>
      </c>
      <c r="I10" s="540"/>
      <c r="J10" s="540"/>
      <c r="K10" s="540"/>
      <c r="L10" s="540"/>
      <c r="M10" s="540"/>
      <c r="N10" s="540"/>
      <c r="O10" s="445"/>
      <c r="P10" s="445">
        <v>0</v>
      </c>
      <c r="Q10" s="637"/>
      <c r="R10" s="639" t="s">
        <v>190</v>
      </c>
    </row>
    <row r="11" spans="1:18" ht="12.95" customHeight="1" x14ac:dyDescent="0.2">
      <c r="A11" s="522">
        <v>3</v>
      </c>
      <c r="B11" s="447" t="s">
        <v>35</v>
      </c>
      <c r="C11" s="539">
        <v>57.7</v>
      </c>
      <c r="D11" s="540">
        <v>28</v>
      </c>
      <c r="E11" s="519">
        <v>59</v>
      </c>
      <c r="F11" s="540">
        <v>96</v>
      </c>
      <c r="G11" s="540">
        <v>29</v>
      </c>
      <c r="H11" s="540">
        <v>0</v>
      </c>
      <c r="I11" s="540"/>
      <c r="J11" s="540"/>
      <c r="K11" s="540"/>
      <c r="L11" s="540"/>
      <c r="M11" s="540"/>
      <c r="N11" s="540"/>
      <c r="O11" s="445"/>
      <c r="P11" s="445">
        <v>0</v>
      </c>
      <c r="Q11" s="637"/>
      <c r="R11" s="639" t="s">
        <v>191</v>
      </c>
    </row>
    <row r="12" spans="1:18" ht="12.95" customHeight="1" x14ac:dyDescent="0.2">
      <c r="A12" s="522">
        <v>4</v>
      </c>
      <c r="B12" s="447" t="s">
        <v>38</v>
      </c>
      <c r="C12" s="539">
        <v>65.7</v>
      </c>
      <c r="D12" s="540">
        <v>18</v>
      </c>
      <c r="E12" s="519">
        <v>58.5</v>
      </c>
      <c r="F12" s="540">
        <v>95</v>
      </c>
      <c r="G12" s="540">
        <v>33</v>
      </c>
      <c r="H12" s="540">
        <v>1</v>
      </c>
      <c r="I12" s="540"/>
      <c r="J12" s="540"/>
      <c r="K12" s="540"/>
      <c r="L12" s="540"/>
      <c r="M12" s="540"/>
      <c r="N12" s="540"/>
      <c r="O12" s="445"/>
      <c r="P12" s="445">
        <v>1</v>
      </c>
      <c r="Q12" s="637"/>
      <c r="R12" s="638"/>
    </row>
    <row r="13" spans="1:18" ht="12.95" customHeight="1" x14ac:dyDescent="0.2">
      <c r="A13" s="522">
        <v>5</v>
      </c>
      <c r="B13" s="447" t="s">
        <v>43</v>
      </c>
      <c r="C13" s="539">
        <v>62</v>
      </c>
      <c r="D13" s="540">
        <v>25</v>
      </c>
      <c r="E13" s="519">
        <v>58.5</v>
      </c>
      <c r="F13" s="540">
        <v>101</v>
      </c>
      <c r="G13" s="540">
        <v>33</v>
      </c>
      <c r="H13" s="540">
        <v>1</v>
      </c>
      <c r="I13" s="540"/>
      <c r="J13" s="540"/>
      <c r="K13" s="540"/>
      <c r="L13" s="540"/>
      <c r="M13" s="540"/>
      <c r="N13" s="540"/>
      <c r="O13" s="445"/>
      <c r="P13" s="445">
        <v>0</v>
      </c>
      <c r="Q13" s="637"/>
      <c r="R13" s="638"/>
    </row>
    <row r="14" spans="1:18" ht="12.95" customHeight="1" x14ac:dyDescent="0.2">
      <c r="A14" s="522">
        <v>6</v>
      </c>
      <c r="B14" s="447" t="s">
        <v>47</v>
      </c>
      <c r="C14" s="539">
        <v>66.099999999999994</v>
      </c>
      <c r="D14" s="540">
        <v>16</v>
      </c>
      <c r="E14" s="519">
        <v>55.4</v>
      </c>
      <c r="F14" s="540">
        <v>99</v>
      </c>
      <c r="G14" s="540">
        <v>29</v>
      </c>
      <c r="H14" s="540">
        <v>0</v>
      </c>
      <c r="I14" s="540"/>
      <c r="J14" s="540"/>
      <c r="K14" s="540"/>
      <c r="L14" s="540"/>
      <c r="M14" s="540"/>
      <c r="N14" s="540"/>
      <c r="O14" s="445"/>
      <c r="P14" s="445">
        <v>6</v>
      </c>
      <c r="Q14" s="637"/>
      <c r="R14" s="638"/>
    </row>
    <row r="15" spans="1:18" ht="12.95" customHeight="1" x14ac:dyDescent="0.2">
      <c r="A15" s="522">
        <v>7</v>
      </c>
      <c r="B15" s="447" t="s">
        <v>434</v>
      </c>
      <c r="C15" s="539">
        <v>74.7</v>
      </c>
      <c r="D15" s="540">
        <v>2</v>
      </c>
      <c r="E15" s="519">
        <v>59</v>
      </c>
      <c r="F15" s="540">
        <v>102</v>
      </c>
      <c r="G15" s="540">
        <v>29</v>
      </c>
      <c r="H15" s="540">
        <v>1</v>
      </c>
      <c r="I15" s="540"/>
      <c r="J15" s="540"/>
      <c r="K15" s="540"/>
      <c r="L15" s="540"/>
      <c r="M15" s="540"/>
      <c r="N15" s="540"/>
      <c r="O15" s="445"/>
      <c r="P15" s="445">
        <v>1</v>
      </c>
      <c r="Q15" s="637"/>
      <c r="R15" s="638"/>
    </row>
    <row r="16" spans="1:18" ht="12.95" customHeight="1" x14ac:dyDescent="0.2">
      <c r="A16" s="522">
        <v>8</v>
      </c>
      <c r="B16" s="447" t="s">
        <v>433</v>
      </c>
      <c r="C16" s="539">
        <v>69.2</v>
      </c>
      <c r="D16" s="540">
        <v>13</v>
      </c>
      <c r="E16" s="519">
        <v>59.1</v>
      </c>
      <c r="F16" s="540">
        <v>101</v>
      </c>
      <c r="G16" s="540">
        <v>33</v>
      </c>
      <c r="H16" s="540">
        <v>1</v>
      </c>
      <c r="I16" s="540"/>
      <c r="J16" s="540"/>
      <c r="K16" s="540"/>
      <c r="L16" s="540"/>
      <c r="M16" s="540"/>
      <c r="N16" s="540"/>
      <c r="O16" s="445"/>
      <c r="P16" s="445">
        <v>3</v>
      </c>
      <c r="Q16" s="637"/>
      <c r="R16" s="638"/>
    </row>
    <row r="17" spans="1:18" ht="12.95" customHeight="1" x14ac:dyDescent="0.2">
      <c r="A17" s="522">
        <v>9</v>
      </c>
      <c r="B17" s="447" t="s">
        <v>429</v>
      </c>
      <c r="C17" s="539">
        <v>62.9</v>
      </c>
      <c r="D17" s="540">
        <v>24</v>
      </c>
      <c r="E17" s="519">
        <v>57.2</v>
      </c>
      <c r="F17" s="540">
        <v>98</v>
      </c>
      <c r="G17" s="540">
        <v>32</v>
      </c>
      <c r="H17" s="540">
        <v>0</v>
      </c>
      <c r="I17" s="540"/>
      <c r="J17" s="540"/>
      <c r="K17" s="540"/>
      <c r="L17" s="540"/>
      <c r="M17" s="540"/>
      <c r="N17" s="540"/>
      <c r="O17" s="445"/>
      <c r="P17" s="445">
        <v>5</v>
      </c>
      <c r="Q17" s="637"/>
      <c r="R17" s="638"/>
    </row>
    <row r="18" spans="1:18" ht="12.95" customHeight="1" x14ac:dyDescent="0.2">
      <c r="A18" s="522">
        <v>10</v>
      </c>
      <c r="B18" s="447" t="s">
        <v>435</v>
      </c>
      <c r="C18" s="539">
        <v>72.099999999999994</v>
      </c>
      <c r="D18" s="540">
        <v>4</v>
      </c>
      <c r="E18" s="519">
        <v>55.9</v>
      </c>
      <c r="F18" s="540">
        <v>101</v>
      </c>
      <c r="G18" s="540">
        <v>30</v>
      </c>
      <c r="H18" s="540">
        <v>6</v>
      </c>
      <c r="I18" s="540"/>
      <c r="J18" s="540"/>
      <c r="K18" s="540"/>
      <c r="L18" s="540"/>
      <c r="M18" s="540"/>
      <c r="N18" s="540"/>
      <c r="O18" s="445"/>
      <c r="P18" s="445">
        <v>2</v>
      </c>
      <c r="Q18" s="637"/>
      <c r="R18" s="638"/>
    </row>
    <row r="19" spans="1:18" ht="12.95" customHeight="1" x14ac:dyDescent="0.2">
      <c r="A19" s="522">
        <v>11</v>
      </c>
      <c r="B19" s="447" t="s">
        <v>441</v>
      </c>
      <c r="C19" s="539">
        <v>50.3</v>
      </c>
      <c r="D19" s="540">
        <v>29</v>
      </c>
      <c r="E19" s="519">
        <v>54.9</v>
      </c>
      <c r="F19" s="540">
        <v>97</v>
      </c>
      <c r="G19" s="540">
        <v>29</v>
      </c>
      <c r="H19" s="540">
        <v>1</v>
      </c>
      <c r="I19" s="540"/>
      <c r="J19" s="540"/>
      <c r="K19" s="540"/>
      <c r="L19" s="540"/>
      <c r="M19" s="540"/>
      <c r="N19" s="540"/>
      <c r="O19" s="445"/>
      <c r="P19" s="445">
        <v>2</v>
      </c>
      <c r="Q19" s="637"/>
      <c r="R19" s="638"/>
    </row>
    <row r="20" spans="1:18" ht="12.95" customHeight="1" x14ac:dyDescent="0.2">
      <c r="A20" s="522">
        <v>12</v>
      </c>
      <c r="B20" s="447" t="s">
        <v>439</v>
      </c>
      <c r="C20" s="539">
        <v>60.5</v>
      </c>
      <c r="D20" s="540">
        <v>27</v>
      </c>
      <c r="E20" s="519">
        <v>55.8</v>
      </c>
      <c r="F20" s="540">
        <v>97</v>
      </c>
      <c r="G20" s="540">
        <v>31</v>
      </c>
      <c r="H20" s="540">
        <v>2</v>
      </c>
      <c r="I20" s="540"/>
      <c r="J20" s="540"/>
      <c r="K20" s="540"/>
      <c r="L20" s="540"/>
      <c r="M20" s="540"/>
      <c r="N20" s="540"/>
      <c r="O20" s="445"/>
      <c r="P20" s="445">
        <v>4</v>
      </c>
      <c r="Q20" s="637"/>
      <c r="R20" s="638"/>
    </row>
    <row r="21" spans="1:18" ht="12.95" customHeight="1" x14ac:dyDescent="0.2">
      <c r="A21" s="522">
        <v>13</v>
      </c>
      <c r="B21" s="447" t="s">
        <v>426</v>
      </c>
      <c r="C21" s="539">
        <v>70.900000000000006</v>
      </c>
      <c r="D21" s="540">
        <v>8</v>
      </c>
      <c r="E21" s="519">
        <v>55.7</v>
      </c>
      <c r="F21" s="540">
        <v>99</v>
      </c>
      <c r="G21" s="540">
        <v>30</v>
      </c>
      <c r="H21" s="540">
        <v>1</v>
      </c>
      <c r="I21" s="540"/>
      <c r="J21" s="540"/>
      <c r="K21" s="540"/>
      <c r="L21" s="540"/>
      <c r="M21" s="540"/>
      <c r="N21" s="540"/>
      <c r="O21" s="445"/>
      <c r="P21" s="445">
        <v>1</v>
      </c>
      <c r="Q21" s="637"/>
      <c r="R21" s="638"/>
    </row>
    <row r="22" spans="1:18" ht="12.95" customHeight="1" x14ac:dyDescent="0.2">
      <c r="A22" s="522">
        <v>14</v>
      </c>
      <c r="B22" s="447" t="s">
        <v>421</v>
      </c>
      <c r="C22" s="539">
        <v>69.3</v>
      </c>
      <c r="D22" s="540">
        <v>12</v>
      </c>
      <c r="E22" s="519">
        <v>56.7</v>
      </c>
      <c r="F22" s="540">
        <v>98</v>
      </c>
      <c r="G22" s="540">
        <v>29</v>
      </c>
      <c r="H22" s="540">
        <v>0</v>
      </c>
      <c r="I22" s="540"/>
      <c r="J22" s="540"/>
      <c r="K22" s="540"/>
      <c r="L22" s="540"/>
      <c r="M22" s="540"/>
      <c r="N22" s="540"/>
      <c r="O22" s="445"/>
      <c r="P22" s="445">
        <v>3</v>
      </c>
      <c r="Q22" s="637"/>
      <c r="R22" s="638"/>
    </row>
    <row r="23" spans="1:18" ht="12.95" customHeight="1" x14ac:dyDescent="0.2">
      <c r="A23" s="522">
        <v>15</v>
      </c>
      <c r="B23" s="447" t="s">
        <v>430</v>
      </c>
      <c r="C23" s="539">
        <v>69.900000000000006</v>
      </c>
      <c r="D23" s="540">
        <v>9</v>
      </c>
      <c r="E23" s="519">
        <v>54.4</v>
      </c>
      <c r="F23" s="540">
        <v>98</v>
      </c>
      <c r="G23" s="540">
        <v>28</v>
      </c>
      <c r="H23" s="540">
        <v>0</v>
      </c>
      <c r="I23" s="540"/>
      <c r="J23" s="540"/>
      <c r="K23" s="540"/>
      <c r="L23" s="540"/>
      <c r="M23" s="540"/>
      <c r="N23" s="540"/>
      <c r="O23" s="445"/>
      <c r="P23" s="445">
        <v>0</v>
      </c>
      <c r="Q23" s="637"/>
      <c r="R23" s="638"/>
    </row>
    <row r="24" spans="1:18" ht="12.95" customHeight="1" x14ac:dyDescent="0.2">
      <c r="A24" s="522">
        <v>16</v>
      </c>
      <c r="B24" s="447" t="s">
        <v>425</v>
      </c>
      <c r="C24" s="539">
        <v>73.2</v>
      </c>
      <c r="D24" s="540">
        <v>3</v>
      </c>
      <c r="E24" s="519">
        <v>57.7</v>
      </c>
      <c r="F24" s="540">
        <v>99</v>
      </c>
      <c r="G24" s="540">
        <v>28</v>
      </c>
      <c r="H24" s="540">
        <v>1</v>
      </c>
      <c r="I24" s="540"/>
      <c r="J24" s="540"/>
      <c r="K24" s="540"/>
      <c r="L24" s="540"/>
      <c r="M24" s="540"/>
      <c r="N24" s="540"/>
      <c r="O24" s="445"/>
      <c r="P24" s="445">
        <v>2</v>
      </c>
      <c r="Q24" s="637"/>
      <c r="R24" s="638"/>
    </row>
    <row r="25" spans="1:18" ht="12.95" customHeight="1" x14ac:dyDescent="0.2">
      <c r="A25" s="522">
        <v>17</v>
      </c>
      <c r="B25" s="447" t="s">
        <v>437</v>
      </c>
      <c r="C25" s="539">
        <v>71.900000000000006</v>
      </c>
      <c r="D25" s="540">
        <v>7</v>
      </c>
      <c r="E25" s="519">
        <v>56.6</v>
      </c>
      <c r="F25" s="540">
        <v>95</v>
      </c>
      <c r="G25" s="540">
        <v>30</v>
      </c>
      <c r="H25" s="540">
        <v>0</v>
      </c>
      <c r="I25" s="540"/>
      <c r="J25" s="540"/>
      <c r="K25" s="540"/>
      <c r="L25" s="540"/>
      <c r="M25" s="540"/>
      <c r="N25" s="540"/>
      <c r="O25" s="445"/>
      <c r="P25" s="445">
        <v>3</v>
      </c>
      <c r="Q25" s="637"/>
      <c r="R25" s="638"/>
    </row>
    <row r="26" spans="1:18" ht="12.95" customHeight="1" x14ac:dyDescent="0.2">
      <c r="A26" s="522">
        <v>18</v>
      </c>
      <c r="B26" s="447" t="s">
        <v>422</v>
      </c>
      <c r="C26" s="539">
        <v>65.900000000000006</v>
      </c>
      <c r="D26" s="540">
        <v>17</v>
      </c>
      <c r="E26" s="519">
        <v>56.8</v>
      </c>
      <c r="F26" s="540">
        <v>100</v>
      </c>
      <c r="G26" s="540">
        <v>32</v>
      </c>
      <c r="H26" s="540">
        <v>0</v>
      </c>
      <c r="I26" s="540"/>
      <c r="J26" s="540"/>
      <c r="K26" s="540"/>
      <c r="L26" s="540"/>
      <c r="M26" s="540"/>
      <c r="N26" s="540"/>
      <c r="O26" s="445"/>
      <c r="P26" s="445">
        <v>4</v>
      </c>
      <c r="Q26" s="637"/>
      <c r="R26" s="638"/>
    </row>
    <row r="27" spans="1:18" ht="12.95" customHeight="1" x14ac:dyDescent="0.2">
      <c r="A27" s="522">
        <v>19</v>
      </c>
      <c r="B27" s="447" t="s">
        <v>420</v>
      </c>
      <c r="C27" s="539">
        <v>69.599999999999994</v>
      </c>
      <c r="D27" s="540">
        <v>11</v>
      </c>
      <c r="E27" s="519">
        <v>56.7</v>
      </c>
      <c r="F27" s="540">
        <v>103</v>
      </c>
      <c r="G27" s="540">
        <v>31</v>
      </c>
      <c r="H27" s="540">
        <v>1</v>
      </c>
      <c r="I27" s="540"/>
      <c r="J27" s="540"/>
      <c r="K27" s="540"/>
      <c r="L27" s="540"/>
      <c r="M27" s="540"/>
      <c r="N27" s="540"/>
      <c r="O27" s="445"/>
      <c r="P27" s="445">
        <v>4</v>
      </c>
      <c r="Q27" s="637"/>
      <c r="R27" s="638"/>
    </row>
    <row r="28" spans="1:18" ht="12.95" customHeight="1" x14ac:dyDescent="0.2">
      <c r="A28" s="522">
        <v>20</v>
      </c>
      <c r="B28" s="447" t="s">
        <v>427</v>
      </c>
      <c r="C28" s="539">
        <v>63.5</v>
      </c>
      <c r="D28" s="540">
        <v>23</v>
      </c>
      <c r="E28" s="519">
        <v>58.8</v>
      </c>
      <c r="F28" s="540">
        <v>95</v>
      </c>
      <c r="G28" s="540">
        <v>34</v>
      </c>
      <c r="H28" s="540">
        <v>1</v>
      </c>
      <c r="I28" s="540"/>
      <c r="J28" s="540"/>
      <c r="K28" s="540"/>
      <c r="L28" s="540"/>
      <c r="M28" s="540"/>
      <c r="N28" s="540"/>
      <c r="O28" s="445"/>
      <c r="P28" s="445">
        <v>2</v>
      </c>
      <c r="Q28" s="637"/>
      <c r="R28" s="638"/>
    </row>
    <row r="29" spans="1:18" ht="12.95" customHeight="1" x14ac:dyDescent="0.2">
      <c r="A29" s="522">
        <v>21</v>
      </c>
      <c r="B29" s="447" t="s">
        <v>438</v>
      </c>
      <c r="C29" s="539">
        <v>71.900000000000006</v>
      </c>
      <c r="D29" s="540">
        <v>5</v>
      </c>
      <c r="E29" s="519">
        <v>58</v>
      </c>
      <c r="F29" s="540">
        <v>97</v>
      </c>
      <c r="G29" s="540">
        <v>29</v>
      </c>
      <c r="H29" s="540">
        <v>7</v>
      </c>
      <c r="I29" s="540"/>
      <c r="J29" s="540"/>
      <c r="K29" s="540"/>
      <c r="L29" s="540"/>
      <c r="M29" s="540"/>
      <c r="N29" s="540"/>
      <c r="O29" s="445"/>
      <c r="P29" s="445">
        <v>2</v>
      </c>
      <c r="Q29" s="637"/>
      <c r="R29" s="638"/>
    </row>
    <row r="30" spans="1:18" ht="12.95" customHeight="1" x14ac:dyDescent="0.2">
      <c r="A30" s="522">
        <v>22</v>
      </c>
      <c r="B30" s="447" t="s">
        <v>431</v>
      </c>
      <c r="C30" s="539">
        <v>64.599999999999994</v>
      </c>
      <c r="D30" s="540">
        <v>20</v>
      </c>
      <c r="E30" s="519">
        <v>58.1</v>
      </c>
      <c r="F30" s="540">
        <v>95</v>
      </c>
      <c r="G30" s="540">
        <v>32</v>
      </c>
      <c r="H30" s="540">
        <v>1</v>
      </c>
      <c r="I30" s="540"/>
      <c r="J30" s="540"/>
      <c r="K30" s="540"/>
      <c r="L30" s="540"/>
      <c r="M30" s="540"/>
      <c r="N30" s="540"/>
      <c r="O30" s="445"/>
      <c r="P30" s="445">
        <v>1</v>
      </c>
      <c r="Q30" s="637"/>
      <c r="R30" s="638"/>
    </row>
    <row r="31" spans="1:18" ht="12.95" customHeight="1" x14ac:dyDescent="0.2">
      <c r="A31" s="522">
        <v>23</v>
      </c>
      <c r="B31" s="447" t="s">
        <v>432</v>
      </c>
      <c r="C31" s="539">
        <v>71.3</v>
      </c>
      <c r="D31" s="540">
        <v>6</v>
      </c>
      <c r="E31" s="519">
        <v>59</v>
      </c>
      <c r="F31" s="540">
        <v>97</v>
      </c>
      <c r="G31" s="540">
        <v>34</v>
      </c>
      <c r="H31" s="540">
        <v>1</v>
      </c>
      <c r="I31" s="540"/>
      <c r="J31" s="540"/>
      <c r="K31" s="540"/>
      <c r="L31" s="540"/>
      <c r="M31" s="540"/>
      <c r="N31" s="540"/>
      <c r="O31" s="445"/>
      <c r="P31" s="445">
        <v>1</v>
      </c>
      <c r="Q31" s="637"/>
      <c r="R31" s="638"/>
    </row>
    <row r="32" spans="1:18" ht="12.95" customHeight="1" x14ac:dyDescent="0.2">
      <c r="A32" s="522">
        <v>24</v>
      </c>
      <c r="B32" s="447" t="s">
        <v>440</v>
      </c>
      <c r="C32" s="539">
        <v>66.7</v>
      </c>
      <c r="D32" s="540">
        <v>15</v>
      </c>
      <c r="E32" s="519">
        <v>57.9</v>
      </c>
      <c r="F32" s="540">
        <v>95</v>
      </c>
      <c r="G32" s="540">
        <v>35</v>
      </c>
      <c r="H32" s="540">
        <v>4</v>
      </c>
      <c r="I32" s="540"/>
      <c r="J32" s="540"/>
      <c r="K32" s="540"/>
      <c r="L32" s="540"/>
      <c r="M32" s="540"/>
      <c r="N32" s="540"/>
      <c r="O32" s="445"/>
      <c r="P32" s="445">
        <v>1</v>
      </c>
      <c r="Q32" s="637"/>
      <c r="R32" s="638"/>
    </row>
    <row r="33" spans="1:18" ht="12.95" customHeight="1" x14ac:dyDescent="0.2">
      <c r="A33" s="522">
        <v>25</v>
      </c>
      <c r="B33" s="447" t="s">
        <v>419</v>
      </c>
      <c r="C33" s="539">
        <v>76.5</v>
      </c>
      <c r="D33" s="540">
        <v>1</v>
      </c>
      <c r="E33" s="519">
        <v>58.2</v>
      </c>
      <c r="F33" s="540">
        <v>106</v>
      </c>
      <c r="G33" s="540">
        <v>29</v>
      </c>
      <c r="H33" s="540">
        <v>2</v>
      </c>
      <c r="I33" s="540"/>
      <c r="J33" s="540"/>
      <c r="K33" s="540"/>
      <c r="L33" s="540"/>
      <c r="M33" s="540"/>
      <c r="N33" s="540"/>
      <c r="O33" s="445"/>
      <c r="P33" s="445">
        <v>0</v>
      </c>
      <c r="Q33" s="637"/>
      <c r="R33" s="638"/>
    </row>
    <row r="34" spans="1:18" ht="12.95" customHeight="1" x14ac:dyDescent="0.2">
      <c r="A34" s="522">
        <v>26</v>
      </c>
      <c r="B34" s="447" t="s">
        <v>424</v>
      </c>
      <c r="C34" s="539">
        <v>69.8</v>
      </c>
      <c r="D34" s="540">
        <v>10</v>
      </c>
      <c r="E34" s="519">
        <v>58</v>
      </c>
      <c r="F34" s="540">
        <v>105</v>
      </c>
      <c r="G34" s="540">
        <v>30</v>
      </c>
      <c r="H34" s="540">
        <v>1</v>
      </c>
      <c r="I34" s="540"/>
      <c r="J34" s="540"/>
      <c r="K34" s="540"/>
      <c r="L34" s="540"/>
      <c r="M34" s="540"/>
      <c r="N34" s="540"/>
      <c r="O34" s="445"/>
      <c r="P34" s="445">
        <v>0</v>
      </c>
      <c r="Q34" s="637"/>
      <c r="R34" s="638"/>
    </row>
    <row r="35" spans="1:18" ht="12.95" customHeight="1" x14ac:dyDescent="0.2">
      <c r="A35" s="522">
        <v>27</v>
      </c>
      <c r="B35" s="447" t="s">
        <v>428</v>
      </c>
      <c r="C35" s="539">
        <v>61.8</v>
      </c>
      <c r="D35" s="540">
        <v>26</v>
      </c>
      <c r="E35" s="519">
        <v>58.6</v>
      </c>
      <c r="F35" s="540">
        <v>102</v>
      </c>
      <c r="G35" s="540">
        <v>33</v>
      </c>
      <c r="H35" s="540">
        <v>2</v>
      </c>
      <c r="I35" s="540"/>
      <c r="J35" s="540"/>
      <c r="K35" s="540"/>
      <c r="L35" s="540"/>
      <c r="M35" s="540"/>
      <c r="N35" s="540"/>
      <c r="O35" s="445"/>
      <c r="P35" s="445">
        <v>0</v>
      </c>
      <c r="Q35" s="637"/>
      <c r="R35" s="638"/>
    </row>
    <row r="36" spans="1:18" ht="12.95" customHeight="1" x14ac:dyDescent="0.2">
      <c r="A36" s="522">
        <v>28</v>
      </c>
      <c r="B36" s="447" t="s">
        <v>436</v>
      </c>
      <c r="C36" s="539">
        <v>64.5</v>
      </c>
      <c r="D36" s="540">
        <v>21</v>
      </c>
      <c r="E36" s="519">
        <v>55.6</v>
      </c>
      <c r="F36" s="540">
        <v>106</v>
      </c>
      <c r="G36" s="540">
        <v>31</v>
      </c>
      <c r="H36" s="540">
        <v>1</v>
      </c>
      <c r="I36" s="540"/>
      <c r="J36" s="540"/>
      <c r="K36" s="540"/>
      <c r="L36" s="540"/>
      <c r="M36" s="540"/>
      <c r="N36" s="540"/>
      <c r="O36" s="445"/>
      <c r="P36" s="445">
        <v>0</v>
      </c>
      <c r="Q36" s="637"/>
      <c r="R36" s="638"/>
    </row>
    <row r="37" spans="1:18" ht="12.95" customHeight="1" x14ac:dyDescent="0.2">
      <c r="A37" s="522">
        <v>29</v>
      </c>
      <c r="B37" s="447" t="s">
        <v>418</v>
      </c>
      <c r="C37" s="539">
        <v>65.3</v>
      </c>
      <c r="D37" s="540">
        <v>19</v>
      </c>
      <c r="E37" s="519">
        <v>55.9</v>
      </c>
      <c r="F37" s="540">
        <v>105</v>
      </c>
      <c r="G37" s="540">
        <v>35</v>
      </c>
      <c r="H37" s="540">
        <v>0</v>
      </c>
      <c r="I37" s="540"/>
      <c r="J37" s="540"/>
      <c r="K37" s="540"/>
      <c r="L37" s="540"/>
      <c r="M37" s="540"/>
      <c r="N37" s="540"/>
      <c r="O37" s="445"/>
      <c r="P37" s="445">
        <v>4</v>
      </c>
      <c r="Q37" s="637"/>
      <c r="R37" s="638"/>
    </row>
    <row r="38" spans="1:18" s="11" customFormat="1" ht="12.95" customHeight="1" x14ac:dyDescent="0.2">
      <c r="A38" s="524">
        <v>30</v>
      </c>
      <c r="B38" s="525" t="s">
        <v>423</v>
      </c>
      <c r="C38" s="541">
        <v>63.5</v>
      </c>
      <c r="D38" s="542">
        <v>22</v>
      </c>
      <c r="E38" s="530">
        <v>56.5</v>
      </c>
      <c r="F38" s="542">
        <v>95</v>
      </c>
      <c r="G38" s="542">
        <v>31</v>
      </c>
      <c r="H38" s="542">
        <v>0</v>
      </c>
      <c r="I38" s="542"/>
      <c r="J38" s="542"/>
      <c r="K38" s="540"/>
      <c r="L38" s="542"/>
      <c r="M38" s="542"/>
      <c r="N38" s="542"/>
      <c r="O38" s="543"/>
      <c r="P38" s="543">
        <v>2</v>
      </c>
      <c r="Q38" s="640"/>
      <c r="R38" s="642"/>
    </row>
    <row r="39" spans="1:18" x14ac:dyDescent="0.2">
      <c r="A39" s="11" t="s">
        <v>34</v>
      </c>
      <c r="B39" s="11"/>
      <c r="C39" s="164">
        <v>66.2</v>
      </c>
      <c r="D39" s="11"/>
      <c r="E39" s="164">
        <v>57.2</v>
      </c>
      <c r="F39" s="164">
        <v>99</v>
      </c>
      <c r="G39" s="164">
        <v>31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1" spans="1:18" x14ac:dyDescent="0.2">
      <c r="A41" s="1" t="s">
        <v>185</v>
      </c>
    </row>
  </sheetData>
  <sortState ref="A9:R38">
    <sortCondition ref="A9:A38"/>
  </sortState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topLeftCell="A10" zoomScale="110" zoomScaleNormal="110" workbookViewId="0">
      <selection activeCell="M32" sqref="M32"/>
    </sheetView>
  </sheetViews>
  <sheetFormatPr defaultColWidth="9.140625" defaultRowHeight="11.25" x14ac:dyDescent="0.2"/>
  <cols>
    <col min="1" max="1" width="9.140625" style="1"/>
    <col min="2" max="2" width="18.140625" style="1" customWidth="1"/>
    <col min="3" max="3" width="7.85546875" style="16" customWidth="1"/>
    <col min="4" max="4" width="5.28515625" style="1" customWidth="1"/>
    <col min="5" max="5" width="7.7109375" style="1" customWidth="1"/>
    <col min="6" max="6" width="9.140625" style="1" customWidth="1"/>
    <col min="7" max="7" width="8.140625" style="1" customWidth="1"/>
    <col min="8" max="8" width="9.140625" style="1" customWidth="1"/>
    <col min="9" max="9" width="7.5703125" style="1" customWidth="1"/>
    <col min="10" max="10" width="9.140625" style="1" customWidth="1"/>
    <col min="11" max="11" width="8.5703125" style="1" customWidth="1"/>
    <col min="12" max="12" width="7.140625" style="1" customWidth="1"/>
    <col min="13" max="13" width="7.7109375" style="1" customWidth="1"/>
    <col min="14" max="14" width="9.140625" style="1"/>
    <col min="15" max="15" width="9.85546875" style="1" customWidth="1"/>
    <col min="16" max="16384" width="9.140625" style="1"/>
  </cols>
  <sheetData>
    <row r="1" spans="1:18" x14ac:dyDescent="0.2">
      <c r="A1" s="608" t="s">
        <v>5</v>
      </c>
      <c r="B1" s="3" t="s">
        <v>489</v>
      </c>
      <c r="C1" s="14"/>
      <c r="D1" s="3"/>
      <c r="E1" s="3"/>
      <c r="F1" s="3"/>
      <c r="G1" s="609" t="s">
        <v>6</v>
      </c>
      <c r="H1" s="3" t="s">
        <v>490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">
      <c r="A2" s="608" t="s">
        <v>7</v>
      </c>
      <c r="B2" s="12">
        <v>3</v>
      </c>
      <c r="C2" s="610" t="s">
        <v>8</v>
      </c>
      <c r="D2" s="5"/>
      <c r="E2" s="5"/>
      <c r="F2" s="5">
        <v>100</v>
      </c>
      <c r="G2" s="5"/>
      <c r="H2" s="611" t="s">
        <v>491</v>
      </c>
      <c r="I2" s="5"/>
      <c r="J2" s="5"/>
      <c r="K2" s="611" t="s">
        <v>492</v>
      </c>
      <c r="L2" s="5"/>
      <c r="M2" s="5"/>
      <c r="N2" s="5"/>
      <c r="O2" s="5"/>
      <c r="P2" s="5"/>
      <c r="Q2" s="5"/>
      <c r="R2" s="6"/>
    </row>
    <row r="3" spans="1:18" x14ac:dyDescent="0.2">
      <c r="A3" s="612" t="s">
        <v>10</v>
      </c>
      <c r="B3" s="5" t="s">
        <v>493</v>
      </c>
      <c r="C3" s="15"/>
      <c r="D3" s="5"/>
      <c r="E3" s="611" t="s">
        <v>494</v>
      </c>
      <c r="F3" s="475"/>
      <c r="G3" s="5"/>
      <c r="H3" s="5"/>
      <c r="I3" s="5"/>
      <c r="J3" s="611" t="s">
        <v>495</v>
      </c>
      <c r="K3" s="5"/>
      <c r="L3" s="475"/>
      <c r="M3" s="5"/>
      <c r="N3" s="5"/>
      <c r="O3" s="5"/>
      <c r="P3" s="5"/>
      <c r="Q3" s="5"/>
      <c r="R3" s="6"/>
    </row>
    <row r="4" spans="1:18" x14ac:dyDescent="0.2">
      <c r="A4" s="613" t="s">
        <v>13</v>
      </c>
      <c r="B4" s="5"/>
      <c r="C4" s="1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614" t="s">
        <v>14</v>
      </c>
      <c r="B5" s="615" t="s">
        <v>15</v>
      </c>
      <c r="C5" s="616" t="s">
        <v>16</v>
      </c>
      <c r="D5" s="617"/>
      <c r="E5" s="617" t="s">
        <v>17</v>
      </c>
      <c r="F5" s="617" t="s">
        <v>167</v>
      </c>
      <c r="G5" s="617" t="s">
        <v>168</v>
      </c>
      <c r="H5" s="617" t="s">
        <v>169</v>
      </c>
      <c r="I5" s="617" t="s">
        <v>170</v>
      </c>
      <c r="J5" s="617" t="s">
        <v>171</v>
      </c>
      <c r="K5" s="617" t="s">
        <v>172</v>
      </c>
      <c r="L5" s="618" t="s">
        <v>174</v>
      </c>
      <c r="M5" s="618" t="s">
        <v>174</v>
      </c>
      <c r="N5" s="964" t="s">
        <v>175</v>
      </c>
      <c r="O5" s="965"/>
      <c r="P5" s="617" t="s">
        <v>73</v>
      </c>
      <c r="Q5" s="617"/>
      <c r="R5" s="618" t="s">
        <v>188</v>
      </c>
    </row>
    <row r="6" spans="1:18" x14ac:dyDescent="0.2">
      <c r="A6" s="614" t="s">
        <v>18</v>
      </c>
      <c r="B6" s="615" t="s">
        <v>19</v>
      </c>
      <c r="C6" s="616"/>
      <c r="D6" s="615"/>
      <c r="E6" s="617" t="s">
        <v>20</v>
      </c>
      <c r="F6" s="617" t="s">
        <v>21</v>
      </c>
      <c r="G6" s="617"/>
      <c r="H6" s="617"/>
      <c r="I6" s="617" t="s">
        <v>176</v>
      </c>
      <c r="J6" s="617" t="s">
        <v>177</v>
      </c>
      <c r="K6" s="617" t="s">
        <v>178</v>
      </c>
      <c r="L6" s="619" t="s">
        <v>178</v>
      </c>
      <c r="M6" s="619" t="s">
        <v>178</v>
      </c>
      <c r="N6" s="617" t="s">
        <v>179</v>
      </c>
      <c r="O6" s="617" t="s">
        <v>180</v>
      </c>
      <c r="P6" s="617" t="s">
        <v>181</v>
      </c>
      <c r="Q6" s="617" t="s">
        <v>496</v>
      </c>
      <c r="R6" s="620" t="s">
        <v>32</v>
      </c>
    </row>
    <row r="7" spans="1:18" x14ac:dyDescent="0.2">
      <c r="A7" s="614"/>
      <c r="B7" s="615"/>
      <c r="C7" s="616"/>
      <c r="D7" s="619" t="s">
        <v>26</v>
      </c>
      <c r="E7" s="617"/>
      <c r="F7" s="617"/>
      <c r="G7" s="617"/>
      <c r="H7" s="615"/>
      <c r="I7" s="615"/>
      <c r="J7" s="615"/>
      <c r="K7" s="615"/>
      <c r="L7" s="615"/>
      <c r="M7" s="615"/>
      <c r="N7" s="619" t="s">
        <v>182</v>
      </c>
      <c r="O7" s="617" t="s">
        <v>183</v>
      </c>
      <c r="P7" s="617"/>
      <c r="Q7" s="617"/>
      <c r="R7" s="620" t="s">
        <v>33</v>
      </c>
    </row>
    <row r="8" spans="1:18" x14ac:dyDescent="0.2">
      <c r="A8" s="621"/>
      <c r="B8" s="622"/>
      <c r="C8" s="623" t="s">
        <v>22</v>
      </c>
      <c r="D8" s="624" t="s">
        <v>27</v>
      </c>
      <c r="E8" s="624" t="s">
        <v>23</v>
      </c>
      <c r="F8" s="624" t="s">
        <v>24</v>
      </c>
      <c r="G8" s="624" t="s">
        <v>184</v>
      </c>
      <c r="H8" s="624" t="s">
        <v>25</v>
      </c>
      <c r="I8" s="624" t="s">
        <v>25</v>
      </c>
      <c r="J8" s="625" t="s">
        <v>25</v>
      </c>
      <c r="K8" s="625" t="s">
        <v>25</v>
      </c>
      <c r="L8" s="625" t="s">
        <v>25</v>
      </c>
      <c r="M8" s="625" t="s">
        <v>25</v>
      </c>
      <c r="N8" s="625" t="s">
        <v>25</v>
      </c>
      <c r="O8" s="625" t="s">
        <v>25</v>
      </c>
      <c r="P8" s="625" t="s">
        <v>25</v>
      </c>
      <c r="Q8" s="625" t="s">
        <v>161</v>
      </c>
      <c r="R8" s="625" t="s">
        <v>25</v>
      </c>
    </row>
    <row r="9" spans="1:18" ht="12.95" customHeight="1" x14ac:dyDescent="0.2">
      <c r="A9" s="626">
        <v>1</v>
      </c>
      <c r="B9" s="627" t="s">
        <v>0</v>
      </c>
      <c r="C9" s="539">
        <v>79.474999999999994</v>
      </c>
      <c r="D9" s="540">
        <v>4</v>
      </c>
      <c r="E9" s="519">
        <v>59</v>
      </c>
      <c r="F9" s="547">
        <v>108</v>
      </c>
      <c r="G9" s="547">
        <v>35.333333333333336</v>
      </c>
      <c r="H9" s="540">
        <v>0</v>
      </c>
      <c r="I9" s="540">
        <v>0</v>
      </c>
      <c r="J9" s="540" t="s">
        <v>396</v>
      </c>
      <c r="K9" s="540" t="s">
        <v>396</v>
      </c>
      <c r="L9" s="549" t="s">
        <v>396</v>
      </c>
      <c r="M9" s="550" t="s">
        <v>396</v>
      </c>
      <c r="N9" s="540">
        <v>1</v>
      </c>
      <c r="O9" s="445">
        <v>0</v>
      </c>
      <c r="P9" s="628">
        <v>1</v>
      </c>
      <c r="Q9" s="551">
        <v>0</v>
      </c>
      <c r="R9" s="534" t="s">
        <v>189</v>
      </c>
    </row>
    <row r="10" spans="1:18" ht="12.95" customHeight="1" x14ac:dyDescent="0.2">
      <c r="A10" s="629">
        <v>2</v>
      </c>
      <c r="B10" s="630" t="s">
        <v>30</v>
      </c>
      <c r="C10" s="539">
        <v>69.162000000000006</v>
      </c>
      <c r="D10" s="540">
        <v>22</v>
      </c>
      <c r="E10" s="519">
        <v>57.4</v>
      </c>
      <c r="F10" s="547">
        <v>109</v>
      </c>
      <c r="G10" s="547">
        <v>28</v>
      </c>
      <c r="H10" s="540">
        <v>0</v>
      </c>
      <c r="I10" s="540">
        <v>0</v>
      </c>
      <c r="J10" s="540" t="s">
        <v>396</v>
      </c>
      <c r="K10" s="540" t="s">
        <v>396</v>
      </c>
      <c r="L10" s="549" t="s">
        <v>396</v>
      </c>
      <c r="M10" s="550" t="s">
        <v>396</v>
      </c>
      <c r="N10" s="540">
        <v>1</v>
      </c>
      <c r="O10" s="445">
        <v>1</v>
      </c>
      <c r="P10" s="628">
        <v>1</v>
      </c>
      <c r="Q10" s="551">
        <v>0</v>
      </c>
      <c r="R10" s="535" t="s">
        <v>190</v>
      </c>
    </row>
    <row r="11" spans="1:18" ht="12.95" customHeight="1" x14ac:dyDescent="0.2">
      <c r="A11" s="629">
        <v>3</v>
      </c>
      <c r="B11" s="630" t="s">
        <v>35</v>
      </c>
      <c r="C11" s="539">
        <v>65.602999999999994</v>
      </c>
      <c r="D11" s="540">
        <v>27</v>
      </c>
      <c r="E11" s="519">
        <v>57.5</v>
      </c>
      <c r="F11" s="547">
        <v>108</v>
      </c>
      <c r="G11" s="547">
        <v>30</v>
      </c>
      <c r="H11" s="540">
        <v>0</v>
      </c>
      <c r="I11" s="540">
        <v>0</v>
      </c>
      <c r="J11" s="540" t="s">
        <v>396</v>
      </c>
      <c r="K11" s="540" t="s">
        <v>396</v>
      </c>
      <c r="L11" s="549" t="s">
        <v>396</v>
      </c>
      <c r="M11" s="550" t="s">
        <v>396</v>
      </c>
      <c r="N11" s="540">
        <v>1</v>
      </c>
      <c r="O11" s="445">
        <v>1</v>
      </c>
      <c r="P11" s="628">
        <v>1</v>
      </c>
      <c r="Q11" s="551">
        <v>0</v>
      </c>
      <c r="R11" s="535" t="s">
        <v>191</v>
      </c>
    </row>
    <row r="12" spans="1:18" ht="12.95" customHeight="1" x14ac:dyDescent="0.2">
      <c r="A12" s="629">
        <v>4</v>
      </c>
      <c r="B12" s="630" t="s">
        <v>38</v>
      </c>
      <c r="C12" s="539">
        <v>73.561000000000007</v>
      </c>
      <c r="D12" s="540">
        <v>14</v>
      </c>
      <c r="E12" s="519">
        <v>60.2</v>
      </c>
      <c r="F12" s="547">
        <v>108</v>
      </c>
      <c r="G12" s="547">
        <v>33.333333333333336</v>
      </c>
      <c r="H12" s="540">
        <v>0</v>
      </c>
      <c r="I12" s="540">
        <v>0</v>
      </c>
      <c r="J12" s="540" t="s">
        <v>396</v>
      </c>
      <c r="K12" s="540" t="s">
        <v>396</v>
      </c>
      <c r="L12" s="549" t="s">
        <v>396</v>
      </c>
      <c r="M12" s="550" t="s">
        <v>396</v>
      </c>
      <c r="N12" s="540">
        <v>1</v>
      </c>
      <c r="O12" s="445">
        <v>1</v>
      </c>
      <c r="P12" s="628">
        <v>2</v>
      </c>
      <c r="Q12" s="551">
        <v>0</v>
      </c>
      <c r="R12" s="536"/>
    </row>
    <row r="13" spans="1:18" ht="12.95" customHeight="1" x14ac:dyDescent="0.2">
      <c r="A13" s="629">
        <v>5</v>
      </c>
      <c r="B13" s="630" t="s">
        <v>43</v>
      </c>
      <c r="C13" s="539">
        <v>69.388999999999996</v>
      </c>
      <c r="D13" s="540">
        <v>21</v>
      </c>
      <c r="E13" s="519">
        <v>60.6</v>
      </c>
      <c r="F13" s="547">
        <v>109</v>
      </c>
      <c r="G13" s="547">
        <v>35</v>
      </c>
      <c r="H13" s="540">
        <v>0</v>
      </c>
      <c r="I13" s="540">
        <v>0</v>
      </c>
      <c r="J13" s="540" t="s">
        <v>396</v>
      </c>
      <c r="K13" s="540" t="s">
        <v>396</v>
      </c>
      <c r="L13" s="549" t="s">
        <v>396</v>
      </c>
      <c r="M13" s="550" t="s">
        <v>396</v>
      </c>
      <c r="N13" s="540">
        <v>1</v>
      </c>
      <c r="O13" s="445">
        <v>0</v>
      </c>
      <c r="P13" s="628">
        <v>1</v>
      </c>
      <c r="Q13" s="551">
        <v>0.71</v>
      </c>
      <c r="R13" s="536"/>
    </row>
    <row r="14" spans="1:18" ht="12.95" customHeight="1" x14ac:dyDescent="0.2">
      <c r="A14" s="629">
        <v>6</v>
      </c>
      <c r="B14" s="630" t="s">
        <v>47</v>
      </c>
      <c r="C14" s="539">
        <v>72.001999999999995</v>
      </c>
      <c r="D14" s="540">
        <v>16</v>
      </c>
      <c r="E14" s="519">
        <v>59.8</v>
      </c>
      <c r="F14" s="547">
        <v>110</v>
      </c>
      <c r="G14" s="547">
        <v>31.333333333333332</v>
      </c>
      <c r="H14" s="540">
        <v>0</v>
      </c>
      <c r="I14" s="540">
        <v>0</v>
      </c>
      <c r="J14" s="540" t="s">
        <v>396</v>
      </c>
      <c r="K14" s="540" t="s">
        <v>396</v>
      </c>
      <c r="L14" s="549" t="s">
        <v>396</v>
      </c>
      <c r="M14" s="550" t="s">
        <v>396</v>
      </c>
      <c r="N14" s="540">
        <v>1</v>
      </c>
      <c r="O14" s="445">
        <v>1</v>
      </c>
      <c r="P14" s="628">
        <v>1</v>
      </c>
      <c r="Q14" s="551">
        <v>0</v>
      </c>
      <c r="R14" s="536"/>
    </row>
    <row r="15" spans="1:18" ht="12.95" customHeight="1" x14ac:dyDescent="0.2">
      <c r="A15" s="629">
        <v>7</v>
      </c>
      <c r="B15" s="630" t="s">
        <v>434</v>
      </c>
      <c r="C15" s="539">
        <v>71.331000000000003</v>
      </c>
      <c r="D15" s="540">
        <v>19</v>
      </c>
      <c r="E15" s="519">
        <v>57.2</v>
      </c>
      <c r="F15" s="547">
        <v>110</v>
      </c>
      <c r="G15" s="547">
        <v>31</v>
      </c>
      <c r="H15" s="540">
        <v>0</v>
      </c>
      <c r="I15" s="540">
        <v>0</v>
      </c>
      <c r="J15" s="540" t="s">
        <v>396</v>
      </c>
      <c r="K15" s="540" t="s">
        <v>396</v>
      </c>
      <c r="L15" s="549" t="s">
        <v>396</v>
      </c>
      <c r="M15" s="550" t="s">
        <v>396</v>
      </c>
      <c r="N15" s="540">
        <v>0</v>
      </c>
      <c r="O15" s="445">
        <v>0</v>
      </c>
      <c r="P15" s="628">
        <v>1</v>
      </c>
      <c r="Q15" s="551">
        <v>0</v>
      </c>
      <c r="R15" s="536"/>
    </row>
    <row r="16" spans="1:18" ht="12.95" customHeight="1" x14ac:dyDescent="0.2">
      <c r="A16" s="629">
        <v>8</v>
      </c>
      <c r="B16" s="630" t="s">
        <v>433</v>
      </c>
      <c r="C16" s="539">
        <v>74.361999999999995</v>
      </c>
      <c r="D16" s="540">
        <v>11</v>
      </c>
      <c r="E16" s="519">
        <v>58.3</v>
      </c>
      <c r="F16" s="547">
        <v>110</v>
      </c>
      <c r="G16" s="547">
        <v>35.666666666666664</v>
      </c>
      <c r="H16" s="540">
        <v>0</v>
      </c>
      <c r="I16" s="540">
        <v>0</v>
      </c>
      <c r="J16" s="540" t="s">
        <v>396</v>
      </c>
      <c r="K16" s="540" t="s">
        <v>396</v>
      </c>
      <c r="L16" s="549" t="s">
        <v>396</v>
      </c>
      <c r="M16" s="550" t="s">
        <v>396</v>
      </c>
      <c r="N16" s="540">
        <v>1</v>
      </c>
      <c r="O16" s="445">
        <v>1</v>
      </c>
      <c r="P16" s="628">
        <v>1</v>
      </c>
      <c r="Q16" s="551">
        <v>0</v>
      </c>
      <c r="R16" s="536"/>
    </row>
    <row r="17" spans="1:18" ht="12.95" customHeight="1" x14ac:dyDescent="0.2">
      <c r="A17" s="629">
        <v>9</v>
      </c>
      <c r="B17" s="630" t="s">
        <v>429</v>
      </c>
      <c r="C17" s="539">
        <v>71.552000000000007</v>
      </c>
      <c r="D17" s="540">
        <v>18</v>
      </c>
      <c r="E17" s="519">
        <v>59.5</v>
      </c>
      <c r="F17" s="547">
        <v>110</v>
      </c>
      <c r="G17" s="547">
        <v>32.666666666666664</v>
      </c>
      <c r="H17" s="540">
        <v>0</v>
      </c>
      <c r="I17" s="540">
        <v>0</v>
      </c>
      <c r="J17" s="540" t="s">
        <v>396</v>
      </c>
      <c r="K17" s="540" t="s">
        <v>396</v>
      </c>
      <c r="L17" s="549" t="s">
        <v>396</v>
      </c>
      <c r="M17" s="550" t="s">
        <v>396</v>
      </c>
      <c r="N17" s="540">
        <v>1</v>
      </c>
      <c r="O17" s="445">
        <v>1</v>
      </c>
      <c r="P17" s="628">
        <v>1</v>
      </c>
      <c r="Q17" s="551">
        <v>0</v>
      </c>
      <c r="R17" s="536"/>
    </row>
    <row r="18" spans="1:18" ht="12.95" customHeight="1" x14ac:dyDescent="0.2">
      <c r="A18" s="629">
        <v>10</v>
      </c>
      <c r="B18" s="630" t="s">
        <v>435</v>
      </c>
      <c r="C18" s="539">
        <v>84.394000000000005</v>
      </c>
      <c r="D18" s="540">
        <v>1</v>
      </c>
      <c r="E18" s="519">
        <v>59.3</v>
      </c>
      <c r="F18" s="547">
        <v>109</v>
      </c>
      <c r="G18" s="547">
        <v>32</v>
      </c>
      <c r="H18" s="540">
        <v>0</v>
      </c>
      <c r="I18" s="540">
        <v>0</v>
      </c>
      <c r="J18" s="540" t="s">
        <v>396</v>
      </c>
      <c r="K18" s="540" t="s">
        <v>396</v>
      </c>
      <c r="L18" s="549" t="s">
        <v>396</v>
      </c>
      <c r="M18" s="550" t="s">
        <v>396</v>
      </c>
      <c r="N18" s="540">
        <v>1</v>
      </c>
      <c r="O18" s="445">
        <v>1</v>
      </c>
      <c r="P18" s="628">
        <v>1</v>
      </c>
      <c r="Q18" s="551">
        <v>0</v>
      </c>
      <c r="R18" s="536"/>
    </row>
    <row r="19" spans="1:18" ht="12.95" customHeight="1" x14ac:dyDescent="0.2">
      <c r="A19" s="629">
        <v>11</v>
      </c>
      <c r="B19" s="630" t="s">
        <v>441</v>
      </c>
      <c r="C19" s="539">
        <v>78.647999999999996</v>
      </c>
      <c r="D19" s="540">
        <v>6</v>
      </c>
      <c r="E19" s="519">
        <v>59.9</v>
      </c>
      <c r="F19" s="547">
        <v>108</v>
      </c>
      <c r="G19" s="547">
        <v>32</v>
      </c>
      <c r="H19" s="540">
        <v>0</v>
      </c>
      <c r="I19" s="540">
        <v>0</v>
      </c>
      <c r="J19" s="540" t="s">
        <v>396</v>
      </c>
      <c r="K19" s="540" t="s">
        <v>396</v>
      </c>
      <c r="L19" s="549" t="s">
        <v>396</v>
      </c>
      <c r="M19" s="550" t="s">
        <v>396</v>
      </c>
      <c r="N19" s="540">
        <v>1</v>
      </c>
      <c r="O19" s="445">
        <v>1</v>
      </c>
      <c r="P19" s="628">
        <v>1</v>
      </c>
      <c r="Q19" s="551">
        <v>0.67</v>
      </c>
      <c r="R19" s="536"/>
    </row>
    <row r="20" spans="1:18" ht="12.95" customHeight="1" x14ac:dyDescent="0.2">
      <c r="A20" s="629">
        <v>12</v>
      </c>
      <c r="B20" s="630" t="s">
        <v>439</v>
      </c>
      <c r="C20" s="539">
        <v>74.959999999999994</v>
      </c>
      <c r="D20" s="540">
        <v>9</v>
      </c>
      <c r="E20" s="519">
        <v>58.1</v>
      </c>
      <c r="F20" s="547">
        <v>108</v>
      </c>
      <c r="G20" s="547">
        <v>32.666666666666664</v>
      </c>
      <c r="H20" s="540">
        <v>0</v>
      </c>
      <c r="I20" s="540">
        <v>0</v>
      </c>
      <c r="J20" s="540" t="s">
        <v>396</v>
      </c>
      <c r="K20" s="540" t="s">
        <v>396</v>
      </c>
      <c r="L20" s="549" t="s">
        <v>396</v>
      </c>
      <c r="M20" s="550" t="s">
        <v>396</v>
      </c>
      <c r="N20" s="540">
        <v>1</v>
      </c>
      <c r="O20" s="445">
        <v>1</v>
      </c>
      <c r="P20" s="628">
        <v>1</v>
      </c>
      <c r="Q20" s="551">
        <v>0</v>
      </c>
      <c r="R20" s="536"/>
    </row>
    <row r="21" spans="1:18" ht="12.95" customHeight="1" x14ac:dyDescent="0.2">
      <c r="A21" s="629">
        <v>13</v>
      </c>
      <c r="B21" s="630" t="s">
        <v>426</v>
      </c>
      <c r="C21" s="539">
        <v>71.959000000000003</v>
      </c>
      <c r="D21" s="540">
        <v>17</v>
      </c>
      <c r="E21" s="519">
        <v>59.9</v>
      </c>
      <c r="F21" s="547">
        <v>109</v>
      </c>
      <c r="G21" s="547">
        <v>31</v>
      </c>
      <c r="H21" s="540">
        <v>0</v>
      </c>
      <c r="I21" s="540">
        <v>0</v>
      </c>
      <c r="J21" s="540" t="s">
        <v>396</v>
      </c>
      <c r="K21" s="540" t="s">
        <v>396</v>
      </c>
      <c r="L21" s="549" t="s">
        <v>396</v>
      </c>
      <c r="M21" s="550" t="s">
        <v>396</v>
      </c>
      <c r="N21" s="540">
        <v>1</v>
      </c>
      <c r="O21" s="445">
        <v>1</v>
      </c>
      <c r="P21" s="628">
        <v>1</v>
      </c>
      <c r="Q21" s="551">
        <v>0</v>
      </c>
      <c r="R21" s="536"/>
    </row>
    <row r="22" spans="1:18" ht="12.95" customHeight="1" x14ac:dyDescent="0.2">
      <c r="A22" s="629">
        <v>14</v>
      </c>
      <c r="B22" s="630" t="s">
        <v>421</v>
      </c>
      <c r="C22" s="539">
        <v>73.665999999999997</v>
      </c>
      <c r="D22" s="540">
        <v>13</v>
      </c>
      <c r="E22" s="519">
        <v>61.3</v>
      </c>
      <c r="F22" s="547">
        <v>108</v>
      </c>
      <c r="G22" s="547">
        <v>27</v>
      </c>
      <c r="H22" s="540">
        <v>0</v>
      </c>
      <c r="I22" s="540">
        <v>0</v>
      </c>
      <c r="J22" s="540" t="s">
        <v>396</v>
      </c>
      <c r="K22" s="540" t="s">
        <v>396</v>
      </c>
      <c r="L22" s="549" t="s">
        <v>396</v>
      </c>
      <c r="M22" s="550" t="s">
        <v>396</v>
      </c>
      <c r="N22" s="540">
        <v>1</v>
      </c>
      <c r="O22" s="445">
        <v>1</v>
      </c>
      <c r="P22" s="628">
        <v>1</v>
      </c>
      <c r="Q22" s="551">
        <v>0</v>
      </c>
      <c r="R22" s="536"/>
    </row>
    <row r="23" spans="1:18" ht="12.95" customHeight="1" x14ac:dyDescent="0.2">
      <c r="A23" s="629">
        <v>15</v>
      </c>
      <c r="B23" s="630" t="s">
        <v>430</v>
      </c>
      <c r="C23" s="539">
        <v>68.658000000000001</v>
      </c>
      <c r="D23" s="540">
        <v>23</v>
      </c>
      <c r="E23" s="519">
        <v>59.3</v>
      </c>
      <c r="F23" s="547">
        <v>108</v>
      </c>
      <c r="G23" s="547">
        <v>28.333333333333332</v>
      </c>
      <c r="H23" s="540">
        <v>0</v>
      </c>
      <c r="I23" s="540">
        <v>0</v>
      </c>
      <c r="J23" s="540" t="s">
        <v>396</v>
      </c>
      <c r="K23" s="540" t="s">
        <v>396</v>
      </c>
      <c r="L23" s="549" t="s">
        <v>396</v>
      </c>
      <c r="M23" s="550" t="s">
        <v>396</v>
      </c>
      <c r="N23" s="540">
        <v>2</v>
      </c>
      <c r="O23" s="445">
        <v>1</v>
      </c>
      <c r="P23" s="628">
        <v>1</v>
      </c>
      <c r="Q23" s="551">
        <v>1.98</v>
      </c>
      <c r="R23" s="536"/>
    </row>
    <row r="24" spans="1:18" ht="12.95" customHeight="1" x14ac:dyDescent="0.2">
      <c r="A24" s="629">
        <v>16</v>
      </c>
      <c r="B24" s="630" t="s">
        <v>425</v>
      </c>
      <c r="C24" s="539">
        <v>81.540000000000006</v>
      </c>
      <c r="D24" s="540">
        <v>3</v>
      </c>
      <c r="E24" s="519">
        <v>58.5</v>
      </c>
      <c r="F24" s="547">
        <v>108</v>
      </c>
      <c r="G24" s="547">
        <v>26.333333333333332</v>
      </c>
      <c r="H24" s="540">
        <v>0</v>
      </c>
      <c r="I24" s="540">
        <v>0</v>
      </c>
      <c r="J24" s="540" t="s">
        <v>396</v>
      </c>
      <c r="K24" s="540" t="s">
        <v>396</v>
      </c>
      <c r="L24" s="549" t="s">
        <v>396</v>
      </c>
      <c r="M24" s="550" t="s">
        <v>396</v>
      </c>
      <c r="N24" s="540">
        <v>1</v>
      </c>
      <c r="O24" s="445">
        <v>1</v>
      </c>
      <c r="P24" s="628">
        <v>2</v>
      </c>
      <c r="Q24" s="551">
        <v>0</v>
      </c>
      <c r="R24" s="536"/>
    </row>
    <row r="25" spans="1:18" ht="12.95" customHeight="1" x14ac:dyDescent="0.2">
      <c r="A25" s="629">
        <v>17</v>
      </c>
      <c r="B25" s="630" t="s">
        <v>437</v>
      </c>
      <c r="C25" s="539">
        <v>64.953999999999994</v>
      </c>
      <c r="D25" s="540">
        <v>28</v>
      </c>
      <c r="E25" s="519">
        <v>56.5</v>
      </c>
      <c r="F25" s="547">
        <v>108</v>
      </c>
      <c r="G25" s="547">
        <v>30.333333333333332</v>
      </c>
      <c r="H25" s="540">
        <v>0</v>
      </c>
      <c r="I25" s="540">
        <v>0</v>
      </c>
      <c r="J25" s="540" t="s">
        <v>396</v>
      </c>
      <c r="K25" s="540" t="s">
        <v>396</v>
      </c>
      <c r="L25" s="549" t="s">
        <v>396</v>
      </c>
      <c r="M25" s="550" t="s">
        <v>396</v>
      </c>
      <c r="N25" s="540">
        <v>1</v>
      </c>
      <c r="O25" s="445">
        <v>1</v>
      </c>
      <c r="P25" s="628">
        <v>2</v>
      </c>
      <c r="Q25" s="551">
        <v>0</v>
      </c>
      <c r="R25" s="536"/>
    </row>
    <row r="26" spans="1:18" ht="12.95" customHeight="1" x14ac:dyDescent="0.2">
      <c r="A26" s="629">
        <v>18</v>
      </c>
      <c r="B26" s="630" t="s">
        <v>422</v>
      </c>
      <c r="C26" s="539">
        <v>69.432000000000002</v>
      </c>
      <c r="D26" s="540">
        <v>20</v>
      </c>
      <c r="E26" s="519">
        <v>59.7</v>
      </c>
      <c r="F26" s="547">
        <v>109</v>
      </c>
      <c r="G26" s="547">
        <v>31</v>
      </c>
      <c r="H26" s="540">
        <v>0</v>
      </c>
      <c r="I26" s="540">
        <v>0</v>
      </c>
      <c r="J26" s="540" t="s">
        <v>396</v>
      </c>
      <c r="K26" s="540" t="s">
        <v>396</v>
      </c>
      <c r="L26" s="549" t="s">
        <v>396</v>
      </c>
      <c r="M26" s="550" t="s">
        <v>396</v>
      </c>
      <c r="N26" s="540">
        <v>1</v>
      </c>
      <c r="O26" s="445">
        <v>1</v>
      </c>
      <c r="P26" s="628">
        <v>1</v>
      </c>
      <c r="Q26" s="551">
        <v>0</v>
      </c>
      <c r="R26" s="536"/>
    </row>
    <row r="27" spans="1:18" ht="12.95" customHeight="1" x14ac:dyDescent="0.2">
      <c r="A27" s="629">
        <v>19</v>
      </c>
      <c r="B27" s="630" t="s">
        <v>420</v>
      </c>
      <c r="C27" s="539">
        <v>79.313999999999993</v>
      </c>
      <c r="D27" s="540">
        <v>5</v>
      </c>
      <c r="E27" s="519">
        <v>58.7</v>
      </c>
      <c r="F27" s="547">
        <v>111</v>
      </c>
      <c r="G27" s="547">
        <v>31.666666666666668</v>
      </c>
      <c r="H27" s="540">
        <v>0</v>
      </c>
      <c r="I27" s="540">
        <v>0</v>
      </c>
      <c r="J27" s="540" t="s">
        <v>396</v>
      </c>
      <c r="K27" s="540" t="s">
        <v>396</v>
      </c>
      <c r="L27" s="549" t="s">
        <v>396</v>
      </c>
      <c r="M27" s="550" t="s">
        <v>396</v>
      </c>
      <c r="N27" s="540">
        <v>1</v>
      </c>
      <c r="O27" s="445">
        <v>1</v>
      </c>
      <c r="P27" s="628">
        <v>0</v>
      </c>
      <c r="Q27" s="551">
        <v>0</v>
      </c>
      <c r="R27" s="536"/>
    </row>
    <row r="28" spans="1:18" ht="12.95" customHeight="1" x14ac:dyDescent="0.2">
      <c r="A28" s="629">
        <v>20</v>
      </c>
      <c r="B28" s="630" t="s">
        <v>427</v>
      </c>
      <c r="C28" s="539">
        <v>66.376000000000005</v>
      </c>
      <c r="D28" s="540">
        <v>26</v>
      </c>
      <c r="E28" s="519">
        <v>58.3</v>
      </c>
      <c r="F28" s="547">
        <v>108</v>
      </c>
      <c r="G28" s="547">
        <v>35</v>
      </c>
      <c r="H28" s="540">
        <v>0</v>
      </c>
      <c r="I28" s="540">
        <v>0</v>
      </c>
      <c r="J28" s="540" t="s">
        <v>396</v>
      </c>
      <c r="K28" s="540" t="s">
        <v>396</v>
      </c>
      <c r="L28" s="549" t="s">
        <v>396</v>
      </c>
      <c r="M28" s="550" t="s">
        <v>396</v>
      </c>
      <c r="N28" s="540">
        <v>1</v>
      </c>
      <c r="O28" s="445">
        <v>1</v>
      </c>
      <c r="P28" s="628">
        <v>1</v>
      </c>
      <c r="Q28" s="551">
        <v>0</v>
      </c>
      <c r="R28" s="536"/>
    </row>
    <row r="29" spans="1:18" ht="12.95" customHeight="1" x14ac:dyDescent="0.2">
      <c r="A29" s="629">
        <v>21</v>
      </c>
      <c r="B29" s="630" t="s">
        <v>438</v>
      </c>
      <c r="C29" s="539">
        <v>67.510999999999996</v>
      </c>
      <c r="D29" s="540">
        <v>24</v>
      </c>
      <c r="E29" s="519">
        <v>57.8</v>
      </c>
      <c r="F29" s="547">
        <v>109</v>
      </c>
      <c r="G29" s="547">
        <v>28.333333333333332</v>
      </c>
      <c r="H29" s="540">
        <v>0</v>
      </c>
      <c r="I29" s="540">
        <v>0</v>
      </c>
      <c r="J29" s="540" t="s">
        <v>396</v>
      </c>
      <c r="K29" s="540" t="s">
        <v>396</v>
      </c>
      <c r="L29" s="549" t="s">
        <v>396</v>
      </c>
      <c r="M29" s="550" t="s">
        <v>396</v>
      </c>
      <c r="N29" s="540">
        <v>1</v>
      </c>
      <c r="O29" s="445">
        <v>1</v>
      </c>
      <c r="P29" s="628">
        <v>1</v>
      </c>
      <c r="Q29" s="551">
        <v>0.02</v>
      </c>
      <c r="R29" s="536"/>
    </row>
    <row r="30" spans="1:18" ht="12.95" customHeight="1" x14ac:dyDescent="0.2">
      <c r="A30" s="629">
        <v>22</v>
      </c>
      <c r="B30" s="630" t="s">
        <v>431</v>
      </c>
      <c r="C30" s="539">
        <v>62.142000000000003</v>
      </c>
      <c r="D30" s="540">
        <v>29</v>
      </c>
      <c r="E30" s="519">
        <v>58.8</v>
      </c>
      <c r="F30" s="547">
        <v>108</v>
      </c>
      <c r="G30" s="547">
        <v>31.666666666666668</v>
      </c>
      <c r="H30" s="540">
        <v>0</v>
      </c>
      <c r="I30" s="540">
        <v>0</v>
      </c>
      <c r="J30" s="540" t="s">
        <v>396</v>
      </c>
      <c r="K30" s="540" t="s">
        <v>396</v>
      </c>
      <c r="L30" s="549" t="s">
        <v>396</v>
      </c>
      <c r="M30" s="550" t="s">
        <v>396</v>
      </c>
      <c r="N30" s="540">
        <v>1</v>
      </c>
      <c r="O30" s="445">
        <v>1</v>
      </c>
      <c r="P30" s="628">
        <v>1</v>
      </c>
      <c r="Q30" s="551">
        <v>0</v>
      </c>
      <c r="R30" s="536"/>
    </row>
    <row r="31" spans="1:18" ht="12.95" customHeight="1" x14ac:dyDescent="0.2">
      <c r="A31" s="629">
        <v>23</v>
      </c>
      <c r="B31" s="630" t="s">
        <v>432</v>
      </c>
      <c r="C31" s="539">
        <v>74.111999999999995</v>
      </c>
      <c r="D31" s="540">
        <v>12</v>
      </c>
      <c r="E31" s="519">
        <v>59.1</v>
      </c>
      <c r="F31" s="547">
        <v>108</v>
      </c>
      <c r="G31" s="547">
        <v>34.666666666666664</v>
      </c>
      <c r="H31" s="540">
        <v>0</v>
      </c>
      <c r="I31" s="540">
        <v>0</v>
      </c>
      <c r="J31" s="540" t="s">
        <v>396</v>
      </c>
      <c r="K31" s="540" t="s">
        <v>396</v>
      </c>
      <c r="L31" s="549" t="s">
        <v>396</v>
      </c>
      <c r="M31" s="550" t="s">
        <v>396</v>
      </c>
      <c r="N31" s="540">
        <v>1</v>
      </c>
      <c r="O31" s="445">
        <v>1</v>
      </c>
      <c r="P31" s="628">
        <v>1</v>
      </c>
      <c r="Q31" s="551">
        <v>1</v>
      </c>
      <c r="R31" s="536"/>
    </row>
    <row r="32" spans="1:18" ht="12.95" customHeight="1" x14ac:dyDescent="0.2">
      <c r="A32" s="629">
        <v>24</v>
      </c>
      <c r="B32" s="630" t="s">
        <v>440</v>
      </c>
      <c r="C32" s="539">
        <v>55.207000000000001</v>
      </c>
      <c r="D32" s="540">
        <v>30</v>
      </c>
      <c r="E32" s="519">
        <v>61.1</v>
      </c>
      <c r="F32" s="547">
        <v>108</v>
      </c>
      <c r="G32" s="547">
        <v>33.333333333333336</v>
      </c>
      <c r="H32" s="540">
        <v>0</v>
      </c>
      <c r="I32" s="540">
        <v>0</v>
      </c>
      <c r="J32" s="540" t="s">
        <v>396</v>
      </c>
      <c r="K32" s="540" t="s">
        <v>396</v>
      </c>
      <c r="L32" s="549" t="s">
        <v>396</v>
      </c>
      <c r="M32" s="550" t="s">
        <v>396</v>
      </c>
      <c r="N32" s="540">
        <v>2</v>
      </c>
      <c r="O32" s="445">
        <v>3</v>
      </c>
      <c r="P32" s="628">
        <v>1</v>
      </c>
      <c r="Q32" s="551">
        <v>3.96</v>
      </c>
      <c r="R32" s="536"/>
    </row>
    <row r="33" spans="1:18" ht="12.95" customHeight="1" x14ac:dyDescent="0.2">
      <c r="A33" s="629">
        <v>25</v>
      </c>
      <c r="B33" s="630" t="s">
        <v>419</v>
      </c>
      <c r="C33" s="539">
        <v>75.917000000000002</v>
      </c>
      <c r="D33" s="540">
        <v>8</v>
      </c>
      <c r="E33" s="519">
        <v>59.4</v>
      </c>
      <c r="F33" s="547">
        <v>111</v>
      </c>
      <c r="G33" s="547">
        <v>29.666666666666668</v>
      </c>
      <c r="H33" s="540">
        <v>0</v>
      </c>
      <c r="I33" s="540">
        <v>0</v>
      </c>
      <c r="J33" s="540" t="s">
        <v>396</v>
      </c>
      <c r="K33" s="540" t="s">
        <v>396</v>
      </c>
      <c r="L33" s="549" t="s">
        <v>396</v>
      </c>
      <c r="M33" s="550" t="s">
        <v>396</v>
      </c>
      <c r="N33" s="540">
        <v>1</v>
      </c>
      <c r="O33" s="445">
        <v>0</v>
      </c>
      <c r="P33" s="628">
        <v>0</v>
      </c>
      <c r="Q33" s="551">
        <v>0.02</v>
      </c>
      <c r="R33" s="536"/>
    </row>
    <row r="34" spans="1:18" ht="12.95" customHeight="1" x14ac:dyDescent="0.2">
      <c r="A34" s="629">
        <v>26</v>
      </c>
      <c r="B34" s="630" t="s">
        <v>424</v>
      </c>
      <c r="C34" s="539">
        <v>84.087000000000003</v>
      </c>
      <c r="D34" s="540">
        <v>2</v>
      </c>
      <c r="E34" s="519">
        <v>58.1</v>
      </c>
      <c r="F34" s="547">
        <v>111</v>
      </c>
      <c r="G34" s="547">
        <v>30.333333333333332</v>
      </c>
      <c r="H34" s="540">
        <v>0</v>
      </c>
      <c r="I34" s="540">
        <v>0</v>
      </c>
      <c r="J34" s="540" t="s">
        <v>396</v>
      </c>
      <c r="K34" s="540" t="s">
        <v>396</v>
      </c>
      <c r="L34" s="549" t="s">
        <v>396</v>
      </c>
      <c r="M34" s="550" t="s">
        <v>396</v>
      </c>
      <c r="N34" s="540">
        <v>1</v>
      </c>
      <c r="O34" s="445">
        <v>0</v>
      </c>
      <c r="P34" s="628">
        <v>0</v>
      </c>
      <c r="Q34" s="551">
        <v>0</v>
      </c>
      <c r="R34" s="536"/>
    </row>
    <row r="35" spans="1:18" ht="12.95" customHeight="1" x14ac:dyDescent="0.2">
      <c r="A35" s="629">
        <v>27</v>
      </c>
      <c r="B35" s="630" t="s">
        <v>428</v>
      </c>
      <c r="C35" s="539">
        <v>72.707999999999998</v>
      </c>
      <c r="D35" s="540">
        <v>15</v>
      </c>
      <c r="E35" s="519">
        <v>56.5</v>
      </c>
      <c r="F35" s="547">
        <v>110</v>
      </c>
      <c r="G35" s="547">
        <v>35.333333333333336</v>
      </c>
      <c r="H35" s="540">
        <v>0</v>
      </c>
      <c r="I35" s="540">
        <v>0</v>
      </c>
      <c r="J35" s="540" t="s">
        <v>396</v>
      </c>
      <c r="K35" s="540" t="s">
        <v>396</v>
      </c>
      <c r="L35" s="549" t="s">
        <v>396</v>
      </c>
      <c r="M35" s="550" t="s">
        <v>396</v>
      </c>
      <c r="N35" s="540">
        <v>1</v>
      </c>
      <c r="O35" s="445">
        <v>0</v>
      </c>
      <c r="P35" s="628">
        <v>1</v>
      </c>
      <c r="Q35" s="551">
        <v>0.67</v>
      </c>
      <c r="R35" s="536"/>
    </row>
    <row r="36" spans="1:18" ht="12.95" customHeight="1" x14ac:dyDescent="0.2">
      <c r="A36" s="629">
        <v>28</v>
      </c>
      <c r="B36" s="630" t="s">
        <v>436</v>
      </c>
      <c r="C36" s="539">
        <v>77.272000000000006</v>
      </c>
      <c r="D36" s="540">
        <v>7</v>
      </c>
      <c r="E36" s="519">
        <v>58.2</v>
      </c>
      <c r="F36" s="547">
        <v>110</v>
      </c>
      <c r="G36" s="547">
        <v>33.333333333333336</v>
      </c>
      <c r="H36" s="540">
        <v>0</v>
      </c>
      <c r="I36" s="540">
        <v>0</v>
      </c>
      <c r="J36" s="540" t="s">
        <v>396</v>
      </c>
      <c r="K36" s="540" t="s">
        <v>396</v>
      </c>
      <c r="L36" s="549" t="s">
        <v>396</v>
      </c>
      <c r="M36" s="550" t="s">
        <v>396</v>
      </c>
      <c r="N36" s="540">
        <v>1</v>
      </c>
      <c r="O36" s="445">
        <v>0</v>
      </c>
      <c r="P36" s="628">
        <v>0</v>
      </c>
      <c r="Q36" s="551">
        <v>0.02</v>
      </c>
      <c r="R36" s="536"/>
    </row>
    <row r="37" spans="1:18" ht="12.95" customHeight="1" x14ac:dyDescent="0.2">
      <c r="A37" s="629">
        <v>29</v>
      </c>
      <c r="B37" s="630" t="s">
        <v>418</v>
      </c>
      <c r="C37" s="539">
        <v>74.837000000000003</v>
      </c>
      <c r="D37" s="540">
        <v>10</v>
      </c>
      <c r="E37" s="519">
        <v>58.7</v>
      </c>
      <c r="F37" s="547">
        <v>111</v>
      </c>
      <c r="G37" s="547">
        <v>37.666666666666664</v>
      </c>
      <c r="H37" s="540">
        <v>0</v>
      </c>
      <c r="I37" s="540">
        <v>0</v>
      </c>
      <c r="J37" s="540" t="s">
        <v>396</v>
      </c>
      <c r="K37" s="540" t="s">
        <v>396</v>
      </c>
      <c r="L37" s="549" t="s">
        <v>396</v>
      </c>
      <c r="M37" s="550" t="s">
        <v>396</v>
      </c>
      <c r="N37" s="540">
        <v>1</v>
      </c>
      <c r="O37" s="445">
        <v>0</v>
      </c>
      <c r="P37" s="628">
        <v>1</v>
      </c>
      <c r="Q37" s="551">
        <v>0</v>
      </c>
      <c r="R37" s="536"/>
    </row>
    <row r="38" spans="1:18" s="11" customFormat="1" ht="12.95" customHeight="1" x14ac:dyDescent="0.2">
      <c r="A38" s="631">
        <v>30</v>
      </c>
      <c r="B38" s="632" t="s">
        <v>423</v>
      </c>
      <c r="C38" s="541">
        <v>67.108000000000004</v>
      </c>
      <c r="D38" s="633">
        <v>25</v>
      </c>
      <c r="E38" s="530">
        <v>59.3</v>
      </c>
      <c r="F38" s="553">
        <v>110</v>
      </c>
      <c r="G38" s="553">
        <v>32.666666666666664</v>
      </c>
      <c r="H38" s="542">
        <v>0</v>
      </c>
      <c r="I38" s="542">
        <v>0</v>
      </c>
      <c r="J38" s="543" t="s">
        <v>396</v>
      </c>
      <c r="K38" s="634" t="s">
        <v>396</v>
      </c>
      <c r="L38" s="556" t="s">
        <v>396</v>
      </c>
      <c r="M38" s="557" t="s">
        <v>396</v>
      </c>
      <c r="N38" s="542">
        <v>1</v>
      </c>
      <c r="O38" s="543">
        <v>0</v>
      </c>
      <c r="P38" s="635">
        <v>1</v>
      </c>
      <c r="Q38" s="558">
        <v>0.46</v>
      </c>
      <c r="R38" s="537"/>
    </row>
    <row r="39" spans="1:18" x14ac:dyDescent="0.2">
      <c r="A39" s="544" t="s">
        <v>34</v>
      </c>
      <c r="B39" s="11"/>
      <c r="C39" s="442">
        <v>72.37463333333335</v>
      </c>
      <c r="D39" s="11"/>
      <c r="E39" s="11"/>
      <c r="F39" s="443">
        <v>109.06666666666666</v>
      </c>
      <c r="G39" s="443"/>
      <c r="H39" s="11"/>
      <c r="I39" s="11"/>
      <c r="J39" s="11"/>
      <c r="K39" s="11"/>
      <c r="L39" s="443"/>
      <c r="M39" s="443"/>
      <c r="N39" s="11"/>
      <c r="O39" s="11"/>
      <c r="P39" s="442"/>
      <c r="Q39" s="442"/>
      <c r="R39" s="11"/>
    </row>
    <row r="41" spans="1:18" x14ac:dyDescent="0.2">
      <c r="A41" s="636" t="s">
        <v>185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80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2" workbookViewId="0">
      <selection activeCell="G38" sqref="G9:G38"/>
    </sheetView>
  </sheetViews>
  <sheetFormatPr defaultRowHeight="12.75" x14ac:dyDescent="0.2"/>
  <cols>
    <col min="1" max="1" width="8.85546875" style="597"/>
    <col min="2" max="2" width="19.85546875" style="597" bestFit="1" customWidth="1"/>
    <col min="3" max="5" width="8.85546875" style="598"/>
    <col min="6" max="8" width="8.85546875" style="597"/>
  </cols>
  <sheetData>
    <row r="1" spans="1:8" x14ac:dyDescent="0.2">
      <c r="A1" s="596" t="s">
        <v>473</v>
      </c>
      <c r="F1" s="596" t="s">
        <v>474</v>
      </c>
    </row>
    <row r="3" spans="1:8" x14ac:dyDescent="0.2">
      <c r="A3" s="596" t="s">
        <v>475</v>
      </c>
      <c r="C3" s="599" t="s">
        <v>476</v>
      </c>
      <c r="F3" s="596" t="s">
        <v>477</v>
      </c>
    </row>
    <row r="4" spans="1:8" x14ac:dyDescent="0.2">
      <c r="A4" s="596"/>
      <c r="C4" s="599"/>
      <c r="F4" s="596"/>
    </row>
    <row r="5" spans="1:8" x14ac:dyDescent="0.2">
      <c r="A5" s="596" t="s">
        <v>478</v>
      </c>
      <c r="C5" s="599"/>
      <c r="F5" s="596"/>
    </row>
    <row r="6" spans="1:8" x14ac:dyDescent="0.2">
      <c r="A6" s="596"/>
      <c r="C6" s="599"/>
      <c r="F6" s="596"/>
    </row>
    <row r="7" spans="1:8" ht="12.75" customHeight="1" x14ac:dyDescent="0.2">
      <c r="A7" s="600" t="s">
        <v>479</v>
      </c>
      <c r="B7" s="596" t="s">
        <v>480</v>
      </c>
      <c r="C7" s="601" t="s">
        <v>26</v>
      </c>
      <c r="D7" s="601" t="s">
        <v>198</v>
      </c>
      <c r="E7" s="601" t="s">
        <v>203</v>
      </c>
      <c r="F7" s="600" t="s">
        <v>481</v>
      </c>
      <c r="G7" s="602" t="s">
        <v>482</v>
      </c>
      <c r="H7" s="602" t="s">
        <v>483</v>
      </c>
    </row>
    <row r="8" spans="1:8" ht="12.75" customHeight="1" x14ac:dyDescent="0.2">
      <c r="A8" s="600"/>
      <c r="B8" s="596"/>
      <c r="C8" s="603" t="s">
        <v>22</v>
      </c>
      <c r="D8" s="603"/>
      <c r="E8" s="603"/>
      <c r="F8" s="604"/>
      <c r="G8" s="604" t="s">
        <v>484</v>
      </c>
      <c r="H8" s="604" t="s">
        <v>485</v>
      </c>
    </row>
    <row r="9" spans="1:8" ht="12.75" customHeight="1" x14ac:dyDescent="0.2">
      <c r="A9" s="602">
        <v>1</v>
      </c>
      <c r="B9" s="605" t="s">
        <v>0</v>
      </c>
      <c r="C9" s="601">
        <v>30.8972506</v>
      </c>
      <c r="D9" s="606">
        <v>27</v>
      </c>
      <c r="E9" s="598">
        <v>14.775</v>
      </c>
      <c r="F9" s="602">
        <v>48</v>
      </c>
      <c r="G9" s="602">
        <v>37</v>
      </c>
      <c r="H9" s="602">
        <v>1</v>
      </c>
    </row>
    <row r="10" spans="1:8" ht="12.75" customHeight="1" x14ac:dyDescent="0.2">
      <c r="A10" s="602">
        <v>2</v>
      </c>
      <c r="B10" s="605" t="s">
        <v>30</v>
      </c>
      <c r="C10" s="601">
        <v>33.240937099999996</v>
      </c>
      <c r="D10" s="606">
        <v>23</v>
      </c>
      <c r="E10" s="598">
        <v>14.574999999999999</v>
      </c>
      <c r="F10" s="602">
        <v>46</v>
      </c>
      <c r="G10" s="602">
        <v>31</v>
      </c>
      <c r="H10" s="602">
        <v>1</v>
      </c>
    </row>
    <row r="11" spans="1:8" x14ac:dyDescent="0.2">
      <c r="A11" s="602">
        <v>3</v>
      </c>
      <c r="B11" s="605" t="s">
        <v>35</v>
      </c>
      <c r="C11" s="601">
        <v>37.981113700000002</v>
      </c>
      <c r="D11" s="606">
        <v>15</v>
      </c>
      <c r="E11" s="598">
        <v>14.9</v>
      </c>
      <c r="F11" s="602">
        <v>47</v>
      </c>
      <c r="G11" s="602">
        <v>32</v>
      </c>
      <c r="H11" s="602">
        <v>1</v>
      </c>
    </row>
    <row r="12" spans="1:8" x14ac:dyDescent="0.2">
      <c r="A12" s="602">
        <v>4</v>
      </c>
      <c r="B12" s="605" t="s">
        <v>38</v>
      </c>
      <c r="C12" s="601">
        <v>30.963902900000001</v>
      </c>
      <c r="D12" s="606">
        <v>26</v>
      </c>
      <c r="E12" s="598">
        <v>15.025</v>
      </c>
      <c r="F12" s="602">
        <v>47</v>
      </c>
      <c r="G12" s="602">
        <v>34</v>
      </c>
      <c r="H12" s="602">
        <v>1</v>
      </c>
    </row>
    <row r="13" spans="1:8" x14ac:dyDescent="0.2">
      <c r="A13" s="602">
        <v>5</v>
      </c>
      <c r="B13" s="605" t="s">
        <v>43</v>
      </c>
      <c r="C13" s="601">
        <v>35.359127700000002</v>
      </c>
      <c r="D13" s="606">
        <v>20</v>
      </c>
      <c r="E13" s="598">
        <v>14.425000000000001</v>
      </c>
      <c r="F13" s="602">
        <v>48</v>
      </c>
      <c r="G13" s="602">
        <v>31</v>
      </c>
      <c r="H13" s="602">
        <v>1</v>
      </c>
    </row>
    <row r="14" spans="1:8" x14ac:dyDescent="0.2">
      <c r="A14" s="602">
        <v>6</v>
      </c>
      <c r="B14" s="605" t="s">
        <v>47</v>
      </c>
      <c r="C14" s="601">
        <v>40.3703103</v>
      </c>
      <c r="D14" s="606">
        <v>5</v>
      </c>
      <c r="E14" s="598">
        <v>14.8</v>
      </c>
      <c r="F14" s="602">
        <v>45</v>
      </c>
      <c r="G14" s="602">
        <v>33</v>
      </c>
      <c r="H14" s="602">
        <v>1</v>
      </c>
    </row>
    <row r="15" spans="1:8" x14ac:dyDescent="0.2">
      <c r="A15" s="602">
        <v>7</v>
      </c>
      <c r="B15" s="605" t="s">
        <v>434</v>
      </c>
      <c r="C15" s="601">
        <v>32.426274499999998</v>
      </c>
      <c r="D15" s="606">
        <v>25</v>
      </c>
      <c r="E15" s="598">
        <v>14.15</v>
      </c>
      <c r="F15" s="602">
        <v>46</v>
      </c>
      <c r="G15" s="602">
        <v>32</v>
      </c>
      <c r="H15" s="602">
        <v>1</v>
      </c>
    </row>
    <row r="16" spans="1:8" x14ac:dyDescent="0.2">
      <c r="A16" s="602">
        <v>8</v>
      </c>
      <c r="B16" s="605" t="s">
        <v>433</v>
      </c>
      <c r="C16" s="601">
        <v>35.967171800000003</v>
      </c>
      <c r="D16" s="606">
        <v>17</v>
      </c>
      <c r="E16" s="598">
        <v>14.324999999999999</v>
      </c>
      <c r="F16" s="602">
        <v>49</v>
      </c>
      <c r="G16" s="602">
        <v>38</v>
      </c>
      <c r="H16" s="602">
        <v>1</v>
      </c>
    </row>
    <row r="17" spans="1:8" x14ac:dyDescent="0.2">
      <c r="A17" s="602">
        <v>9</v>
      </c>
      <c r="B17" s="605" t="s">
        <v>429</v>
      </c>
      <c r="C17" s="601">
        <v>35.681170999999999</v>
      </c>
      <c r="D17" s="606">
        <v>19</v>
      </c>
      <c r="E17" s="598">
        <v>14.324999999999999</v>
      </c>
      <c r="F17" s="602">
        <v>48</v>
      </c>
      <c r="G17" s="602">
        <v>32</v>
      </c>
      <c r="H17" s="602">
        <v>1</v>
      </c>
    </row>
    <row r="18" spans="1:8" x14ac:dyDescent="0.2">
      <c r="A18" s="602">
        <v>10</v>
      </c>
      <c r="B18" s="607" t="s">
        <v>435</v>
      </c>
      <c r="C18" s="601">
        <v>39.211675499999998</v>
      </c>
      <c r="D18" s="606">
        <v>12</v>
      </c>
      <c r="E18" s="598">
        <v>14.175000000000001</v>
      </c>
      <c r="F18" s="602">
        <v>54</v>
      </c>
      <c r="G18" s="602">
        <v>32</v>
      </c>
      <c r="H18" s="602">
        <v>1</v>
      </c>
    </row>
    <row r="19" spans="1:8" x14ac:dyDescent="0.2">
      <c r="A19" s="602">
        <v>11</v>
      </c>
      <c r="B19" s="607" t="s">
        <v>441</v>
      </c>
      <c r="C19" s="601">
        <v>40.078659100000003</v>
      </c>
      <c r="D19" s="606">
        <v>8</v>
      </c>
      <c r="E19" s="598">
        <v>14.574999999999999</v>
      </c>
      <c r="F19" s="602">
        <v>52</v>
      </c>
      <c r="G19" s="602">
        <v>26</v>
      </c>
      <c r="H19" s="602">
        <v>1</v>
      </c>
    </row>
    <row r="20" spans="1:8" x14ac:dyDescent="0.2">
      <c r="A20" s="602">
        <v>12</v>
      </c>
      <c r="B20" s="607" t="s">
        <v>439</v>
      </c>
      <c r="C20" s="601">
        <v>32.479644899999997</v>
      </c>
      <c r="D20" s="606">
        <v>24</v>
      </c>
      <c r="E20" s="598">
        <v>14.6</v>
      </c>
      <c r="F20" s="602">
        <v>46</v>
      </c>
      <c r="G20" s="602">
        <v>31</v>
      </c>
      <c r="H20" s="602">
        <v>1</v>
      </c>
    </row>
    <row r="21" spans="1:8" x14ac:dyDescent="0.2">
      <c r="A21" s="602">
        <v>13</v>
      </c>
      <c r="B21" s="607" t="s">
        <v>426</v>
      </c>
      <c r="C21" s="601">
        <v>39.101463000000003</v>
      </c>
      <c r="D21" s="606">
        <v>13</v>
      </c>
      <c r="E21" s="598">
        <v>14.425000000000001</v>
      </c>
      <c r="F21" s="602">
        <v>52</v>
      </c>
      <c r="G21" s="602">
        <v>36</v>
      </c>
      <c r="H21" s="602">
        <v>1</v>
      </c>
    </row>
    <row r="22" spans="1:8" x14ac:dyDescent="0.2">
      <c r="A22" s="602">
        <v>14</v>
      </c>
      <c r="B22" s="607" t="s">
        <v>421</v>
      </c>
      <c r="C22" s="601">
        <v>36.096293299999999</v>
      </c>
      <c r="D22" s="606">
        <v>16</v>
      </c>
      <c r="E22" s="598">
        <v>14.4</v>
      </c>
      <c r="F22" s="602">
        <v>47</v>
      </c>
      <c r="G22" s="602">
        <v>31</v>
      </c>
      <c r="H22" s="602">
        <v>1</v>
      </c>
    </row>
    <row r="23" spans="1:8" x14ac:dyDescent="0.2">
      <c r="A23" s="602">
        <v>15</v>
      </c>
      <c r="B23" s="607" t="s">
        <v>430</v>
      </c>
      <c r="C23" s="601">
        <v>39.970872100000001</v>
      </c>
      <c r="D23" s="606">
        <v>10</v>
      </c>
      <c r="E23" s="598">
        <v>14.6</v>
      </c>
      <c r="F23" s="602">
        <v>48</v>
      </c>
      <c r="G23" s="602">
        <v>32</v>
      </c>
      <c r="H23" s="602">
        <v>1</v>
      </c>
    </row>
    <row r="24" spans="1:8" x14ac:dyDescent="0.2">
      <c r="A24" s="602">
        <v>16</v>
      </c>
      <c r="B24" s="607" t="s">
        <v>425</v>
      </c>
      <c r="C24" s="601">
        <v>38.737452699999999</v>
      </c>
      <c r="D24" s="606">
        <v>14</v>
      </c>
      <c r="E24" s="598">
        <v>14.975</v>
      </c>
      <c r="F24" s="602">
        <v>50</v>
      </c>
      <c r="G24" s="602">
        <v>31</v>
      </c>
      <c r="H24" s="602">
        <v>1</v>
      </c>
    </row>
    <row r="25" spans="1:8" x14ac:dyDescent="0.2">
      <c r="A25" s="602">
        <v>17</v>
      </c>
      <c r="B25" s="607" t="s">
        <v>437</v>
      </c>
      <c r="C25" s="601">
        <v>35.025692100000001</v>
      </c>
      <c r="D25" s="606">
        <v>21</v>
      </c>
      <c r="E25" s="598">
        <v>14.824999999999999</v>
      </c>
      <c r="F25" s="602">
        <v>48</v>
      </c>
      <c r="G25" s="602">
        <v>33</v>
      </c>
      <c r="H25" s="602">
        <v>1</v>
      </c>
    </row>
    <row r="26" spans="1:8" x14ac:dyDescent="0.2">
      <c r="A26" s="602">
        <v>18</v>
      </c>
      <c r="B26" s="607" t="s">
        <v>422</v>
      </c>
      <c r="C26" s="601">
        <v>41.277268900000003</v>
      </c>
      <c r="D26" s="606">
        <v>3</v>
      </c>
      <c r="E26" s="598">
        <v>14.7</v>
      </c>
      <c r="F26" s="602">
        <v>46</v>
      </c>
      <c r="G26" s="602">
        <v>34</v>
      </c>
      <c r="H26" s="602">
        <v>1</v>
      </c>
    </row>
    <row r="27" spans="1:8" x14ac:dyDescent="0.2">
      <c r="A27" s="602">
        <v>19</v>
      </c>
      <c r="B27" s="607" t="s">
        <v>420</v>
      </c>
      <c r="C27" s="601">
        <v>40.764870199999997</v>
      </c>
      <c r="D27" s="606">
        <v>4</v>
      </c>
      <c r="E27" s="598">
        <v>14.85</v>
      </c>
      <c r="F27" s="602">
        <v>49</v>
      </c>
      <c r="G27" s="602">
        <v>29</v>
      </c>
      <c r="H27" s="602">
        <v>1</v>
      </c>
    </row>
    <row r="28" spans="1:8" x14ac:dyDescent="0.2">
      <c r="A28" s="602">
        <v>20</v>
      </c>
      <c r="B28" s="607" t="s">
        <v>427</v>
      </c>
      <c r="C28" s="601">
        <v>27.0708792</v>
      </c>
      <c r="D28" s="606">
        <v>29</v>
      </c>
      <c r="E28" s="598">
        <v>14.1</v>
      </c>
      <c r="F28" s="602">
        <v>48</v>
      </c>
      <c r="G28" s="602">
        <v>35</v>
      </c>
      <c r="H28" s="602">
        <v>1</v>
      </c>
    </row>
    <row r="29" spans="1:8" x14ac:dyDescent="0.2">
      <c r="A29" s="602">
        <v>21</v>
      </c>
      <c r="B29" s="607" t="s">
        <v>438</v>
      </c>
      <c r="C29" s="601">
        <v>35.777182099999997</v>
      </c>
      <c r="D29" s="606">
        <v>18</v>
      </c>
      <c r="E29" s="598">
        <v>14.7</v>
      </c>
      <c r="F29" s="602">
        <v>47</v>
      </c>
      <c r="G29" s="602">
        <v>29</v>
      </c>
      <c r="H29" s="602">
        <v>1</v>
      </c>
    </row>
    <row r="30" spans="1:8" x14ac:dyDescent="0.2">
      <c r="A30" s="602">
        <v>22</v>
      </c>
      <c r="B30" s="607" t="s">
        <v>431</v>
      </c>
      <c r="C30" s="601">
        <v>30.797181899999998</v>
      </c>
      <c r="D30" s="606">
        <v>28</v>
      </c>
      <c r="E30" s="598">
        <v>14.25</v>
      </c>
      <c r="F30" s="602">
        <v>48</v>
      </c>
      <c r="G30" s="602">
        <v>33</v>
      </c>
      <c r="H30" s="602">
        <v>1</v>
      </c>
    </row>
    <row r="31" spans="1:8" x14ac:dyDescent="0.2">
      <c r="A31" s="602">
        <v>23</v>
      </c>
      <c r="B31" s="607" t="s">
        <v>432</v>
      </c>
      <c r="C31" s="601">
        <v>39.8105768</v>
      </c>
      <c r="D31" s="606">
        <v>11</v>
      </c>
      <c r="E31" s="598">
        <v>14.45</v>
      </c>
      <c r="F31" s="602">
        <v>49</v>
      </c>
      <c r="G31" s="602">
        <v>36</v>
      </c>
      <c r="H31" s="602">
        <v>1</v>
      </c>
    </row>
    <row r="32" spans="1:8" x14ac:dyDescent="0.2">
      <c r="A32" s="602">
        <v>24</v>
      </c>
      <c r="B32" s="607" t="s">
        <v>440</v>
      </c>
      <c r="C32" s="601">
        <v>21.512972099999999</v>
      </c>
      <c r="D32" s="606">
        <v>30</v>
      </c>
      <c r="E32" s="598">
        <v>14.675000000000001</v>
      </c>
      <c r="F32" s="602">
        <v>49</v>
      </c>
      <c r="G32" s="602">
        <v>37</v>
      </c>
      <c r="H32" s="602">
        <v>1</v>
      </c>
    </row>
    <row r="33" spans="1:8" x14ac:dyDescent="0.2">
      <c r="A33" s="602">
        <v>25</v>
      </c>
      <c r="B33" s="607" t="s">
        <v>419</v>
      </c>
      <c r="C33" s="601">
        <v>41.373523200000001</v>
      </c>
      <c r="D33" s="606">
        <v>2</v>
      </c>
      <c r="E33" s="598">
        <v>14.725</v>
      </c>
      <c r="F33" s="602">
        <v>46</v>
      </c>
      <c r="G33" s="602">
        <v>29</v>
      </c>
      <c r="H33" s="602">
        <v>1</v>
      </c>
    </row>
    <row r="34" spans="1:8" x14ac:dyDescent="0.2">
      <c r="A34" s="602">
        <v>26</v>
      </c>
      <c r="B34" s="607" t="s">
        <v>424</v>
      </c>
      <c r="C34" s="601">
        <v>40.285149199999999</v>
      </c>
      <c r="D34" s="606">
        <v>6</v>
      </c>
      <c r="E34" s="598">
        <v>14.65</v>
      </c>
      <c r="F34" s="602">
        <v>46</v>
      </c>
      <c r="G34" s="602">
        <v>28</v>
      </c>
      <c r="H34" s="602">
        <v>1</v>
      </c>
    </row>
    <row r="35" spans="1:8" x14ac:dyDescent="0.2">
      <c r="A35" s="602">
        <v>27</v>
      </c>
      <c r="B35" s="607" t="s">
        <v>428</v>
      </c>
      <c r="C35" s="601">
        <v>42.642667400000001</v>
      </c>
      <c r="D35" s="606">
        <v>1</v>
      </c>
      <c r="E35" s="598">
        <v>14.45</v>
      </c>
      <c r="F35" s="602">
        <v>51</v>
      </c>
      <c r="G35" s="602">
        <v>32</v>
      </c>
      <c r="H35" s="602">
        <v>1</v>
      </c>
    </row>
    <row r="36" spans="1:8" x14ac:dyDescent="0.2">
      <c r="A36" s="602">
        <v>28</v>
      </c>
      <c r="B36" s="607" t="s">
        <v>436</v>
      </c>
      <c r="C36" s="601">
        <v>40.042200899999997</v>
      </c>
      <c r="D36" s="606">
        <v>9</v>
      </c>
      <c r="E36" s="598">
        <v>14.175000000000001</v>
      </c>
      <c r="F36" s="602">
        <v>52</v>
      </c>
      <c r="G36" s="602">
        <v>33</v>
      </c>
      <c r="H36" s="602">
        <v>1</v>
      </c>
    </row>
    <row r="37" spans="1:8" x14ac:dyDescent="0.2">
      <c r="A37" s="602">
        <v>29</v>
      </c>
      <c r="B37" s="607" t="s">
        <v>418</v>
      </c>
      <c r="C37" s="601">
        <v>40.233385400000003</v>
      </c>
      <c r="D37" s="606">
        <v>7</v>
      </c>
      <c r="E37" s="598">
        <v>14.85</v>
      </c>
      <c r="F37" s="602">
        <v>46</v>
      </c>
      <c r="G37" s="602">
        <v>29</v>
      </c>
      <c r="H37" s="602">
        <v>1</v>
      </c>
    </row>
    <row r="38" spans="1:8" x14ac:dyDescent="0.2">
      <c r="A38" s="602">
        <v>30</v>
      </c>
      <c r="B38" s="607" t="s">
        <v>423</v>
      </c>
      <c r="C38" s="601">
        <v>34.345059399999997</v>
      </c>
      <c r="D38" s="606">
        <v>22</v>
      </c>
      <c r="E38" s="598">
        <v>14.425000000000001</v>
      </c>
      <c r="F38" s="602">
        <v>50</v>
      </c>
      <c r="G38" s="602">
        <v>32</v>
      </c>
      <c r="H38" s="602">
        <v>1</v>
      </c>
    </row>
    <row r="39" spans="1:8" x14ac:dyDescent="0.2">
      <c r="A39" s="600"/>
      <c r="B39" s="596"/>
      <c r="C39" s="603"/>
      <c r="D39" s="603"/>
      <c r="E39" s="603"/>
      <c r="F39" s="604"/>
      <c r="G39" s="604"/>
      <c r="H39" s="604"/>
    </row>
    <row r="40" spans="1:8" x14ac:dyDescent="0.2">
      <c r="A40" s="597" t="s">
        <v>196</v>
      </c>
      <c r="C40" s="602">
        <v>36.299999999999997</v>
      </c>
      <c r="D40" s="602"/>
      <c r="F40" s="602"/>
      <c r="G40" s="602"/>
      <c r="H40" s="602"/>
    </row>
    <row r="41" spans="1:8" x14ac:dyDescent="0.2">
      <c r="A41" s="597" t="s">
        <v>164</v>
      </c>
      <c r="C41" s="602">
        <v>5.7</v>
      </c>
      <c r="D41" s="602"/>
      <c r="F41" s="602"/>
      <c r="G41" s="602"/>
      <c r="H41" s="602"/>
    </row>
    <row r="42" spans="1:8" x14ac:dyDescent="0.2">
      <c r="A42" s="597" t="s">
        <v>204</v>
      </c>
      <c r="C42" s="602">
        <v>87</v>
      </c>
      <c r="D42" s="602"/>
      <c r="F42" s="602"/>
      <c r="G42" s="602"/>
      <c r="H42" s="602"/>
    </row>
    <row r="43" spans="1:8" x14ac:dyDescent="0.2">
      <c r="A43" s="597" t="s">
        <v>197</v>
      </c>
      <c r="C43" s="602">
        <v>13.7</v>
      </c>
      <c r="D43" s="602"/>
      <c r="F43" s="602"/>
      <c r="G43" s="602"/>
      <c r="H43" s="602"/>
    </row>
    <row r="44" spans="1:8" ht="14.25" x14ac:dyDescent="0.2">
      <c r="A44" s="596" t="s">
        <v>486</v>
      </c>
      <c r="C44" s="602">
        <v>68.8</v>
      </c>
      <c r="D44" s="602"/>
      <c r="F44" s="602"/>
      <c r="G44" s="602"/>
      <c r="H44" s="602"/>
    </row>
    <row r="46" spans="1:8" x14ac:dyDescent="0.2">
      <c r="A46" s="596" t="s">
        <v>487</v>
      </c>
    </row>
    <row r="47" spans="1:8" x14ac:dyDescent="0.2">
      <c r="B47" s="596" t="s">
        <v>488</v>
      </c>
    </row>
  </sheetData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zoomScale="110" zoomScaleNormal="110" workbookViewId="0">
      <selection activeCell="G26" sqref="G26"/>
    </sheetView>
  </sheetViews>
  <sheetFormatPr defaultColWidth="9.140625" defaultRowHeight="11.25" x14ac:dyDescent="0.2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12" width="9.140625" style="1"/>
    <col min="13" max="13" width="9.7109375" style="1" customWidth="1"/>
    <col min="14" max="16384" width="9.140625" style="1"/>
  </cols>
  <sheetData>
    <row r="1" spans="1:18" x14ac:dyDescent="0.2">
      <c r="A1" s="2" t="s">
        <v>5</v>
      </c>
      <c r="B1" s="3" t="s">
        <v>411</v>
      </c>
      <c r="C1" s="3"/>
      <c r="D1" s="3"/>
      <c r="E1" s="3"/>
      <c r="F1" s="3"/>
      <c r="G1" s="3" t="s">
        <v>6</v>
      </c>
      <c r="H1" s="3" t="s">
        <v>412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">
      <c r="A2" s="2" t="s">
        <v>7</v>
      </c>
      <c r="B2" s="5">
        <v>2</v>
      </c>
      <c r="C2" s="5" t="s">
        <v>8</v>
      </c>
      <c r="D2" s="5"/>
      <c r="E2" s="5"/>
      <c r="F2" s="5" t="s">
        <v>413</v>
      </c>
      <c r="G2" s="5"/>
      <c r="H2" s="5" t="s">
        <v>186</v>
      </c>
      <c r="I2" s="5"/>
      <c r="J2" s="5">
        <v>11.9</v>
      </c>
      <c r="K2" s="5" t="s">
        <v>9</v>
      </c>
      <c r="L2" s="5">
        <v>8.9</v>
      </c>
      <c r="M2" s="5"/>
      <c r="N2" s="5"/>
      <c r="O2" s="5"/>
      <c r="P2" s="5"/>
      <c r="Q2" s="5"/>
      <c r="R2" s="6"/>
    </row>
    <row r="3" spans="1:18" x14ac:dyDescent="0.2">
      <c r="A3" s="7" t="s">
        <v>10</v>
      </c>
      <c r="B3" s="5" t="s">
        <v>414</v>
      </c>
      <c r="C3" s="5"/>
      <c r="D3" s="5"/>
      <c r="E3" s="5" t="s">
        <v>11</v>
      </c>
      <c r="F3" s="475">
        <v>41938</v>
      </c>
      <c r="G3" s="5"/>
      <c r="H3" s="5"/>
      <c r="I3" s="5"/>
      <c r="J3" s="5" t="s">
        <v>12</v>
      </c>
      <c r="K3" s="5"/>
      <c r="L3" s="475">
        <v>42164</v>
      </c>
      <c r="M3" s="5"/>
      <c r="N3" s="5"/>
      <c r="O3" s="5"/>
      <c r="P3" s="5"/>
      <c r="Q3" s="5"/>
      <c r="R3" s="6"/>
    </row>
    <row r="4" spans="1:18" x14ac:dyDescent="0.2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476" t="s">
        <v>14</v>
      </c>
      <c r="B5" s="477" t="s">
        <v>15</v>
      </c>
      <c r="C5" s="478" t="s">
        <v>16</v>
      </c>
      <c r="D5" s="478"/>
      <c r="E5" s="478" t="s">
        <v>17</v>
      </c>
      <c r="F5" s="478" t="s">
        <v>167</v>
      </c>
      <c r="G5" s="478" t="s">
        <v>168</v>
      </c>
      <c r="H5" s="478" t="s">
        <v>169</v>
      </c>
      <c r="I5" s="478" t="s">
        <v>170</v>
      </c>
      <c r="J5" s="478" t="s">
        <v>171</v>
      </c>
      <c r="K5" s="478" t="s">
        <v>172</v>
      </c>
      <c r="L5" s="479" t="s">
        <v>174</v>
      </c>
      <c r="M5" s="479" t="s">
        <v>174</v>
      </c>
      <c r="N5" s="957" t="s">
        <v>175</v>
      </c>
      <c r="O5" s="958"/>
      <c r="P5" s="478" t="s">
        <v>73</v>
      </c>
      <c r="Q5" s="478" t="s">
        <v>73</v>
      </c>
      <c r="R5" s="479" t="s">
        <v>188</v>
      </c>
    </row>
    <row r="6" spans="1:18" x14ac:dyDescent="0.2">
      <c r="A6" s="476" t="s">
        <v>18</v>
      </c>
      <c r="B6" s="477" t="s">
        <v>19</v>
      </c>
      <c r="C6" s="478"/>
      <c r="D6" s="477"/>
      <c r="E6" s="478" t="s">
        <v>20</v>
      </c>
      <c r="F6" s="478" t="s">
        <v>21</v>
      </c>
      <c r="G6" s="478"/>
      <c r="H6" s="478"/>
      <c r="I6" s="478" t="s">
        <v>176</v>
      </c>
      <c r="J6" s="478" t="s">
        <v>177</v>
      </c>
      <c r="K6" s="478" t="s">
        <v>178</v>
      </c>
      <c r="L6" s="480" t="s">
        <v>178</v>
      </c>
      <c r="M6" s="480" t="s">
        <v>178</v>
      </c>
      <c r="N6" s="478" t="s">
        <v>179</v>
      </c>
      <c r="O6" s="478" t="s">
        <v>180</v>
      </c>
      <c r="P6" s="478" t="s">
        <v>181</v>
      </c>
      <c r="Q6" s="478" t="s">
        <v>181</v>
      </c>
      <c r="R6" s="508" t="s">
        <v>32</v>
      </c>
    </row>
    <row r="7" spans="1:18" x14ac:dyDescent="0.2">
      <c r="A7" s="476"/>
      <c r="B7" s="477"/>
      <c r="C7" s="478"/>
      <c r="D7" s="480" t="s">
        <v>26</v>
      </c>
      <c r="E7" s="478"/>
      <c r="F7" s="478"/>
      <c r="G7" s="478"/>
      <c r="H7" s="477"/>
      <c r="I7" s="477"/>
      <c r="J7" s="477"/>
      <c r="K7" s="477"/>
      <c r="L7" s="477" t="s">
        <v>415</v>
      </c>
      <c r="M7" s="477" t="s">
        <v>416</v>
      </c>
      <c r="N7" s="480" t="s">
        <v>182</v>
      </c>
      <c r="O7" s="478" t="s">
        <v>183</v>
      </c>
      <c r="P7" s="478" t="s">
        <v>417</v>
      </c>
      <c r="Q7" s="478" t="s">
        <v>416</v>
      </c>
      <c r="R7" s="508" t="s">
        <v>33</v>
      </c>
    </row>
    <row r="8" spans="1:18" x14ac:dyDescent="0.2">
      <c r="A8" s="509"/>
      <c r="B8" s="510"/>
      <c r="C8" s="511" t="s">
        <v>22</v>
      </c>
      <c r="D8" s="511" t="s">
        <v>27</v>
      </c>
      <c r="E8" s="511" t="s">
        <v>23</v>
      </c>
      <c r="F8" s="511" t="s">
        <v>24</v>
      </c>
      <c r="G8" s="511" t="s">
        <v>184</v>
      </c>
      <c r="H8" s="511" t="s">
        <v>25</v>
      </c>
      <c r="I8" s="511" t="s">
        <v>25</v>
      </c>
      <c r="J8" s="512" t="s">
        <v>25</v>
      </c>
      <c r="K8" s="512" t="s">
        <v>25</v>
      </c>
      <c r="L8" s="512" t="s">
        <v>25</v>
      </c>
      <c r="M8" s="512" t="s">
        <v>25</v>
      </c>
      <c r="N8" s="512" t="s">
        <v>25</v>
      </c>
      <c r="O8" s="512" t="s">
        <v>25</v>
      </c>
      <c r="P8" s="512" t="s">
        <v>25</v>
      </c>
      <c r="Q8" s="512" t="s">
        <v>25</v>
      </c>
      <c r="R8" s="512" t="s">
        <v>25</v>
      </c>
    </row>
    <row r="9" spans="1:18" ht="12.95" customHeight="1" x14ac:dyDescent="0.2">
      <c r="A9" s="513">
        <v>1</v>
      </c>
      <c r="B9" s="514" t="s">
        <v>0</v>
      </c>
      <c r="C9" s="515">
        <v>49.45</v>
      </c>
      <c r="D9" s="516">
        <v>29</v>
      </c>
      <c r="E9" s="517">
        <v>55.45</v>
      </c>
      <c r="F9" s="547">
        <v>111</v>
      </c>
      <c r="G9" s="548">
        <v>35</v>
      </c>
      <c r="H9" s="516"/>
      <c r="I9" s="516"/>
      <c r="J9" s="516"/>
      <c r="K9" s="516"/>
      <c r="L9" s="549">
        <v>0.7</v>
      </c>
      <c r="M9" s="550">
        <v>5</v>
      </c>
      <c r="N9" s="516"/>
      <c r="O9" s="446"/>
      <c r="P9" s="539">
        <v>9</v>
      </c>
      <c r="Q9" s="551">
        <v>10</v>
      </c>
      <c r="R9" s="534" t="s">
        <v>189</v>
      </c>
    </row>
    <row r="10" spans="1:18" ht="12.95" customHeight="1" x14ac:dyDescent="0.2">
      <c r="A10" s="522">
        <v>2</v>
      </c>
      <c r="B10" s="447" t="s">
        <v>30</v>
      </c>
      <c r="C10" s="515">
        <v>75.900000000000006</v>
      </c>
      <c r="D10" s="516">
        <v>4</v>
      </c>
      <c r="E10" s="517">
        <v>56.9</v>
      </c>
      <c r="F10" s="547">
        <v>107</v>
      </c>
      <c r="G10" s="548">
        <v>32</v>
      </c>
      <c r="H10" s="516"/>
      <c r="I10" s="516"/>
      <c r="J10" s="516"/>
      <c r="K10" s="516"/>
      <c r="L10" s="549">
        <v>0</v>
      </c>
      <c r="M10" s="550">
        <v>0</v>
      </c>
      <c r="N10" s="516"/>
      <c r="O10" s="446"/>
      <c r="P10" s="539">
        <v>4</v>
      </c>
      <c r="Q10" s="551">
        <v>4</v>
      </c>
      <c r="R10" s="535" t="s">
        <v>190</v>
      </c>
    </row>
    <row r="11" spans="1:18" ht="12.95" customHeight="1" x14ac:dyDescent="0.2">
      <c r="A11" s="522">
        <v>3</v>
      </c>
      <c r="B11" s="447" t="s">
        <v>35</v>
      </c>
      <c r="C11" s="515">
        <v>72.099999999999994</v>
      </c>
      <c r="D11" s="516">
        <v>10</v>
      </c>
      <c r="E11" s="517">
        <v>59.8</v>
      </c>
      <c r="F11" s="547">
        <v>107</v>
      </c>
      <c r="G11" s="548">
        <v>31</v>
      </c>
      <c r="H11" s="516"/>
      <c r="I11" s="516"/>
      <c r="J11" s="516"/>
      <c r="K11" s="516"/>
      <c r="L11" s="549">
        <v>0</v>
      </c>
      <c r="M11" s="550">
        <v>0</v>
      </c>
      <c r="N11" s="516"/>
      <c r="O11" s="446"/>
      <c r="P11" s="539">
        <v>6</v>
      </c>
      <c r="Q11" s="551">
        <v>2.5</v>
      </c>
      <c r="R11" s="535" t="s">
        <v>191</v>
      </c>
    </row>
    <row r="12" spans="1:18" ht="12.95" customHeight="1" x14ac:dyDescent="0.2">
      <c r="A12" s="522">
        <v>4</v>
      </c>
      <c r="B12" s="447" t="s">
        <v>38</v>
      </c>
      <c r="C12" s="515">
        <v>59.1</v>
      </c>
      <c r="D12" s="516">
        <v>25</v>
      </c>
      <c r="E12" s="517">
        <v>58</v>
      </c>
      <c r="F12" s="547">
        <v>109</v>
      </c>
      <c r="G12" s="548">
        <v>33</v>
      </c>
      <c r="H12" s="516"/>
      <c r="I12" s="516"/>
      <c r="J12" s="516"/>
      <c r="K12" s="516"/>
      <c r="L12" s="549">
        <v>0</v>
      </c>
      <c r="M12" s="550">
        <v>3</v>
      </c>
      <c r="N12" s="516"/>
      <c r="O12" s="446"/>
      <c r="P12" s="539">
        <v>7</v>
      </c>
      <c r="Q12" s="551">
        <v>7.5</v>
      </c>
      <c r="R12" s="536"/>
    </row>
    <row r="13" spans="1:18" ht="12.95" customHeight="1" x14ac:dyDescent="0.2">
      <c r="A13" s="522">
        <v>5</v>
      </c>
      <c r="B13" s="447" t="s">
        <v>43</v>
      </c>
      <c r="C13" s="515">
        <v>66.7</v>
      </c>
      <c r="D13" s="516">
        <v>14</v>
      </c>
      <c r="E13" s="517">
        <v>60.65</v>
      </c>
      <c r="F13" s="547">
        <v>109</v>
      </c>
      <c r="G13" s="548">
        <v>34</v>
      </c>
      <c r="H13" s="516"/>
      <c r="I13" s="516"/>
      <c r="J13" s="516"/>
      <c r="K13" s="516"/>
      <c r="L13" s="549">
        <v>0.2</v>
      </c>
      <c r="M13" s="550">
        <v>1.5</v>
      </c>
      <c r="N13" s="516"/>
      <c r="O13" s="446"/>
      <c r="P13" s="539">
        <v>4</v>
      </c>
      <c r="Q13" s="551">
        <v>6</v>
      </c>
      <c r="R13" s="536"/>
    </row>
    <row r="14" spans="1:18" ht="12.95" customHeight="1" x14ac:dyDescent="0.2">
      <c r="A14" s="522">
        <v>6</v>
      </c>
      <c r="B14" s="447" t="s">
        <v>47</v>
      </c>
      <c r="C14" s="515">
        <v>72.25</v>
      </c>
      <c r="D14" s="516">
        <v>9</v>
      </c>
      <c r="E14" s="517">
        <v>56.9</v>
      </c>
      <c r="F14" s="547">
        <v>109</v>
      </c>
      <c r="G14" s="548">
        <v>32</v>
      </c>
      <c r="H14" s="516"/>
      <c r="I14" s="516"/>
      <c r="J14" s="516"/>
      <c r="K14" s="516"/>
      <c r="L14" s="549">
        <v>0</v>
      </c>
      <c r="M14" s="550">
        <v>0</v>
      </c>
      <c r="N14" s="516"/>
      <c r="O14" s="446"/>
      <c r="P14" s="539">
        <v>9</v>
      </c>
      <c r="Q14" s="551">
        <v>9</v>
      </c>
      <c r="R14" s="536"/>
    </row>
    <row r="15" spans="1:18" ht="12.95" customHeight="1" x14ac:dyDescent="0.2">
      <c r="A15" s="522">
        <v>7</v>
      </c>
      <c r="B15" s="447" t="s">
        <v>434</v>
      </c>
      <c r="C15" s="515">
        <v>61.4</v>
      </c>
      <c r="D15" s="516">
        <v>21</v>
      </c>
      <c r="E15" s="517">
        <v>57.1</v>
      </c>
      <c r="F15" s="547">
        <v>108</v>
      </c>
      <c r="G15" s="548">
        <v>33</v>
      </c>
      <c r="H15" s="516"/>
      <c r="I15" s="516"/>
      <c r="J15" s="516"/>
      <c r="K15" s="516"/>
      <c r="L15" s="549">
        <v>0.2</v>
      </c>
      <c r="M15" s="550">
        <v>1.5</v>
      </c>
      <c r="N15" s="516"/>
      <c r="O15" s="446"/>
      <c r="P15" s="539">
        <v>7.5</v>
      </c>
      <c r="Q15" s="551">
        <v>9</v>
      </c>
      <c r="R15" s="536"/>
    </row>
    <row r="16" spans="1:18" ht="12.95" customHeight="1" x14ac:dyDescent="0.2">
      <c r="A16" s="522">
        <v>8</v>
      </c>
      <c r="B16" s="447" t="s">
        <v>433</v>
      </c>
      <c r="C16" s="515">
        <v>62.45</v>
      </c>
      <c r="D16" s="516">
        <v>20</v>
      </c>
      <c r="E16" s="517">
        <v>54.65</v>
      </c>
      <c r="F16" s="547">
        <v>113</v>
      </c>
      <c r="G16" s="548">
        <v>36</v>
      </c>
      <c r="H16" s="516"/>
      <c r="I16" s="516"/>
      <c r="J16" s="516"/>
      <c r="K16" s="516"/>
      <c r="L16" s="549">
        <v>0</v>
      </c>
      <c r="M16" s="550">
        <v>0</v>
      </c>
      <c r="N16" s="516"/>
      <c r="O16" s="446"/>
      <c r="P16" s="539">
        <v>7.5</v>
      </c>
      <c r="Q16" s="551">
        <v>7</v>
      </c>
      <c r="R16" s="536"/>
    </row>
    <row r="17" spans="1:18" ht="12.95" customHeight="1" x14ac:dyDescent="0.2">
      <c r="A17" s="522">
        <v>9</v>
      </c>
      <c r="B17" s="447" t="s">
        <v>429</v>
      </c>
      <c r="C17" s="515">
        <v>66</v>
      </c>
      <c r="D17" s="516">
        <v>16</v>
      </c>
      <c r="E17" s="517">
        <v>58.95</v>
      </c>
      <c r="F17" s="547">
        <v>109</v>
      </c>
      <c r="G17" s="548">
        <v>33</v>
      </c>
      <c r="H17" s="516"/>
      <c r="I17" s="516"/>
      <c r="J17" s="516"/>
      <c r="K17" s="516"/>
      <c r="L17" s="549">
        <v>0</v>
      </c>
      <c r="M17" s="550">
        <v>0</v>
      </c>
      <c r="N17" s="516"/>
      <c r="O17" s="446"/>
      <c r="P17" s="539">
        <v>9</v>
      </c>
      <c r="Q17" s="551">
        <v>7</v>
      </c>
      <c r="R17" s="536"/>
    </row>
    <row r="18" spans="1:18" ht="12.95" customHeight="1" x14ac:dyDescent="0.2">
      <c r="A18" s="522">
        <v>10</v>
      </c>
      <c r="B18" s="447" t="s">
        <v>435</v>
      </c>
      <c r="C18" s="515">
        <v>61</v>
      </c>
      <c r="D18" s="516">
        <v>22</v>
      </c>
      <c r="E18" s="517">
        <v>53.6</v>
      </c>
      <c r="F18" s="547">
        <v>107</v>
      </c>
      <c r="G18" s="548">
        <v>34</v>
      </c>
      <c r="H18" s="516"/>
      <c r="I18" s="516"/>
      <c r="J18" s="516"/>
      <c r="K18" s="516"/>
      <c r="L18" s="549">
        <v>0</v>
      </c>
      <c r="M18" s="550">
        <v>0</v>
      </c>
      <c r="N18" s="516"/>
      <c r="O18" s="446"/>
      <c r="P18" s="539">
        <v>4.5</v>
      </c>
      <c r="Q18" s="551">
        <v>4.5</v>
      </c>
      <c r="R18" s="536"/>
    </row>
    <row r="19" spans="1:18" ht="12.95" customHeight="1" x14ac:dyDescent="0.2">
      <c r="A19" s="522">
        <v>11</v>
      </c>
      <c r="B19" s="447" t="s">
        <v>441</v>
      </c>
      <c r="C19" s="515">
        <v>25.45</v>
      </c>
      <c r="D19" s="516">
        <v>30</v>
      </c>
      <c r="E19" s="517">
        <v>53.6</v>
      </c>
      <c r="F19" s="547">
        <v>109</v>
      </c>
      <c r="G19" s="548">
        <v>31</v>
      </c>
      <c r="H19" s="516"/>
      <c r="I19" s="516"/>
      <c r="J19" s="516"/>
      <c r="K19" s="516"/>
      <c r="L19" s="549">
        <v>6</v>
      </c>
      <c r="M19" s="550">
        <v>9.3000000000000007</v>
      </c>
      <c r="N19" s="516"/>
      <c r="O19" s="446"/>
      <c r="P19" s="539">
        <v>10</v>
      </c>
      <c r="Q19" s="551">
        <v>10</v>
      </c>
      <c r="R19" s="536"/>
    </row>
    <row r="20" spans="1:18" ht="12.95" customHeight="1" x14ac:dyDescent="0.2">
      <c r="A20" s="522">
        <v>12</v>
      </c>
      <c r="B20" s="447" t="s">
        <v>439</v>
      </c>
      <c r="C20" s="515">
        <v>52.35</v>
      </c>
      <c r="D20" s="516">
        <v>27</v>
      </c>
      <c r="E20" s="517">
        <v>55.35</v>
      </c>
      <c r="F20" s="547">
        <v>106</v>
      </c>
      <c r="G20" s="548">
        <v>35</v>
      </c>
      <c r="H20" s="516"/>
      <c r="I20" s="516"/>
      <c r="J20" s="516"/>
      <c r="K20" s="516"/>
      <c r="L20" s="549">
        <v>0.7</v>
      </c>
      <c r="M20" s="550">
        <v>5</v>
      </c>
      <c r="N20" s="516"/>
      <c r="O20" s="446"/>
      <c r="P20" s="539">
        <v>8</v>
      </c>
      <c r="Q20" s="551">
        <v>9</v>
      </c>
      <c r="R20" s="536"/>
    </row>
    <row r="21" spans="1:18" ht="12.95" customHeight="1" x14ac:dyDescent="0.2">
      <c r="A21" s="522">
        <v>13</v>
      </c>
      <c r="B21" s="447" t="s">
        <v>426</v>
      </c>
      <c r="C21" s="515">
        <v>69.349999999999994</v>
      </c>
      <c r="D21" s="516">
        <v>12</v>
      </c>
      <c r="E21" s="517">
        <v>57.2</v>
      </c>
      <c r="F21" s="547">
        <v>108</v>
      </c>
      <c r="G21" s="548">
        <v>30</v>
      </c>
      <c r="H21" s="516"/>
      <c r="I21" s="516"/>
      <c r="J21" s="516"/>
      <c r="K21" s="516"/>
      <c r="L21" s="549">
        <v>0</v>
      </c>
      <c r="M21" s="550">
        <v>0</v>
      </c>
      <c r="N21" s="516"/>
      <c r="O21" s="446"/>
      <c r="P21" s="539">
        <v>6</v>
      </c>
      <c r="Q21" s="551">
        <v>2.5</v>
      </c>
      <c r="R21" s="536"/>
    </row>
    <row r="22" spans="1:18" ht="12.95" customHeight="1" x14ac:dyDescent="0.2">
      <c r="A22" s="522">
        <v>14</v>
      </c>
      <c r="B22" s="447" t="s">
        <v>421</v>
      </c>
      <c r="C22" s="515">
        <v>75.8</v>
      </c>
      <c r="D22" s="516">
        <v>5</v>
      </c>
      <c r="E22" s="517">
        <v>57.3</v>
      </c>
      <c r="F22" s="547">
        <v>108</v>
      </c>
      <c r="G22" s="548">
        <v>31</v>
      </c>
      <c r="H22" s="516"/>
      <c r="I22" s="516"/>
      <c r="J22" s="516"/>
      <c r="K22" s="516"/>
      <c r="L22" s="549">
        <v>0</v>
      </c>
      <c r="M22" s="550">
        <v>0</v>
      </c>
      <c r="N22" s="516"/>
      <c r="O22" s="446"/>
      <c r="P22" s="539">
        <v>8</v>
      </c>
      <c r="Q22" s="551">
        <v>3</v>
      </c>
      <c r="R22" s="536"/>
    </row>
    <row r="23" spans="1:18" ht="12.95" customHeight="1" x14ac:dyDescent="0.2">
      <c r="A23" s="522">
        <v>15</v>
      </c>
      <c r="B23" s="447" t="s">
        <v>430</v>
      </c>
      <c r="C23" s="515">
        <v>63.2</v>
      </c>
      <c r="D23" s="516">
        <v>17</v>
      </c>
      <c r="E23" s="517">
        <v>56.7</v>
      </c>
      <c r="F23" s="547">
        <v>108</v>
      </c>
      <c r="G23" s="548">
        <v>30</v>
      </c>
      <c r="H23" s="516"/>
      <c r="I23" s="516"/>
      <c r="J23" s="516"/>
      <c r="K23" s="516"/>
      <c r="L23" s="549">
        <v>0.2</v>
      </c>
      <c r="M23" s="550">
        <v>0.7</v>
      </c>
      <c r="N23" s="516"/>
      <c r="O23" s="446"/>
      <c r="P23" s="539">
        <v>8</v>
      </c>
      <c r="Q23" s="551">
        <v>3.5</v>
      </c>
      <c r="R23" s="536"/>
    </row>
    <row r="24" spans="1:18" ht="12.95" customHeight="1" x14ac:dyDescent="0.2">
      <c r="A24" s="522">
        <v>16</v>
      </c>
      <c r="B24" s="447" t="s">
        <v>425</v>
      </c>
      <c r="C24" s="515">
        <v>69.849999999999994</v>
      </c>
      <c r="D24" s="516">
        <v>11</v>
      </c>
      <c r="E24" s="517">
        <v>57.25</v>
      </c>
      <c r="F24" s="547">
        <v>106</v>
      </c>
      <c r="G24" s="548">
        <v>32</v>
      </c>
      <c r="H24" s="516"/>
      <c r="I24" s="516"/>
      <c r="J24" s="516"/>
      <c r="K24" s="516"/>
      <c r="L24" s="549">
        <v>0</v>
      </c>
      <c r="M24" s="550">
        <v>0</v>
      </c>
      <c r="N24" s="516"/>
      <c r="O24" s="446"/>
      <c r="P24" s="539">
        <v>6</v>
      </c>
      <c r="Q24" s="551">
        <v>2.5</v>
      </c>
      <c r="R24" s="536"/>
    </row>
    <row r="25" spans="1:18" ht="12.95" customHeight="1" x14ac:dyDescent="0.2">
      <c r="A25" s="522">
        <v>17</v>
      </c>
      <c r="B25" s="447" t="s">
        <v>437</v>
      </c>
      <c r="C25" s="515">
        <v>59.7</v>
      </c>
      <c r="D25" s="516">
        <v>24</v>
      </c>
      <c r="E25" s="517">
        <v>55</v>
      </c>
      <c r="F25" s="547">
        <v>107</v>
      </c>
      <c r="G25" s="548">
        <v>31</v>
      </c>
      <c r="H25" s="516"/>
      <c r="I25" s="516"/>
      <c r="J25" s="516"/>
      <c r="K25" s="516"/>
      <c r="L25" s="549">
        <v>0</v>
      </c>
      <c r="M25" s="550">
        <v>0</v>
      </c>
      <c r="N25" s="516"/>
      <c r="O25" s="446"/>
      <c r="P25" s="539">
        <v>8.5</v>
      </c>
      <c r="Q25" s="551">
        <v>6.5</v>
      </c>
      <c r="R25" s="536"/>
    </row>
    <row r="26" spans="1:18" ht="12.95" customHeight="1" x14ac:dyDescent="0.2">
      <c r="A26" s="522">
        <v>18</v>
      </c>
      <c r="B26" s="447" t="s">
        <v>422</v>
      </c>
      <c r="C26" s="515">
        <v>75.45</v>
      </c>
      <c r="D26" s="516">
        <v>6</v>
      </c>
      <c r="E26" s="517">
        <v>57.3</v>
      </c>
      <c r="F26" s="547">
        <v>108</v>
      </c>
      <c r="G26" s="548">
        <v>34</v>
      </c>
      <c r="H26" s="516"/>
      <c r="I26" s="516"/>
      <c r="J26" s="516"/>
      <c r="K26" s="516"/>
      <c r="L26" s="549">
        <v>0</v>
      </c>
      <c r="M26" s="550">
        <v>0</v>
      </c>
      <c r="N26" s="516"/>
      <c r="O26" s="446"/>
      <c r="P26" s="539">
        <v>9</v>
      </c>
      <c r="Q26" s="551">
        <v>6</v>
      </c>
      <c r="R26" s="536"/>
    </row>
    <row r="27" spans="1:18" ht="12.95" customHeight="1" x14ac:dyDescent="0.2">
      <c r="A27" s="522">
        <v>19</v>
      </c>
      <c r="B27" s="447" t="s">
        <v>420</v>
      </c>
      <c r="C27" s="515">
        <v>78.7</v>
      </c>
      <c r="D27" s="516">
        <v>3</v>
      </c>
      <c r="E27" s="517">
        <v>58.2</v>
      </c>
      <c r="F27" s="547">
        <v>111</v>
      </c>
      <c r="G27" s="548">
        <v>33</v>
      </c>
      <c r="H27" s="516"/>
      <c r="I27" s="516"/>
      <c r="J27" s="516"/>
      <c r="K27" s="516"/>
      <c r="L27" s="549">
        <v>0</v>
      </c>
      <c r="M27" s="550">
        <v>0.2</v>
      </c>
      <c r="N27" s="516"/>
      <c r="O27" s="446"/>
      <c r="P27" s="539">
        <v>6.5</v>
      </c>
      <c r="Q27" s="551">
        <v>7</v>
      </c>
      <c r="R27" s="536"/>
    </row>
    <row r="28" spans="1:18" ht="12.95" customHeight="1" x14ac:dyDescent="0.2">
      <c r="A28" s="522">
        <v>20</v>
      </c>
      <c r="B28" s="447" t="s">
        <v>427</v>
      </c>
      <c r="C28" s="515">
        <v>68.05</v>
      </c>
      <c r="D28" s="516">
        <v>13</v>
      </c>
      <c r="E28" s="517">
        <v>60.1</v>
      </c>
      <c r="F28" s="547">
        <v>106</v>
      </c>
      <c r="G28" s="548">
        <v>38</v>
      </c>
      <c r="H28" s="516"/>
      <c r="I28" s="516"/>
      <c r="J28" s="516"/>
      <c r="K28" s="516"/>
      <c r="L28" s="549">
        <v>0</v>
      </c>
      <c r="M28" s="550">
        <v>0.7</v>
      </c>
      <c r="N28" s="516"/>
      <c r="O28" s="446"/>
      <c r="P28" s="539">
        <v>8</v>
      </c>
      <c r="Q28" s="551">
        <v>4.5</v>
      </c>
      <c r="R28" s="536"/>
    </row>
    <row r="29" spans="1:18" ht="12.95" customHeight="1" x14ac:dyDescent="0.2">
      <c r="A29" s="522">
        <v>21</v>
      </c>
      <c r="B29" s="447" t="s">
        <v>438</v>
      </c>
      <c r="C29" s="515">
        <v>55.1</v>
      </c>
      <c r="D29" s="516">
        <v>26</v>
      </c>
      <c r="E29" s="517">
        <v>57.8</v>
      </c>
      <c r="F29" s="547">
        <v>109</v>
      </c>
      <c r="G29" s="548">
        <v>28</v>
      </c>
      <c r="H29" s="516"/>
      <c r="I29" s="516"/>
      <c r="J29" s="516"/>
      <c r="K29" s="516"/>
      <c r="L29" s="549">
        <v>0</v>
      </c>
      <c r="M29" s="550">
        <v>0</v>
      </c>
      <c r="N29" s="516"/>
      <c r="O29" s="446"/>
      <c r="P29" s="539">
        <v>9.5</v>
      </c>
      <c r="Q29" s="551">
        <v>4.5</v>
      </c>
      <c r="R29" s="536"/>
    </row>
    <row r="30" spans="1:18" ht="12.95" customHeight="1" x14ac:dyDescent="0.2">
      <c r="A30" s="522">
        <v>22</v>
      </c>
      <c r="B30" s="447" t="s">
        <v>431</v>
      </c>
      <c r="C30" s="515">
        <v>62.85</v>
      </c>
      <c r="D30" s="516">
        <v>18</v>
      </c>
      <c r="E30" s="517">
        <v>56.9</v>
      </c>
      <c r="F30" s="547">
        <v>106</v>
      </c>
      <c r="G30" s="548">
        <v>35</v>
      </c>
      <c r="H30" s="516"/>
      <c r="I30" s="516"/>
      <c r="J30" s="516"/>
      <c r="K30" s="516"/>
      <c r="L30" s="549">
        <v>0</v>
      </c>
      <c r="M30" s="550">
        <v>0</v>
      </c>
      <c r="N30" s="516"/>
      <c r="O30" s="446"/>
      <c r="P30" s="539">
        <v>6.5</v>
      </c>
      <c r="Q30" s="551">
        <v>4</v>
      </c>
      <c r="R30" s="536"/>
    </row>
    <row r="31" spans="1:18" ht="12.95" customHeight="1" x14ac:dyDescent="0.2">
      <c r="A31" s="522">
        <v>23</v>
      </c>
      <c r="B31" s="447" t="s">
        <v>432</v>
      </c>
      <c r="C31" s="515">
        <v>62.65</v>
      </c>
      <c r="D31" s="516">
        <v>19</v>
      </c>
      <c r="E31" s="517">
        <v>59.3</v>
      </c>
      <c r="F31" s="547">
        <v>107</v>
      </c>
      <c r="G31" s="548">
        <v>36</v>
      </c>
      <c r="H31" s="516"/>
      <c r="I31" s="516"/>
      <c r="J31" s="516"/>
      <c r="K31" s="516"/>
      <c r="L31" s="549">
        <v>0</v>
      </c>
      <c r="M31" s="550">
        <v>0.2</v>
      </c>
      <c r="N31" s="516"/>
      <c r="O31" s="446"/>
      <c r="P31" s="539">
        <v>3</v>
      </c>
      <c r="Q31" s="551">
        <v>2.5</v>
      </c>
      <c r="R31" s="536"/>
    </row>
    <row r="32" spans="1:18" ht="12.95" customHeight="1" x14ac:dyDescent="0.2">
      <c r="A32" s="522">
        <v>24</v>
      </c>
      <c r="B32" s="447" t="s">
        <v>440</v>
      </c>
      <c r="C32" s="515">
        <v>51.25</v>
      </c>
      <c r="D32" s="516">
        <v>28</v>
      </c>
      <c r="E32" s="517">
        <v>58.85</v>
      </c>
      <c r="F32" s="547">
        <v>107</v>
      </c>
      <c r="G32" s="548">
        <v>34</v>
      </c>
      <c r="H32" s="516"/>
      <c r="I32" s="516"/>
      <c r="J32" s="516"/>
      <c r="K32" s="516"/>
      <c r="L32" s="549">
        <v>0</v>
      </c>
      <c r="M32" s="550">
        <v>0</v>
      </c>
      <c r="N32" s="516"/>
      <c r="O32" s="446"/>
      <c r="P32" s="539">
        <v>3</v>
      </c>
      <c r="Q32" s="551">
        <v>2</v>
      </c>
      <c r="R32" s="536"/>
    </row>
    <row r="33" spans="1:18" ht="12.95" customHeight="1" x14ac:dyDescent="0.2">
      <c r="A33" s="522">
        <v>25</v>
      </c>
      <c r="B33" s="447" t="s">
        <v>419</v>
      </c>
      <c r="C33" s="515">
        <v>80.537999999999997</v>
      </c>
      <c r="D33" s="516">
        <v>2</v>
      </c>
      <c r="E33" s="517">
        <v>60.2</v>
      </c>
      <c r="F33" s="547">
        <v>107</v>
      </c>
      <c r="G33" s="548">
        <v>33</v>
      </c>
      <c r="H33" s="516"/>
      <c r="I33" s="516"/>
      <c r="J33" s="516"/>
      <c r="K33" s="516"/>
      <c r="L33" s="549">
        <v>0</v>
      </c>
      <c r="M33" s="550">
        <v>0</v>
      </c>
      <c r="N33" s="516"/>
      <c r="O33" s="446"/>
      <c r="P33" s="539">
        <v>1</v>
      </c>
      <c r="Q33" s="551">
        <v>2.5</v>
      </c>
      <c r="R33" s="536"/>
    </row>
    <row r="34" spans="1:18" ht="12.95" customHeight="1" x14ac:dyDescent="0.2">
      <c r="A34" s="522">
        <v>26</v>
      </c>
      <c r="B34" s="447" t="s">
        <v>424</v>
      </c>
      <c r="C34" s="515">
        <v>73.599999999999994</v>
      </c>
      <c r="D34" s="516">
        <v>8</v>
      </c>
      <c r="E34" s="517">
        <v>59.6</v>
      </c>
      <c r="F34" s="547">
        <v>116</v>
      </c>
      <c r="G34" s="548">
        <v>36</v>
      </c>
      <c r="H34" s="516"/>
      <c r="I34" s="516"/>
      <c r="J34" s="516"/>
      <c r="K34" s="516"/>
      <c r="L34" s="549">
        <v>0</v>
      </c>
      <c r="M34" s="550">
        <v>0</v>
      </c>
      <c r="N34" s="516"/>
      <c r="O34" s="446"/>
      <c r="P34" s="539">
        <v>1</v>
      </c>
      <c r="Q34" s="551">
        <v>2.5</v>
      </c>
      <c r="R34" s="536"/>
    </row>
    <row r="35" spans="1:18" ht="12.95" customHeight="1" x14ac:dyDescent="0.2">
      <c r="A35" s="522">
        <v>27</v>
      </c>
      <c r="B35" s="447" t="s">
        <v>428</v>
      </c>
      <c r="C35" s="515">
        <v>66.3</v>
      </c>
      <c r="D35" s="516">
        <v>15</v>
      </c>
      <c r="E35" s="517">
        <v>60.2</v>
      </c>
      <c r="F35" s="547">
        <v>109</v>
      </c>
      <c r="G35" s="548">
        <v>36</v>
      </c>
      <c r="H35" s="516"/>
      <c r="I35" s="516"/>
      <c r="J35" s="516"/>
      <c r="K35" s="516"/>
      <c r="L35" s="549">
        <v>0.2</v>
      </c>
      <c r="M35" s="550">
        <v>3</v>
      </c>
      <c r="N35" s="516"/>
      <c r="O35" s="446"/>
      <c r="P35" s="539">
        <v>4</v>
      </c>
      <c r="Q35" s="551">
        <v>4</v>
      </c>
      <c r="R35" s="536"/>
    </row>
    <row r="36" spans="1:18" ht="12.95" customHeight="1" x14ac:dyDescent="0.2">
      <c r="A36" s="522">
        <v>28</v>
      </c>
      <c r="B36" s="447" t="s">
        <v>436</v>
      </c>
      <c r="C36" s="515">
        <v>60.7</v>
      </c>
      <c r="D36" s="516">
        <v>23</v>
      </c>
      <c r="E36" s="517">
        <v>55.45</v>
      </c>
      <c r="F36" s="547">
        <v>108</v>
      </c>
      <c r="G36" s="548">
        <v>35</v>
      </c>
      <c r="H36" s="516"/>
      <c r="I36" s="516"/>
      <c r="J36" s="516"/>
      <c r="K36" s="516"/>
      <c r="L36" s="549">
        <v>4.5</v>
      </c>
      <c r="M36" s="550">
        <v>5</v>
      </c>
      <c r="N36" s="516"/>
      <c r="O36" s="446"/>
      <c r="P36" s="539">
        <v>4.5</v>
      </c>
      <c r="Q36" s="551">
        <v>8.5</v>
      </c>
      <c r="R36" s="536"/>
    </row>
    <row r="37" spans="1:18" ht="12.95" customHeight="1" x14ac:dyDescent="0.2">
      <c r="A37" s="522">
        <v>29</v>
      </c>
      <c r="B37" s="447" t="s">
        <v>418</v>
      </c>
      <c r="C37" s="515">
        <v>85.5</v>
      </c>
      <c r="D37" s="516">
        <v>1</v>
      </c>
      <c r="E37" s="517">
        <v>58.5</v>
      </c>
      <c r="F37" s="547">
        <v>111</v>
      </c>
      <c r="G37" s="548">
        <v>35</v>
      </c>
      <c r="H37" s="516"/>
      <c r="I37" s="516"/>
      <c r="J37" s="516"/>
      <c r="K37" s="516"/>
      <c r="L37" s="549">
        <v>0</v>
      </c>
      <c r="M37" s="550">
        <v>0</v>
      </c>
      <c r="N37" s="516"/>
      <c r="O37" s="446"/>
      <c r="P37" s="539">
        <v>6</v>
      </c>
      <c r="Q37" s="551">
        <v>9</v>
      </c>
      <c r="R37" s="536"/>
    </row>
    <row r="38" spans="1:18" s="11" customFormat="1" ht="12.95" customHeight="1" x14ac:dyDescent="0.2">
      <c r="A38" s="524">
        <v>30</v>
      </c>
      <c r="B38" s="525" t="s">
        <v>423</v>
      </c>
      <c r="C38" s="526">
        <v>74.5</v>
      </c>
      <c r="D38" s="552">
        <v>7</v>
      </c>
      <c r="E38" s="527">
        <v>59.35</v>
      </c>
      <c r="F38" s="553">
        <v>110</v>
      </c>
      <c r="G38" s="554">
        <v>36</v>
      </c>
      <c r="H38" s="529"/>
      <c r="I38" s="529"/>
      <c r="J38" s="525"/>
      <c r="K38" s="555"/>
      <c r="L38" s="556">
        <v>0</v>
      </c>
      <c r="M38" s="557">
        <v>0.7</v>
      </c>
      <c r="N38" s="529"/>
      <c r="O38" s="525"/>
      <c r="P38" s="541">
        <v>2.5</v>
      </c>
      <c r="Q38" s="558">
        <v>3.5</v>
      </c>
      <c r="R38" s="537"/>
    </row>
    <row r="39" spans="1:18" x14ac:dyDescent="0.2">
      <c r="A39" s="11" t="s">
        <v>34</v>
      </c>
      <c r="B39" s="11"/>
      <c r="C39" s="11">
        <v>65.2</v>
      </c>
      <c r="D39" s="11"/>
      <c r="E39" s="11">
        <v>57.5</v>
      </c>
      <c r="F39" s="443">
        <v>108.53333333333333</v>
      </c>
      <c r="G39" s="443">
        <v>33.4</v>
      </c>
      <c r="H39" s="11"/>
      <c r="I39" s="11"/>
      <c r="J39" s="11"/>
      <c r="K39" s="11"/>
      <c r="L39" s="443">
        <v>4.2333333333333334</v>
      </c>
      <c r="M39" s="443">
        <v>11.933333333333334</v>
      </c>
      <c r="N39" s="11"/>
      <c r="O39" s="11"/>
      <c r="P39" s="442">
        <f>AVERAGE(P9:P38)</f>
        <v>6.2166666666666668</v>
      </c>
      <c r="Q39" s="442">
        <f>AVERAGE(Q9:Q38)</f>
        <v>5.4666666666666668</v>
      </c>
      <c r="R39" s="11"/>
    </row>
    <row r="41" spans="1:18" x14ac:dyDescent="0.2">
      <c r="A41" s="1" t="s">
        <v>185</v>
      </c>
    </row>
    <row r="42" spans="1:18" x14ac:dyDescent="0.2">
      <c r="A42" s="1" t="s">
        <v>442</v>
      </c>
    </row>
  </sheetData>
  <sortState ref="A9:R38">
    <sortCondition ref="A9:A38"/>
  </sortState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42"/>
  <sheetViews>
    <sheetView showGridLines="0" zoomScaleNormal="100" zoomScaleSheetLayoutView="100" workbookViewId="0">
      <pane xSplit="2" ySplit="4" topLeftCell="AD5" activePane="bottomRight" state="frozen"/>
      <selection pane="topRight" activeCell="C1" sqref="C1"/>
      <selection pane="bottomLeft" activeCell="A5" sqref="A5"/>
      <selection pane="bottomRight" activeCell="BO24" sqref="BO24"/>
    </sheetView>
  </sheetViews>
  <sheetFormatPr defaultColWidth="9.140625" defaultRowHeight="11.25" x14ac:dyDescent="0.2"/>
  <cols>
    <col min="1" max="1" width="4.28515625" style="11" customWidth="1"/>
    <col min="2" max="2" width="16.42578125" style="11" customWidth="1"/>
    <col min="3" max="30" width="4.7109375" style="164" customWidth="1"/>
    <col min="31" max="31" width="4.7109375" style="438" customWidth="1"/>
    <col min="32" max="32" width="4.7109375" style="439" customWidth="1"/>
    <col min="33" max="33" width="5.42578125" style="438" customWidth="1"/>
    <col min="34" max="34" width="4.7109375" style="439" customWidth="1"/>
    <col min="35" max="35" width="0.85546875" style="440" customWidth="1"/>
    <col min="36" max="65" width="4.7109375" style="164" customWidth="1"/>
    <col min="66" max="66" width="4.7109375" style="438" customWidth="1"/>
    <col min="67" max="67" width="4.7109375" style="439" customWidth="1"/>
    <col min="68" max="68" width="0.85546875" style="440" customWidth="1"/>
    <col min="69" max="79" width="4.7109375" style="164" customWidth="1"/>
    <col min="80" max="80" width="3.85546875" style="164" customWidth="1"/>
    <col min="81" max="95" width="4.7109375" style="164" customWidth="1"/>
    <col min="96" max="96" width="4.7109375" style="441" customWidth="1"/>
    <col min="97" max="97" width="4.7109375" style="439" customWidth="1"/>
    <col min="98" max="98" width="0.85546875" style="440" customWidth="1"/>
    <col min="99" max="106" width="4.7109375" style="164" customWidth="1"/>
    <col min="107" max="108" width="3.7109375" style="164" customWidth="1"/>
    <col min="109" max="123" width="4.7109375" style="164" customWidth="1"/>
    <col min="124" max="124" width="4.7109375" style="441" customWidth="1"/>
    <col min="125" max="125" width="4.7109375" style="439" customWidth="1"/>
    <col min="126" max="126" width="0.85546875" style="440" customWidth="1"/>
    <col min="127" max="134" width="4.7109375" style="164" customWidth="1"/>
    <col min="135" max="138" width="4.7109375" style="442" customWidth="1"/>
    <col min="139" max="140" width="4.7109375" style="164" customWidth="1"/>
    <col min="141" max="143" width="4.7109375" style="442" customWidth="1"/>
    <col min="144" max="145" width="4.7109375" style="164" customWidth="1"/>
    <col min="146" max="146" width="4.7109375" style="438" customWidth="1"/>
    <col min="147" max="147" width="4.7109375" style="439" customWidth="1"/>
    <col min="148" max="148" width="0.85546875" style="440" customWidth="1"/>
    <col min="149" max="154" width="4.7109375" style="442" customWidth="1"/>
    <col min="155" max="155" width="4.7109375" style="443" customWidth="1"/>
    <col min="156" max="156" width="4.5703125" style="443" customWidth="1"/>
    <col min="157" max="171" width="4.7109375" style="442" customWidth="1"/>
    <col min="172" max="172" width="4.7109375" style="438" customWidth="1"/>
    <col min="173" max="173" width="4.7109375" style="439" customWidth="1"/>
    <col min="174" max="174" width="0.85546875" style="440" customWidth="1"/>
    <col min="175" max="177" width="4.7109375" style="442" customWidth="1"/>
    <col min="178" max="183" width="4.7109375" style="164" customWidth="1"/>
    <col min="184" max="184" width="4.7109375" style="438" customWidth="1"/>
    <col min="185" max="188" width="4.7109375" style="444" customWidth="1"/>
    <col min="189" max="189" width="12.85546875" style="444" customWidth="1"/>
    <col min="190" max="190" width="4.7109375" style="442" customWidth="1"/>
    <col min="191" max="191" width="5.140625" style="442" customWidth="1"/>
    <col min="192" max="192" width="4.42578125" style="442" customWidth="1"/>
    <col min="193" max="199" width="4.7109375" style="442" customWidth="1"/>
    <col min="200" max="200" width="4.7109375" style="438" customWidth="1"/>
    <col min="201" max="201" width="4.7109375" style="439" customWidth="1"/>
    <col min="202" max="204" width="4.7109375" style="438" customWidth="1"/>
    <col min="205" max="206" width="3.85546875" style="164" customWidth="1"/>
    <col min="207" max="207" width="4.28515625" style="164" customWidth="1"/>
    <col min="208" max="208" width="3.85546875" style="438" customWidth="1"/>
    <col min="209" max="210" width="3.85546875" style="164" customWidth="1"/>
    <col min="211" max="211" width="4.28515625" style="164" customWidth="1"/>
    <col min="212" max="212" width="3.85546875" style="438" customWidth="1"/>
    <col min="213" max="214" width="3.85546875" style="164" customWidth="1"/>
    <col min="215" max="216" width="4.28515625" style="164" customWidth="1"/>
    <col min="217" max="217" width="3.85546875" style="438" customWidth="1"/>
    <col min="218" max="218" width="3.85546875" style="164" customWidth="1"/>
    <col min="219" max="219" width="5" style="164" customWidth="1"/>
    <col min="220" max="221" width="3.85546875" style="164" customWidth="1"/>
    <col min="222" max="224" width="4.28515625" style="164" customWidth="1"/>
    <col min="225" max="225" width="4.5703125" style="438" customWidth="1"/>
    <col min="226" max="232" width="3.85546875" style="438" customWidth="1"/>
    <col min="233" max="233" width="4.42578125" style="438" customWidth="1"/>
    <col min="234" max="243" width="4.85546875" style="443" customWidth="1"/>
    <col min="244" max="246" width="5.42578125" style="164" customWidth="1"/>
    <col min="247" max="256" width="9.140625" style="11"/>
    <col min="257" max="257" width="4.28515625" style="11" customWidth="1"/>
    <col min="258" max="258" width="16.42578125" style="11" customWidth="1"/>
    <col min="259" max="289" width="4.7109375" style="11" customWidth="1"/>
    <col min="290" max="290" width="5.42578125" style="11" customWidth="1"/>
    <col min="291" max="291" width="4.7109375" style="11" customWidth="1"/>
    <col min="292" max="292" width="0.85546875" style="11" customWidth="1"/>
    <col min="293" max="325" width="4.7109375" style="11" customWidth="1"/>
    <col min="326" max="326" width="0.85546875" style="11" customWidth="1"/>
    <col min="327" max="337" width="4.7109375" style="11" customWidth="1"/>
    <col min="338" max="338" width="3.85546875" style="11" customWidth="1"/>
    <col min="339" max="355" width="4.7109375" style="11" customWidth="1"/>
    <col min="356" max="356" width="0.85546875" style="11" customWidth="1"/>
    <col min="357" max="364" width="4.7109375" style="11" customWidth="1"/>
    <col min="365" max="366" width="3.7109375" style="11" customWidth="1"/>
    <col min="367" max="383" width="4.7109375" style="11" customWidth="1"/>
    <col min="384" max="384" width="0.85546875" style="11" customWidth="1"/>
    <col min="385" max="405" width="4.7109375" style="11" customWidth="1"/>
    <col min="406" max="406" width="0.85546875" style="11" customWidth="1"/>
    <col min="407" max="413" width="4.7109375" style="11" customWidth="1"/>
    <col min="414" max="414" width="4.5703125" style="11" customWidth="1"/>
    <col min="415" max="431" width="4.7109375" style="11" customWidth="1"/>
    <col min="432" max="432" width="0.85546875" style="11" customWidth="1"/>
    <col min="433" max="446" width="4.7109375" style="11" customWidth="1"/>
    <col min="447" max="447" width="12.85546875" style="11" customWidth="1"/>
    <col min="448" max="448" width="4.7109375" style="11" customWidth="1"/>
    <col min="449" max="449" width="5.140625" style="11" customWidth="1"/>
    <col min="450" max="450" width="4.42578125" style="11" customWidth="1"/>
    <col min="451" max="462" width="4.7109375" style="11" customWidth="1"/>
    <col min="463" max="464" width="3.85546875" style="11" customWidth="1"/>
    <col min="465" max="465" width="4.28515625" style="11" customWidth="1"/>
    <col min="466" max="468" width="3.85546875" style="11" customWidth="1"/>
    <col min="469" max="469" width="4.28515625" style="11" customWidth="1"/>
    <col min="470" max="472" width="3.85546875" style="11" customWidth="1"/>
    <col min="473" max="474" width="4.28515625" style="11" customWidth="1"/>
    <col min="475" max="476" width="3.85546875" style="11" customWidth="1"/>
    <col min="477" max="477" width="5" style="11" customWidth="1"/>
    <col min="478" max="479" width="3.85546875" style="11" customWidth="1"/>
    <col min="480" max="482" width="4.28515625" style="11" customWidth="1"/>
    <col min="483" max="483" width="4.5703125" style="11" customWidth="1"/>
    <col min="484" max="488" width="3.85546875" style="11" customWidth="1"/>
    <col min="489" max="489" width="4.42578125" style="11" customWidth="1"/>
    <col min="490" max="499" width="4.85546875" style="11" customWidth="1"/>
    <col min="500" max="502" width="5.42578125" style="11" customWidth="1"/>
    <col min="503" max="512" width="9.140625" style="11"/>
    <col min="513" max="513" width="4.28515625" style="11" customWidth="1"/>
    <col min="514" max="514" width="16.42578125" style="11" customWidth="1"/>
    <col min="515" max="545" width="4.7109375" style="11" customWidth="1"/>
    <col min="546" max="546" width="5.42578125" style="11" customWidth="1"/>
    <col min="547" max="547" width="4.7109375" style="11" customWidth="1"/>
    <col min="548" max="548" width="0.85546875" style="11" customWidth="1"/>
    <col min="549" max="581" width="4.7109375" style="11" customWidth="1"/>
    <col min="582" max="582" width="0.85546875" style="11" customWidth="1"/>
    <col min="583" max="593" width="4.7109375" style="11" customWidth="1"/>
    <col min="594" max="594" width="3.85546875" style="11" customWidth="1"/>
    <col min="595" max="611" width="4.7109375" style="11" customWidth="1"/>
    <col min="612" max="612" width="0.85546875" style="11" customWidth="1"/>
    <col min="613" max="620" width="4.7109375" style="11" customWidth="1"/>
    <col min="621" max="622" width="3.7109375" style="11" customWidth="1"/>
    <col min="623" max="639" width="4.7109375" style="11" customWidth="1"/>
    <col min="640" max="640" width="0.85546875" style="11" customWidth="1"/>
    <col min="641" max="661" width="4.7109375" style="11" customWidth="1"/>
    <col min="662" max="662" width="0.85546875" style="11" customWidth="1"/>
    <col min="663" max="669" width="4.7109375" style="11" customWidth="1"/>
    <col min="670" max="670" width="4.5703125" style="11" customWidth="1"/>
    <col min="671" max="687" width="4.7109375" style="11" customWidth="1"/>
    <col min="688" max="688" width="0.85546875" style="11" customWidth="1"/>
    <col min="689" max="702" width="4.7109375" style="11" customWidth="1"/>
    <col min="703" max="703" width="12.85546875" style="11" customWidth="1"/>
    <col min="704" max="704" width="4.7109375" style="11" customWidth="1"/>
    <col min="705" max="705" width="5.140625" style="11" customWidth="1"/>
    <col min="706" max="706" width="4.42578125" style="11" customWidth="1"/>
    <col min="707" max="718" width="4.7109375" style="11" customWidth="1"/>
    <col min="719" max="720" width="3.85546875" style="11" customWidth="1"/>
    <col min="721" max="721" width="4.28515625" style="11" customWidth="1"/>
    <col min="722" max="724" width="3.85546875" style="11" customWidth="1"/>
    <col min="725" max="725" width="4.28515625" style="11" customWidth="1"/>
    <col min="726" max="728" width="3.85546875" style="11" customWidth="1"/>
    <col min="729" max="730" width="4.28515625" style="11" customWidth="1"/>
    <col min="731" max="732" width="3.85546875" style="11" customWidth="1"/>
    <col min="733" max="733" width="5" style="11" customWidth="1"/>
    <col min="734" max="735" width="3.85546875" style="11" customWidth="1"/>
    <col min="736" max="738" width="4.28515625" style="11" customWidth="1"/>
    <col min="739" max="739" width="4.5703125" style="11" customWidth="1"/>
    <col min="740" max="744" width="3.85546875" style="11" customWidth="1"/>
    <col min="745" max="745" width="4.42578125" style="11" customWidth="1"/>
    <col min="746" max="755" width="4.85546875" style="11" customWidth="1"/>
    <col min="756" max="758" width="5.42578125" style="11" customWidth="1"/>
    <col min="759" max="768" width="9.140625" style="11"/>
    <col min="769" max="769" width="4.28515625" style="11" customWidth="1"/>
    <col min="770" max="770" width="16.42578125" style="11" customWidth="1"/>
    <col min="771" max="801" width="4.7109375" style="11" customWidth="1"/>
    <col min="802" max="802" width="5.42578125" style="11" customWidth="1"/>
    <col min="803" max="803" width="4.7109375" style="11" customWidth="1"/>
    <col min="804" max="804" width="0.85546875" style="11" customWidth="1"/>
    <col min="805" max="837" width="4.7109375" style="11" customWidth="1"/>
    <col min="838" max="838" width="0.85546875" style="11" customWidth="1"/>
    <col min="839" max="849" width="4.7109375" style="11" customWidth="1"/>
    <col min="850" max="850" width="3.85546875" style="11" customWidth="1"/>
    <col min="851" max="867" width="4.7109375" style="11" customWidth="1"/>
    <col min="868" max="868" width="0.85546875" style="11" customWidth="1"/>
    <col min="869" max="876" width="4.7109375" style="11" customWidth="1"/>
    <col min="877" max="878" width="3.7109375" style="11" customWidth="1"/>
    <col min="879" max="895" width="4.7109375" style="11" customWidth="1"/>
    <col min="896" max="896" width="0.85546875" style="11" customWidth="1"/>
    <col min="897" max="917" width="4.7109375" style="11" customWidth="1"/>
    <col min="918" max="918" width="0.85546875" style="11" customWidth="1"/>
    <col min="919" max="925" width="4.7109375" style="11" customWidth="1"/>
    <col min="926" max="926" width="4.5703125" style="11" customWidth="1"/>
    <col min="927" max="943" width="4.7109375" style="11" customWidth="1"/>
    <col min="944" max="944" width="0.85546875" style="11" customWidth="1"/>
    <col min="945" max="958" width="4.7109375" style="11" customWidth="1"/>
    <col min="959" max="959" width="12.85546875" style="11" customWidth="1"/>
    <col min="960" max="960" width="4.7109375" style="11" customWidth="1"/>
    <col min="961" max="961" width="5.140625" style="11" customWidth="1"/>
    <col min="962" max="962" width="4.42578125" style="11" customWidth="1"/>
    <col min="963" max="974" width="4.7109375" style="11" customWidth="1"/>
    <col min="975" max="976" width="3.85546875" style="11" customWidth="1"/>
    <col min="977" max="977" width="4.28515625" style="11" customWidth="1"/>
    <col min="978" max="980" width="3.85546875" style="11" customWidth="1"/>
    <col min="981" max="981" width="4.28515625" style="11" customWidth="1"/>
    <col min="982" max="984" width="3.85546875" style="11" customWidth="1"/>
    <col min="985" max="986" width="4.28515625" style="11" customWidth="1"/>
    <col min="987" max="988" width="3.85546875" style="11" customWidth="1"/>
    <col min="989" max="989" width="5" style="11" customWidth="1"/>
    <col min="990" max="991" width="3.85546875" style="11" customWidth="1"/>
    <col min="992" max="994" width="4.28515625" style="11" customWidth="1"/>
    <col min="995" max="995" width="4.5703125" style="11" customWidth="1"/>
    <col min="996" max="1000" width="3.85546875" style="11" customWidth="1"/>
    <col min="1001" max="1001" width="4.42578125" style="11" customWidth="1"/>
    <col min="1002" max="1011" width="4.85546875" style="11" customWidth="1"/>
    <col min="1012" max="1014" width="5.42578125" style="11" customWidth="1"/>
    <col min="1015" max="1024" width="9.140625" style="11"/>
    <col min="1025" max="1025" width="4.28515625" style="11" customWidth="1"/>
    <col min="1026" max="1026" width="16.42578125" style="11" customWidth="1"/>
    <col min="1027" max="1057" width="4.7109375" style="11" customWidth="1"/>
    <col min="1058" max="1058" width="5.42578125" style="11" customWidth="1"/>
    <col min="1059" max="1059" width="4.7109375" style="11" customWidth="1"/>
    <col min="1060" max="1060" width="0.85546875" style="11" customWidth="1"/>
    <col min="1061" max="1093" width="4.7109375" style="11" customWidth="1"/>
    <col min="1094" max="1094" width="0.85546875" style="11" customWidth="1"/>
    <col min="1095" max="1105" width="4.7109375" style="11" customWidth="1"/>
    <col min="1106" max="1106" width="3.85546875" style="11" customWidth="1"/>
    <col min="1107" max="1123" width="4.7109375" style="11" customWidth="1"/>
    <col min="1124" max="1124" width="0.85546875" style="11" customWidth="1"/>
    <col min="1125" max="1132" width="4.7109375" style="11" customWidth="1"/>
    <col min="1133" max="1134" width="3.7109375" style="11" customWidth="1"/>
    <col min="1135" max="1151" width="4.7109375" style="11" customWidth="1"/>
    <col min="1152" max="1152" width="0.85546875" style="11" customWidth="1"/>
    <col min="1153" max="1173" width="4.7109375" style="11" customWidth="1"/>
    <col min="1174" max="1174" width="0.85546875" style="11" customWidth="1"/>
    <col min="1175" max="1181" width="4.7109375" style="11" customWidth="1"/>
    <col min="1182" max="1182" width="4.5703125" style="11" customWidth="1"/>
    <col min="1183" max="1199" width="4.7109375" style="11" customWidth="1"/>
    <col min="1200" max="1200" width="0.85546875" style="11" customWidth="1"/>
    <col min="1201" max="1214" width="4.7109375" style="11" customWidth="1"/>
    <col min="1215" max="1215" width="12.85546875" style="11" customWidth="1"/>
    <col min="1216" max="1216" width="4.7109375" style="11" customWidth="1"/>
    <col min="1217" max="1217" width="5.140625" style="11" customWidth="1"/>
    <col min="1218" max="1218" width="4.42578125" style="11" customWidth="1"/>
    <col min="1219" max="1230" width="4.7109375" style="11" customWidth="1"/>
    <col min="1231" max="1232" width="3.85546875" style="11" customWidth="1"/>
    <col min="1233" max="1233" width="4.28515625" style="11" customWidth="1"/>
    <col min="1234" max="1236" width="3.85546875" style="11" customWidth="1"/>
    <col min="1237" max="1237" width="4.28515625" style="11" customWidth="1"/>
    <col min="1238" max="1240" width="3.85546875" style="11" customWidth="1"/>
    <col min="1241" max="1242" width="4.28515625" style="11" customWidth="1"/>
    <col min="1243" max="1244" width="3.85546875" style="11" customWidth="1"/>
    <col min="1245" max="1245" width="5" style="11" customWidth="1"/>
    <col min="1246" max="1247" width="3.85546875" style="11" customWidth="1"/>
    <col min="1248" max="1250" width="4.28515625" style="11" customWidth="1"/>
    <col min="1251" max="1251" width="4.5703125" style="11" customWidth="1"/>
    <col min="1252" max="1256" width="3.85546875" style="11" customWidth="1"/>
    <col min="1257" max="1257" width="4.42578125" style="11" customWidth="1"/>
    <col min="1258" max="1267" width="4.85546875" style="11" customWidth="1"/>
    <col min="1268" max="1270" width="5.42578125" style="11" customWidth="1"/>
    <col min="1271" max="1280" width="9.140625" style="11"/>
    <col min="1281" max="1281" width="4.28515625" style="11" customWidth="1"/>
    <col min="1282" max="1282" width="16.42578125" style="11" customWidth="1"/>
    <col min="1283" max="1313" width="4.7109375" style="11" customWidth="1"/>
    <col min="1314" max="1314" width="5.42578125" style="11" customWidth="1"/>
    <col min="1315" max="1315" width="4.7109375" style="11" customWidth="1"/>
    <col min="1316" max="1316" width="0.85546875" style="11" customWidth="1"/>
    <col min="1317" max="1349" width="4.7109375" style="11" customWidth="1"/>
    <col min="1350" max="1350" width="0.85546875" style="11" customWidth="1"/>
    <col min="1351" max="1361" width="4.7109375" style="11" customWidth="1"/>
    <col min="1362" max="1362" width="3.85546875" style="11" customWidth="1"/>
    <col min="1363" max="1379" width="4.7109375" style="11" customWidth="1"/>
    <col min="1380" max="1380" width="0.85546875" style="11" customWidth="1"/>
    <col min="1381" max="1388" width="4.7109375" style="11" customWidth="1"/>
    <col min="1389" max="1390" width="3.7109375" style="11" customWidth="1"/>
    <col min="1391" max="1407" width="4.7109375" style="11" customWidth="1"/>
    <col min="1408" max="1408" width="0.85546875" style="11" customWidth="1"/>
    <col min="1409" max="1429" width="4.7109375" style="11" customWidth="1"/>
    <col min="1430" max="1430" width="0.85546875" style="11" customWidth="1"/>
    <col min="1431" max="1437" width="4.7109375" style="11" customWidth="1"/>
    <col min="1438" max="1438" width="4.5703125" style="11" customWidth="1"/>
    <col min="1439" max="1455" width="4.7109375" style="11" customWidth="1"/>
    <col min="1456" max="1456" width="0.85546875" style="11" customWidth="1"/>
    <col min="1457" max="1470" width="4.7109375" style="11" customWidth="1"/>
    <col min="1471" max="1471" width="12.85546875" style="11" customWidth="1"/>
    <col min="1472" max="1472" width="4.7109375" style="11" customWidth="1"/>
    <col min="1473" max="1473" width="5.140625" style="11" customWidth="1"/>
    <col min="1474" max="1474" width="4.42578125" style="11" customWidth="1"/>
    <col min="1475" max="1486" width="4.7109375" style="11" customWidth="1"/>
    <col min="1487" max="1488" width="3.85546875" style="11" customWidth="1"/>
    <col min="1489" max="1489" width="4.28515625" style="11" customWidth="1"/>
    <col min="1490" max="1492" width="3.85546875" style="11" customWidth="1"/>
    <col min="1493" max="1493" width="4.28515625" style="11" customWidth="1"/>
    <col min="1494" max="1496" width="3.85546875" style="11" customWidth="1"/>
    <col min="1497" max="1498" width="4.28515625" style="11" customWidth="1"/>
    <col min="1499" max="1500" width="3.85546875" style="11" customWidth="1"/>
    <col min="1501" max="1501" width="5" style="11" customWidth="1"/>
    <col min="1502" max="1503" width="3.85546875" style="11" customWidth="1"/>
    <col min="1504" max="1506" width="4.28515625" style="11" customWidth="1"/>
    <col min="1507" max="1507" width="4.5703125" style="11" customWidth="1"/>
    <col min="1508" max="1512" width="3.85546875" style="11" customWidth="1"/>
    <col min="1513" max="1513" width="4.42578125" style="11" customWidth="1"/>
    <col min="1514" max="1523" width="4.85546875" style="11" customWidth="1"/>
    <col min="1524" max="1526" width="5.42578125" style="11" customWidth="1"/>
    <col min="1527" max="1536" width="9.140625" style="11"/>
    <col min="1537" max="1537" width="4.28515625" style="11" customWidth="1"/>
    <col min="1538" max="1538" width="16.42578125" style="11" customWidth="1"/>
    <col min="1539" max="1569" width="4.7109375" style="11" customWidth="1"/>
    <col min="1570" max="1570" width="5.42578125" style="11" customWidth="1"/>
    <col min="1571" max="1571" width="4.7109375" style="11" customWidth="1"/>
    <col min="1572" max="1572" width="0.85546875" style="11" customWidth="1"/>
    <col min="1573" max="1605" width="4.7109375" style="11" customWidth="1"/>
    <col min="1606" max="1606" width="0.85546875" style="11" customWidth="1"/>
    <col min="1607" max="1617" width="4.7109375" style="11" customWidth="1"/>
    <col min="1618" max="1618" width="3.85546875" style="11" customWidth="1"/>
    <col min="1619" max="1635" width="4.7109375" style="11" customWidth="1"/>
    <col min="1636" max="1636" width="0.85546875" style="11" customWidth="1"/>
    <col min="1637" max="1644" width="4.7109375" style="11" customWidth="1"/>
    <col min="1645" max="1646" width="3.7109375" style="11" customWidth="1"/>
    <col min="1647" max="1663" width="4.7109375" style="11" customWidth="1"/>
    <col min="1664" max="1664" width="0.85546875" style="11" customWidth="1"/>
    <col min="1665" max="1685" width="4.7109375" style="11" customWidth="1"/>
    <col min="1686" max="1686" width="0.85546875" style="11" customWidth="1"/>
    <col min="1687" max="1693" width="4.7109375" style="11" customWidth="1"/>
    <col min="1694" max="1694" width="4.5703125" style="11" customWidth="1"/>
    <col min="1695" max="1711" width="4.7109375" style="11" customWidth="1"/>
    <col min="1712" max="1712" width="0.85546875" style="11" customWidth="1"/>
    <col min="1713" max="1726" width="4.7109375" style="11" customWidth="1"/>
    <col min="1727" max="1727" width="12.85546875" style="11" customWidth="1"/>
    <col min="1728" max="1728" width="4.7109375" style="11" customWidth="1"/>
    <col min="1729" max="1729" width="5.140625" style="11" customWidth="1"/>
    <col min="1730" max="1730" width="4.42578125" style="11" customWidth="1"/>
    <col min="1731" max="1742" width="4.7109375" style="11" customWidth="1"/>
    <col min="1743" max="1744" width="3.85546875" style="11" customWidth="1"/>
    <col min="1745" max="1745" width="4.28515625" style="11" customWidth="1"/>
    <col min="1746" max="1748" width="3.85546875" style="11" customWidth="1"/>
    <col min="1749" max="1749" width="4.28515625" style="11" customWidth="1"/>
    <col min="1750" max="1752" width="3.85546875" style="11" customWidth="1"/>
    <col min="1753" max="1754" width="4.28515625" style="11" customWidth="1"/>
    <col min="1755" max="1756" width="3.85546875" style="11" customWidth="1"/>
    <col min="1757" max="1757" width="5" style="11" customWidth="1"/>
    <col min="1758" max="1759" width="3.85546875" style="11" customWidth="1"/>
    <col min="1760" max="1762" width="4.28515625" style="11" customWidth="1"/>
    <col min="1763" max="1763" width="4.5703125" style="11" customWidth="1"/>
    <col min="1764" max="1768" width="3.85546875" style="11" customWidth="1"/>
    <col min="1769" max="1769" width="4.42578125" style="11" customWidth="1"/>
    <col min="1770" max="1779" width="4.85546875" style="11" customWidth="1"/>
    <col min="1780" max="1782" width="5.42578125" style="11" customWidth="1"/>
    <col min="1783" max="1792" width="9.140625" style="11"/>
    <col min="1793" max="1793" width="4.28515625" style="11" customWidth="1"/>
    <col min="1794" max="1794" width="16.42578125" style="11" customWidth="1"/>
    <col min="1795" max="1825" width="4.7109375" style="11" customWidth="1"/>
    <col min="1826" max="1826" width="5.42578125" style="11" customWidth="1"/>
    <col min="1827" max="1827" width="4.7109375" style="11" customWidth="1"/>
    <col min="1828" max="1828" width="0.85546875" style="11" customWidth="1"/>
    <col min="1829" max="1861" width="4.7109375" style="11" customWidth="1"/>
    <col min="1862" max="1862" width="0.85546875" style="11" customWidth="1"/>
    <col min="1863" max="1873" width="4.7109375" style="11" customWidth="1"/>
    <col min="1874" max="1874" width="3.85546875" style="11" customWidth="1"/>
    <col min="1875" max="1891" width="4.7109375" style="11" customWidth="1"/>
    <col min="1892" max="1892" width="0.85546875" style="11" customWidth="1"/>
    <col min="1893" max="1900" width="4.7109375" style="11" customWidth="1"/>
    <col min="1901" max="1902" width="3.7109375" style="11" customWidth="1"/>
    <col min="1903" max="1919" width="4.7109375" style="11" customWidth="1"/>
    <col min="1920" max="1920" width="0.85546875" style="11" customWidth="1"/>
    <col min="1921" max="1941" width="4.7109375" style="11" customWidth="1"/>
    <col min="1942" max="1942" width="0.85546875" style="11" customWidth="1"/>
    <col min="1943" max="1949" width="4.7109375" style="11" customWidth="1"/>
    <col min="1950" max="1950" width="4.5703125" style="11" customWidth="1"/>
    <col min="1951" max="1967" width="4.7109375" style="11" customWidth="1"/>
    <col min="1968" max="1968" width="0.85546875" style="11" customWidth="1"/>
    <col min="1969" max="1982" width="4.7109375" style="11" customWidth="1"/>
    <col min="1983" max="1983" width="12.85546875" style="11" customWidth="1"/>
    <col min="1984" max="1984" width="4.7109375" style="11" customWidth="1"/>
    <col min="1985" max="1985" width="5.140625" style="11" customWidth="1"/>
    <col min="1986" max="1986" width="4.42578125" style="11" customWidth="1"/>
    <col min="1987" max="1998" width="4.7109375" style="11" customWidth="1"/>
    <col min="1999" max="2000" width="3.85546875" style="11" customWidth="1"/>
    <col min="2001" max="2001" width="4.28515625" style="11" customWidth="1"/>
    <col min="2002" max="2004" width="3.85546875" style="11" customWidth="1"/>
    <col min="2005" max="2005" width="4.28515625" style="11" customWidth="1"/>
    <col min="2006" max="2008" width="3.85546875" style="11" customWidth="1"/>
    <col min="2009" max="2010" width="4.28515625" style="11" customWidth="1"/>
    <col min="2011" max="2012" width="3.85546875" style="11" customWidth="1"/>
    <col min="2013" max="2013" width="5" style="11" customWidth="1"/>
    <col min="2014" max="2015" width="3.85546875" style="11" customWidth="1"/>
    <col min="2016" max="2018" width="4.28515625" style="11" customWidth="1"/>
    <col min="2019" max="2019" width="4.5703125" style="11" customWidth="1"/>
    <col min="2020" max="2024" width="3.85546875" style="11" customWidth="1"/>
    <col min="2025" max="2025" width="4.42578125" style="11" customWidth="1"/>
    <col min="2026" max="2035" width="4.85546875" style="11" customWidth="1"/>
    <col min="2036" max="2038" width="5.42578125" style="11" customWidth="1"/>
    <col min="2039" max="2048" width="9.140625" style="11"/>
    <col min="2049" max="2049" width="4.28515625" style="11" customWidth="1"/>
    <col min="2050" max="2050" width="16.42578125" style="11" customWidth="1"/>
    <col min="2051" max="2081" width="4.7109375" style="11" customWidth="1"/>
    <col min="2082" max="2082" width="5.42578125" style="11" customWidth="1"/>
    <col min="2083" max="2083" width="4.7109375" style="11" customWidth="1"/>
    <col min="2084" max="2084" width="0.85546875" style="11" customWidth="1"/>
    <col min="2085" max="2117" width="4.7109375" style="11" customWidth="1"/>
    <col min="2118" max="2118" width="0.85546875" style="11" customWidth="1"/>
    <col min="2119" max="2129" width="4.7109375" style="11" customWidth="1"/>
    <col min="2130" max="2130" width="3.85546875" style="11" customWidth="1"/>
    <col min="2131" max="2147" width="4.7109375" style="11" customWidth="1"/>
    <col min="2148" max="2148" width="0.85546875" style="11" customWidth="1"/>
    <col min="2149" max="2156" width="4.7109375" style="11" customWidth="1"/>
    <col min="2157" max="2158" width="3.7109375" style="11" customWidth="1"/>
    <col min="2159" max="2175" width="4.7109375" style="11" customWidth="1"/>
    <col min="2176" max="2176" width="0.85546875" style="11" customWidth="1"/>
    <col min="2177" max="2197" width="4.7109375" style="11" customWidth="1"/>
    <col min="2198" max="2198" width="0.85546875" style="11" customWidth="1"/>
    <col min="2199" max="2205" width="4.7109375" style="11" customWidth="1"/>
    <col min="2206" max="2206" width="4.5703125" style="11" customWidth="1"/>
    <col min="2207" max="2223" width="4.7109375" style="11" customWidth="1"/>
    <col min="2224" max="2224" width="0.85546875" style="11" customWidth="1"/>
    <col min="2225" max="2238" width="4.7109375" style="11" customWidth="1"/>
    <col min="2239" max="2239" width="12.85546875" style="11" customWidth="1"/>
    <col min="2240" max="2240" width="4.7109375" style="11" customWidth="1"/>
    <col min="2241" max="2241" width="5.140625" style="11" customWidth="1"/>
    <col min="2242" max="2242" width="4.42578125" style="11" customWidth="1"/>
    <col min="2243" max="2254" width="4.7109375" style="11" customWidth="1"/>
    <col min="2255" max="2256" width="3.85546875" style="11" customWidth="1"/>
    <col min="2257" max="2257" width="4.28515625" style="11" customWidth="1"/>
    <col min="2258" max="2260" width="3.85546875" style="11" customWidth="1"/>
    <col min="2261" max="2261" width="4.28515625" style="11" customWidth="1"/>
    <col min="2262" max="2264" width="3.85546875" style="11" customWidth="1"/>
    <col min="2265" max="2266" width="4.28515625" style="11" customWidth="1"/>
    <col min="2267" max="2268" width="3.85546875" style="11" customWidth="1"/>
    <col min="2269" max="2269" width="5" style="11" customWidth="1"/>
    <col min="2270" max="2271" width="3.85546875" style="11" customWidth="1"/>
    <col min="2272" max="2274" width="4.28515625" style="11" customWidth="1"/>
    <col min="2275" max="2275" width="4.5703125" style="11" customWidth="1"/>
    <col min="2276" max="2280" width="3.85546875" style="11" customWidth="1"/>
    <col min="2281" max="2281" width="4.42578125" style="11" customWidth="1"/>
    <col min="2282" max="2291" width="4.85546875" style="11" customWidth="1"/>
    <col min="2292" max="2294" width="5.42578125" style="11" customWidth="1"/>
    <col min="2295" max="2304" width="9.140625" style="11"/>
    <col min="2305" max="2305" width="4.28515625" style="11" customWidth="1"/>
    <col min="2306" max="2306" width="16.42578125" style="11" customWidth="1"/>
    <col min="2307" max="2337" width="4.7109375" style="11" customWidth="1"/>
    <col min="2338" max="2338" width="5.42578125" style="11" customWidth="1"/>
    <col min="2339" max="2339" width="4.7109375" style="11" customWidth="1"/>
    <col min="2340" max="2340" width="0.85546875" style="11" customWidth="1"/>
    <col min="2341" max="2373" width="4.7109375" style="11" customWidth="1"/>
    <col min="2374" max="2374" width="0.85546875" style="11" customWidth="1"/>
    <col min="2375" max="2385" width="4.7109375" style="11" customWidth="1"/>
    <col min="2386" max="2386" width="3.85546875" style="11" customWidth="1"/>
    <col min="2387" max="2403" width="4.7109375" style="11" customWidth="1"/>
    <col min="2404" max="2404" width="0.85546875" style="11" customWidth="1"/>
    <col min="2405" max="2412" width="4.7109375" style="11" customWidth="1"/>
    <col min="2413" max="2414" width="3.7109375" style="11" customWidth="1"/>
    <col min="2415" max="2431" width="4.7109375" style="11" customWidth="1"/>
    <col min="2432" max="2432" width="0.85546875" style="11" customWidth="1"/>
    <col min="2433" max="2453" width="4.7109375" style="11" customWidth="1"/>
    <col min="2454" max="2454" width="0.85546875" style="11" customWidth="1"/>
    <col min="2455" max="2461" width="4.7109375" style="11" customWidth="1"/>
    <col min="2462" max="2462" width="4.5703125" style="11" customWidth="1"/>
    <col min="2463" max="2479" width="4.7109375" style="11" customWidth="1"/>
    <col min="2480" max="2480" width="0.85546875" style="11" customWidth="1"/>
    <col min="2481" max="2494" width="4.7109375" style="11" customWidth="1"/>
    <col min="2495" max="2495" width="12.85546875" style="11" customWidth="1"/>
    <col min="2496" max="2496" width="4.7109375" style="11" customWidth="1"/>
    <col min="2497" max="2497" width="5.140625" style="11" customWidth="1"/>
    <col min="2498" max="2498" width="4.42578125" style="11" customWidth="1"/>
    <col min="2499" max="2510" width="4.7109375" style="11" customWidth="1"/>
    <col min="2511" max="2512" width="3.85546875" style="11" customWidth="1"/>
    <col min="2513" max="2513" width="4.28515625" style="11" customWidth="1"/>
    <col min="2514" max="2516" width="3.85546875" style="11" customWidth="1"/>
    <col min="2517" max="2517" width="4.28515625" style="11" customWidth="1"/>
    <col min="2518" max="2520" width="3.85546875" style="11" customWidth="1"/>
    <col min="2521" max="2522" width="4.28515625" style="11" customWidth="1"/>
    <col min="2523" max="2524" width="3.85546875" style="11" customWidth="1"/>
    <col min="2525" max="2525" width="5" style="11" customWidth="1"/>
    <col min="2526" max="2527" width="3.85546875" style="11" customWidth="1"/>
    <col min="2528" max="2530" width="4.28515625" style="11" customWidth="1"/>
    <col min="2531" max="2531" width="4.5703125" style="11" customWidth="1"/>
    <col min="2532" max="2536" width="3.85546875" style="11" customWidth="1"/>
    <col min="2537" max="2537" width="4.42578125" style="11" customWidth="1"/>
    <col min="2538" max="2547" width="4.85546875" style="11" customWidth="1"/>
    <col min="2548" max="2550" width="5.42578125" style="11" customWidth="1"/>
    <col min="2551" max="2560" width="9.140625" style="11"/>
    <col min="2561" max="2561" width="4.28515625" style="11" customWidth="1"/>
    <col min="2562" max="2562" width="16.42578125" style="11" customWidth="1"/>
    <col min="2563" max="2593" width="4.7109375" style="11" customWidth="1"/>
    <col min="2594" max="2594" width="5.42578125" style="11" customWidth="1"/>
    <col min="2595" max="2595" width="4.7109375" style="11" customWidth="1"/>
    <col min="2596" max="2596" width="0.85546875" style="11" customWidth="1"/>
    <col min="2597" max="2629" width="4.7109375" style="11" customWidth="1"/>
    <col min="2630" max="2630" width="0.85546875" style="11" customWidth="1"/>
    <col min="2631" max="2641" width="4.7109375" style="11" customWidth="1"/>
    <col min="2642" max="2642" width="3.85546875" style="11" customWidth="1"/>
    <col min="2643" max="2659" width="4.7109375" style="11" customWidth="1"/>
    <col min="2660" max="2660" width="0.85546875" style="11" customWidth="1"/>
    <col min="2661" max="2668" width="4.7109375" style="11" customWidth="1"/>
    <col min="2669" max="2670" width="3.7109375" style="11" customWidth="1"/>
    <col min="2671" max="2687" width="4.7109375" style="11" customWidth="1"/>
    <col min="2688" max="2688" width="0.85546875" style="11" customWidth="1"/>
    <col min="2689" max="2709" width="4.7109375" style="11" customWidth="1"/>
    <col min="2710" max="2710" width="0.85546875" style="11" customWidth="1"/>
    <col min="2711" max="2717" width="4.7109375" style="11" customWidth="1"/>
    <col min="2718" max="2718" width="4.5703125" style="11" customWidth="1"/>
    <col min="2719" max="2735" width="4.7109375" style="11" customWidth="1"/>
    <col min="2736" max="2736" width="0.85546875" style="11" customWidth="1"/>
    <col min="2737" max="2750" width="4.7109375" style="11" customWidth="1"/>
    <col min="2751" max="2751" width="12.85546875" style="11" customWidth="1"/>
    <col min="2752" max="2752" width="4.7109375" style="11" customWidth="1"/>
    <col min="2753" max="2753" width="5.140625" style="11" customWidth="1"/>
    <col min="2754" max="2754" width="4.42578125" style="11" customWidth="1"/>
    <col min="2755" max="2766" width="4.7109375" style="11" customWidth="1"/>
    <col min="2767" max="2768" width="3.85546875" style="11" customWidth="1"/>
    <col min="2769" max="2769" width="4.28515625" style="11" customWidth="1"/>
    <col min="2770" max="2772" width="3.85546875" style="11" customWidth="1"/>
    <col min="2773" max="2773" width="4.28515625" style="11" customWidth="1"/>
    <col min="2774" max="2776" width="3.85546875" style="11" customWidth="1"/>
    <col min="2777" max="2778" width="4.28515625" style="11" customWidth="1"/>
    <col min="2779" max="2780" width="3.85546875" style="11" customWidth="1"/>
    <col min="2781" max="2781" width="5" style="11" customWidth="1"/>
    <col min="2782" max="2783" width="3.85546875" style="11" customWidth="1"/>
    <col min="2784" max="2786" width="4.28515625" style="11" customWidth="1"/>
    <col min="2787" max="2787" width="4.5703125" style="11" customWidth="1"/>
    <col min="2788" max="2792" width="3.85546875" style="11" customWidth="1"/>
    <col min="2793" max="2793" width="4.42578125" style="11" customWidth="1"/>
    <col min="2794" max="2803" width="4.85546875" style="11" customWidth="1"/>
    <col min="2804" max="2806" width="5.42578125" style="11" customWidth="1"/>
    <col min="2807" max="2816" width="9.140625" style="11"/>
    <col min="2817" max="2817" width="4.28515625" style="11" customWidth="1"/>
    <col min="2818" max="2818" width="16.42578125" style="11" customWidth="1"/>
    <col min="2819" max="2849" width="4.7109375" style="11" customWidth="1"/>
    <col min="2850" max="2850" width="5.42578125" style="11" customWidth="1"/>
    <col min="2851" max="2851" width="4.7109375" style="11" customWidth="1"/>
    <col min="2852" max="2852" width="0.85546875" style="11" customWidth="1"/>
    <col min="2853" max="2885" width="4.7109375" style="11" customWidth="1"/>
    <col min="2886" max="2886" width="0.85546875" style="11" customWidth="1"/>
    <col min="2887" max="2897" width="4.7109375" style="11" customWidth="1"/>
    <col min="2898" max="2898" width="3.85546875" style="11" customWidth="1"/>
    <col min="2899" max="2915" width="4.7109375" style="11" customWidth="1"/>
    <col min="2916" max="2916" width="0.85546875" style="11" customWidth="1"/>
    <col min="2917" max="2924" width="4.7109375" style="11" customWidth="1"/>
    <col min="2925" max="2926" width="3.7109375" style="11" customWidth="1"/>
    <col min="2927" max="2943" width="4.7109375" style="11" customWidth="1"/>
    <col min="2944" max="2944" width="0.85546875" style="11" customWidth="1"/>
    <col min="2945" max="2965" width="4.7109375" style="11" customWidth="1"/>
    <col min="2966" max="2966" width="0.85546875" style="11" customWidth="1"/>
    <col min="2967" max="2973" width="4.7109375" style="11" customWidth="1"/>
    <col min="2974" max="2974" width="4.5703125" style="11" customWidth="1"/>
    <col min="2975" max="2991" width="4.7109375" style="11" customWidth="1"/>
    <col min="2992" max="2992" width="0.85546875" style="11" customWidth="1"/>
    <col min="2993" max="3006" width="4.7109375" style="11" customWidth="1"/>
    <col min="3007" max="3007" width="12.85546875" style="11" customWidth="1"/>
    <col min="3008" max="3008" width="4.7109375" style="11" customWidth="1"/>
    <col min="3009" max="3009" width="5.140625" style="11" customWidth="1"/>
    <col min="3010" max="3010" width="4.42578125" style="11" customWidth="1"/>
    <col min="3011" max="3022" width="4.7109375" style="11" customWidth="1"/>
    <col min="3023" max="3024" width="3.85546875" style="11" customWidth="1"/>
    <col min="3025" max="3025" width="4.28515625" style="11" customWidth="1"/>
    <col min="3026" max="3028" width="3.85546875" style="11" customWidth="1"/>
    <col min="3029" max="3029" width="4.28515625" style="11" customWidth="1"/>
    <col min="3030" max="3032" width="3.85546875" style="11" customWidth="1"/>
    <col min="3033" max="3034" width="4.28515625" style="11" customWidth="1"/>
    <col min="3035" max="3036" width="3.85546875" style="11" customWidth="1"/>
    <col min="3037" max="3037" width="5" style="11" customWidth="1"/>
    <col min="3038" max="3039" width="3.85546875" style="11" customWidth="1"/>
    <col min="3040" max="3042" width="4.28515625" style="11" customWidth="1"/>
    <col min="3043" max="3043" width="4.5703125" style="11" customWidth="1"/>
    <col min="3044" max="3048" width="3.85546875" style="11" customWidth="1"/>
    <col min="3049" max="3049" width="4.42578125" style="11" customWidth="1"/>
    <col min="3050" max="3059" width="4.85546875" style="11" customWidth="1"/>
    <col min="3060" max="3062" width="5.42578125" style="11" customWidth="1"/>
    <col min="3063" max="3072" width="9.140625" style="11"/>
    <col min="3073" max="3073" width="4.28515625" style="11" customWidth="1"/>
    <col min="3074" max="3074" width="16.42578125" style="11" customWidth="1"/>
    <col min="3075" max="3105" width="4.7109375" style="11" customWidth="1"/>
    <col min="3106" max="3106" width="5.42578125" style="11" customWidth="1"/>
    <col min="3107" max="3107" width="4.7109375" style="11" customWidth="1"/>
    <col min="3108" max="3108" width="0.85546875" style="11" customWidth="1"/>
    <col min="3109" max="3141" width="4.7109375" style="11" customWidth="1"/>
    <col min="3142" max="3142" width="0.85546875" style="11" customWidth="1"/>
    <col min="3143" max="3153" width="4.7109375" style="11" customWidth="1"/>
    <col min="3154" max="3154" width="3.85546875" style="11" customWidth="1"/>
    <col min="3155" max="3171" width="4.7109375" style="11" customWidth="1"/>
    <col min="3172" max="3172" width="0.85546875" style="11" customWidth="1"/>
    <col min="3173" max="3180" width="4.7109375" style="11" customWidth="1"/>
    <col min="3181" max="3182" width="3.7109375" style="11" customWidth="1"/>
    <col min="3183" max="3199" width="4.7109375" style="11" customWidth="1"/>
    <col min="3200" max="3200" width="0.85546875" style="11" customWidth="1"/>
    <col min="3201" max="3221" width="4.7109375" style="11" customWidth="1"/>
    <col min="3222" max="3222" width="0.85546875" style="11" customWidth="1"/>
    <col min="3223" max="3229" width="4.7109375" style="11" customWidth="1"/>
    <col min="3230" max="3230" width="4.5703125" style="11" customWidth="1"/>
    <col min="3231" max="3247" width="4.7109375" style="11" customWidth="1"/>
    <col min="3248" max="3248" width="0.85546875" style="11" customWidth="1"/>
    <col min="3249" max="3262" width="4.7109375" style="11" customWidth="1"/>
    <col min="3263" max="3263" width="12.85546875" style="11" customWidth="1"/>
    <col min="3264" max="3264" width="4.7109375" style="11" customWidth="1"/>
    <col min="3265" max="3265" width="5.140625" style="11" customWidth="1"/>
    <col min="3266" max="3266" width="4.42578125" style="11" customWidth="1"/>
    <col min="3267" max="3278" width="4.7109375" style="11" customWidth="1"/>
    <col min="3279" max="3280" width="3.85546875" style="11" customWidth="1"/>
    <col min="3281" max="3281" width="4.28515625" style="11" customWidth="1"/>
    <col min="3282" max="3284" width="3.85546875" style="11" customWidth="1"/>
    <col min="3285" max="3285" width="4.28515625" style="11" customWidth="1"/>
    <col min="3286" max="3288" width="3.85546875" style="11" customWidth="1"/>
    <col min="3289" max="3290" width="4.28515625" style="11" customWidth="1"/>
    <col min="3291" max="3292" width="3.85546875" style="11" customWidth="1"/>
    <col min="3293" max="3293" width="5" style="11" customWidth="1"/>
    <col min="3294" max="3295" width="3.85546875" style="11" customWidth="1"/>
    <col min="3296" max="3298" width="4.28515625" style="11" customWidth="1"/>
    <col min="3299" max="3299" width="4.5703125" style="11" customWidth="1"/>
    <col min="3300" max="3304" width="3.85546875" style="11" customWidth="1"/>
    <col min="3305" max="3305" width="4.42578125" style="11" customWidth="1"/>
    <col min="3306" max="3315" width="4.85546875" style="11" customWidth="1"/>
    <col min="3316" max="3318" width="5.42578125" style="11" customWidth="1"/>
    <col min="3319" max="3328" width="9.140625" style="11"/>
    <col min="3329" max="3329" width="4.28515625" style="11" customWidth="1"/>
    <col min="3330" max="3330" width="16.42578125" style="11" customWidth="1"/>
    <col min="3331" max="3361" width="4.7109375" style="11" customWidth="1"/>
    <col min="3362" max="3362" width="5.42578125" style="11" customWidth="1"/>
    <col min="3363" max="3363" width="4.7109375" style="11" customWidth="1"/>
    <col min="3364" max="3364" width="0.85546875" style="11" customWidth="1"/>
    <col min="3365" max="3397" width="4.7109375" style="11" customWidth="1"/>
    <col min="3398" max="3398" width="0.85546875" style="11" customWidth="1"/>
    <col min="3399" max="3409" width="4.7109375" style="11" customWidth="1"/>
    <col min="3410" max="3410" width="3.85546875" style="11" customWidth="1"/>
    <col min="3411" max="3427" width="4.7109375" style="11" customWidth="1"/>
    <col min="3428" max="3428" width="0.85546875" style="11" customWidth="1"/>
    <col min="3429" max="3436" width="4.7109375" style="11" customWidth="1"/>
    <col min="3437" max="3438" width="3.7109375" style="11" customWidth="1"/>
    <col min="3439" max="3455" width="4.7109375" style="11" customWidth="1"/>
    <col min="3456" max="3456" width="0.85546875" style="11" customWidth="1"/>
    <col min="3457" max="3477" width="4.7109375" style="11" customWidth="1"/>
    <col min="3478" max="3478" width="0.85546875" style="11" customWidth="1"/>
    <col min="3479" max="3485" width="4.7109375" style="11" customWidth="1"/>
    <col min="3486" max="3486" width="4.5703125" style="11" customWidth="1"/>
    <col min="3487" max="3503" width="4.7109375" style="11" customWidth="1"/>
    <col min="3504" max="3504" width="0.85546875" style="11" customWidth="1"/>
    <col min="3505" max="3518" width="4.7109375" style="11" customWidth="1"/>
    <col min="3519" max="3519" width="12.85546875" style="11" customWidth="1"/>
    <col min="3520" max="3520" width="4.7109375" style="11" customWidth="1"/>
    <col min="3521" max="3521" width="5.140625" style="11" customWidth="1"/>
    <col min="3522" max="3522" width="4.42578125" style="11" customWidth="1"/>
    <col min="3523" max="3534" width="4.7109375" style="11" customWidth="1"/>
    <col min="3535" max="3536" width="3.85546875" style="11" customWidth="1"/>
    <col min="3537" max="3537" width="4.28515625" style="11" customWidth="1"/>
    <col min="3538" max="3540" width="3.85546875" style="11" customWidth="1"/>
    <col min="3541" max="3541" width="4.28515625" style="11" customWidth="1"/>
    <col min="3542" max="3544" width="3.85546875" style="11" customWidth="1"/>
    <col min="3545" max="3546" width="4.28515625" style="11" customWidth="1"/>
    <col min="3547" max="3548" width="3.85546875" style="11" customWidth="1"/>
    <col min="3549" max="3549" width="5" style="11" customWidth="1"/>
    <col min="3550" max="3551" width="3.85546875" style="11" customWidth="1"/>
    <col min="3552" max="3554" width="4.28515625" style="11" customWidth="1"/>
    <col min="3555" max="3555" width="4.5703125" style="11" customWidth="1"/>
    <col min="3556" max="3560" width="3.85546875" style="11" customWidth="1"/>
    <col min="3561" max="3561" width="4.42578125" style="11" customWidth="1"/>
    <col min="3562" max="3571" width="4.85546875" style="11" customWidth="1"/>
    <col min="3572" max="3574" width="5.42578125" style="11" customWidth="1"/>
    <col min="3575" max="3584" width="9.140625" style="11"/>
    <col min="3585" max="3585" width="4.28515625" style="11" customWidth="1"/>
    <col min="3586" max="3586" width="16.42578125" style="11" customWidth="1"/>
    <col min="3587" max="3617" width="4.7109375" style="11" customWidth="1"/>
    <col min="3618" max="3618" width="5.42578125" style="11" customWidth="1"/>
    <col min="3619" max="3619" width="4.7109375" style="11" customWidth="1"/>
    <col min="3620" max="3620" width="0.85546875" style="11" customWidth="1"/>
    <col min="3621" max="3653" width="4.7109375" style="11" customWidth="1"/>
    <col min="3654" max="3654" width="0.85546875" style="11" customWidth="1"/>
    <col min="3655" max="3665" width="4.7109375" style="11" customWidth="1"/>
    <col min="3666" max="3666" width="3.85546875" style="11" customWidth="1"/>
    <col min="3667" max="3683" width="4.7109375" style="11" customWidth="1"/>
    <col min="3684" max="3684" width="0.85546875" style="11" customWidth="1"/>
    <col min="3685" max="3692" width="4.7109375" style="11" customWidth="1"/>
    <col min="3693" max="3694" width="3.7109375" style="11" customWidth="1"/>
    <col min="3695" max="3711" width="4.7109375" style="11" customWidth="1"/>
    <col min="3712" max="3712" width="0.85546875" style="11" customWidth="1"/>
    <col min="3713" max="3733" width="4.7109375" style="11" customWidth="1"/>
    <col min="3734" max="3734" width="0.85546875" style="11" customWidth="1"/>
    <col min="3735" max="3741" width="4.7109375" style="11" customWidth="1"/>
    <col min="3742" max="3742" width="4.5703125" style="11" customWidth="1"/>
    <col min="3743" max="3759" width="4.7109375" style="11" customWidth="1"/>
    <col min="3760" max="3760" width="0.85546875" style="11" customWidth="1"/>
    <col min="3761" max="3774" width="4.7109375" style="11" customWidth="1"/>
    <col min="3775" max="3775" width="12.85546875" style="11" customWidth="1"/>
    <col min="3776" max="3776" width="4.7109375" style="11" customWidth="1"/>
    <col min="3777" max="3777" width="5.140625" style="11" customWidth="1"/>
    <col min="3778" max="3778" width="4.42578125" style="11" customWidth="1"/>
    <col min="3779" max="3790" width="4.7109375" style="11" customWidth="1"/>
    <col min="3791" max="3792" width="3.85546875" style="11" customWidth="1"/>
    <col min="3793" max="3793" width="4.28515625" style="11" customWidth="1"/>
    <col min="3794" max="3796" width="3.85546875" style="11" customWidth="1"/>
    <col min="3797" max="3797" width="4.28515625" style="11" customWidth="1"/>
    <col min="3798" max="3800" width="3.85546875" style="11" customWidth="1"/>
    <col min="3801" max="3802" width="4.28515625" style="11" customWidth="1"/>
    <col min="3803" max="3804" width="3.85546875" style="11" customWidth="1"/>
    <col min="3805" max="3805" width="5" style="11" customWidth="1"/>
    <col min="3806" max="3807" width="3.85546875" style="11" customWidth="1"/>
    <col min="3808" max="3810" width="4.28515625" style="11" customWidth="1"/>
    <col min="3811" max="3811" width="4.5703125" style="11" customWidth="1"/>
    <col min="3812" max="3816" width="3.85546875" style="11" customWidth="1"/>
    <col min="3817" max="3817" width="4.42578125" style="11" customWidth="1"/>
    <col min="3818" max="3827" width="4.85546875" style="11" customWidth="1"/>
    <col min="3828" max="3830" width="5.42578125" style="11" customWidth="1"/>
    <col min="3831" max="3840" width="9.140625" style="11"/>
    <col min="3841" max="3841" width="4.28515625" style="11" customWidth="1"/>
    <col min="3842" max="3842" width="16.42578125" style="11" customWidth="1"/>
    <col min="3843" max="3873" width="4.7109375" style="11" customWidth="1"/>
    <col min="3874" max="3874" width="5.42578125" style="11" customWidth="1"/>
    <col min="3875" max="3875" width="4.7109375" style="11" customWidth="1"/>
    <col min="3876" max="3876" width="0.85546875" style="11" customWidth="1"/>
    <col min="3877" max="3909" width="4.7109375" style="11" customWidth="1"/>
    <col min="3910" max="3910" width="0.85546875" style="11" customWidth="1"/>
    <col min="3911" max="3921" width="4.7109375" style="11" customWidth="1"/>
    <col min="3922" max="3922" width="3.85546875" style="11" customWidth="1"/>
    <col min="3923" max="3939" width="4.7109375" style="11" customWidth="1"/>
    <col min="3940" max="3940" width="0.85546875" style="11" customWidth="1"/>
    <col min="3941" max="3948" width="4.7109375" style="11" customWidth="1"/>
    <col min="3949" max="3950" width="3.7109375" style="11" customWidth="1"/>
    <col min="3951" max="3967" width="4.7109375" style="11" customWidth="1"/>
    <col min="3968" max="3968" width="0.85546875" style="11" customWidth="1"/>
    <col min="3969" max="3989" width="4.7109375" style="11" customWidth="1"/>
    <col min="3990" max="3990" width="0.85546875" style="11" customWidth="1"/>
    <col min="3991" max="3997" width="4.7109375" style="11" customWidth="1"/>
    <col min="3998" max="3998" width="4.5703125" style="11" customWidth="1"/>
    <col min="3999" max="4015" width="4.7109375" style="11" customWidth="1"/>
    <col min="4016" max="4016" width="0.85546875" style="11" customWidth="1"/>
    <col min="4017" max="4030" width="4.7109375" style="11" customWidth="1"/>
    <col min="4031" max="4031" width="12.85546875" style="11" customWidth="1"/>
    <col min="4032" max="4032" width="4.7109375" style="11" customWidth="1"/>
    <col min="4033" max="4033" width="5.140625" style="11" customWidth="1"/>
    <col min="4034" max="4034" width="4.42578125" style="11" customWidth="1"/>
    <col min="4035" max="4046" width="4.7109375" style="11" customWidth="1"/>
    <col min="4047" max="4048" width="3.85546875" style="11" customWidth="1"/>
    <col min="4049" max="4049" width="4.28515625" style="11" customWidth="1"/>
    <col min="4050" max="4052" width="3.85546875" style="11" customWidth="1"/>
    <col min="4053" max="4053" width="4.28515625" style="11" customWidth="1"/>
    <col min="4054" max="4056" width="3.85546875" style="11" customWidth="1"/>
    <col min="4057" max="4058" width="4.28515625" style="11" customWidth="1"/>
    <col min="4059" max="4060" width="3.85546875" style="11" customWidth="1"/>
    <col min="4061" max="4061" width="5" style="11" customWidth="1"/>
    <col min="4062" max="4063" width="3.85546875" style="11" customWidth="1"/>
    <col min="4064" max="4066" width="4.28515625" style="11" customWidth="1"/>
    <col min="4067" max="4067" width="4.5703125" style="11" customWidth="1"/>
    <col min="4068" max="4072" width="3.85546875" style="11" customWidth="1"/>
    <col min="4073" max="4073" width="4.42578125" style="11" customWidth="1"/>
    <col min="4074" max="4083" width="4.85546875" style="11" customWidth="1"/>
    <col min="4084" max="4086" width="5.42578125" style="11" customWidth="1"/>
    <col min="4087" max="4096" width="9.140625" style="11"/>
    <col min="4097" max="4097" width="4.28515625" style="11" customWidth="1"/>
    <col min="4098" max="4098" width="16.42578125" style="11" customWidth="1"/>
    <col min="4099" max="4129" width="4.7109375" style="11" customWidth="1"/>
    <col min="4130" max="4130" width="5.42578125" style="11" customWidth="1"/>
    <col min="4131" max="4131" width="4.7109375" style="11" customWidth="1"/>
    <col min="4132" max="4132" width="0.85546875" style="11" customWidth="1"/>
    <col min="4133" max="4165" width="4.7109375" style="11" customWidth="1"/>
    <col min="4166" max="4166" width="0.85546875" style="11" customWidth="1"/>
    <col min="4167" max="4177" width="4.7109375" style="11" customWidth="1"/>
    <col min="4178" max="4178" width="3.85546875" style="11" customWidth="1"/>
    <col min="4179" max="4195" width="4.7109375" style="11" customWidth="1"/>
    <col min="4196" max="4196" width="0.85546875" style="11" customWidth="1"/>
    <col min="4197" max="4204" width="4.7109375" style="11" customWidth="1"/>
    <col min="4205" max="4206" width="3.7109375" style="11" customWidth="1"/>
    <col min="4207" max="4223" width="4.7109375" style="11" customWidth="1"/>
    <col min="4224" max="4224" width="0.85546875" style="11" customWidth="1"/>
    <col min="4225" max="4245" width="4.7109375" style="11" customWidth="1"/>
    <col min="4246" max="4246" width="0.85546875" style="11" customWidth="1"/>
    <col min="4247" max="4253" width="4.7109375" style="11" customWidth="1"/>
    <col min="4254" max="4254" width="4.5703125" style="11" customWidth="1"/>
    <col min="4255" max="4271" width="4.7109375" style="11" customWidth="1"/>
    <col min="4272" max="4272" width="0.85546875" style="11" customWidth="1"/>
    <col min="4273" max="4286" width="4.7109375" style="11" customWidth="1"/>
    <col min="4287" max="4287" width="12.85546875" style="11" customWidth="1"/>
    <col min="4288" max="4288" width="4.7109375" style="11" customWidth="1"/>
    <col min="4289" max="4289" width="5.140625" style="11" customWidth="1"/>
    <col min="4290" max="4290" width="4.42578125" style="11" customWidth="1"/>
    <col min="4291" max="4302" width="4.7109375" style="11" customWidth="1"/>
    <col min="4303" max="4304" width="3.85546875" style="11" customWidth="1"/>
    <col min="4305" max="4305" width="4.28515625" style="11" customWidth="1"/>
    <col min="4306" max="4308" width="3.85546875" style="11" customWidth="1"/>
    <col min="4309" max="4309" width="4.28515625" style="11" customWidth="1"/>
    <col min="4310" max="4312" width="3.85546875" style="11" customWidth="1"/>
    <col min="4313" max="4314" width="4.28515625" style="11" customWidth="1"/>
    <col min="4315" max="4316" width="3.85546875" style="11" customWidth="1"/>
    <col min="4317" max="4317" width="5" style="11" customWidth="1"/>
    <col min="4318" max="4319" width="3.85546875" style="11" customWidth="1"/>
    <col min="4320" max="4322" width="4.28515625" style="11" customWidth="1"/>
    <col min="4323" max="4323" width="4.5703125" style="11" customWidth="1"/>
    <col min="4324" max="4328" width="3.85546875" style="11" customWidth="1"/>
    <col min="4329" max="4329" width="4.42578125" style="11" customWidth="1"/>
    <col min="4330" max="4339" width="4.85546875" style="11" customWidth="1"/>
    <col min="4340" max="4342" width="5.42578125" style="11" customWidth="1"/>
    <col min="4343" max="4352" width="9.140625" style="11"/>
    <col min="4353" max="4353" width="4.28515625" style="11" customWidth="1"/>
    <col min="4354" max="4354" width="16.42578125" style="11" customWidth="1"/>
    <col min="4355" max="4385" width="4.7109375" style="11" customWidth="1"/>
    <col min="4386" max="4386" width="5.42578125" style="11" customWidth="1"/>
    <col min="4387" max="4387" width="4.7109375" style="11" customWidth="1"/>
    <col min="4388" max="4388" width="0.85546875" style="11" customWidth="1"/>
    <col min="4389" max="4421" width="4.7109375" style="11" customWidth="1"/>
    <col min="4422" max="4422" width="0.85546875" style="11" customWidth="1"/>
    <col min="4423" max="4433" width="4.7109375" style="11" customWidth="1"/>
    <col min="4434" max="4434" width="3.85546875" style="11" customWidth="1"/>
    <col min="4435" max="4451" width="4.7109375" style="11" customWidth="1"/>
    <col min="4452" max="4452" width="0.85546875" style="11" customWidth="1"/>
    <col min="4453" max="4460" width="4.7109375" style="11" customWidth="1"/>
    <col min="4461" max="4462" width="3.7109375" style="11" customWidth="1"/>
    <col min="4463" max="4479" width="4.7109375" style="11" customWidth="1"/>
    <col min="4480" max="4480" width="0.85546875" style="11" customWidth="1"/>
    <col min="4481" max="4501" width="4.7109375" style="11" customWidth="1"/>
    <col min="4502" max="4502" width="0.85546875" style="11" customWidth="1"/>
    <col min="4503" max="4509" width="4.7109375" style="11" customWidth="1"/>
    <col min="4510" max="4510" width="4.5703125" style="11" customWidth="1"/>
    <col min="4511" max="4527" width="4.7109375" style="11" customWidth="1"/>
    <col min="4528" max="4528" width="0.85546875" style="11" customWidth="1"/>
    <col min="4529" max="4542" width="4.7109375" style="11" customWidth="1"/>
    <col min="4543" max="4543" width="12.85546875" style="11" customWidth="1"/>
    <col min="4544" max="4544" width="4.7109375" style="11" customWidth="1"/>
    <col min="4545" max="4545" width="5.140625" style="11" customWidth="1"/>
    <col min="4546" max="4546" width="4.42578125" style="11" customWidth="1"/>
    <col min="4547" max="4558" width="4.7109375" style="11" customWidth="1"/>
    <col min="4559" max="4560" width="3.85546875" style="11" customWidth="1"/>
    <col min="4561" max="4561" width="4.28515625" style="11" customWidth="1"/>
    <col min="4562" max="4564" width="3.85546875" style="11" customWidth="1"/>
    <col min="4565" max="4565" width="4.28515625" style="11" customWidth="1"/>
    <col min="4566" max="4568" width="3.85546875" style="11" customWidth="1"/>
    <col min="4569" max="4570" width="4.28515625" style="11" customWidth="1"/>
    <col min="4571" max="4572" width="3.85546875" style="11" customWidth="1"/>
    <col min="4573" max="4573" width="5" style="11" customWidth="1"/>
    <col min="4574" max="4575" width="3.85546875" style="11" customWidth="1"/>
    <col min="4576" max="4578" width="4.28515625" style="11" customWidth="1"/>
    <col min="4579" max="4579" width="4.5703125" style="11" customWidth="1"/>
    <col min="4580" max="4584" width="3.85546875" style="11" customWidth="1"/>
    <col min="4585" max="4585" width="4.42578125" style="11" customWidth="1"/>
    <col min="4586" max="4595" width="4.85546875" style="11" customWidth="1"/>
    <col min="4596" max="4598" width="5.42578125" style="11" customWidth="1"/>
    <col min="4599" max="4608" width="9.140625" style="11"/>
    <col min="4609" max="4609" width="4.28515625" style="11" customWidth="1"/>
    <col min="4610" max="4610" width="16.42578125" style="11" customWidth="1"/>
    <col min="4611" max="4641" width="4.7109375" style="11" customWidth="1"/>
    <col min="4642" max="4642" width="5.42578125" style="11" customWidth="1"/>
    <col min="4643" max="4643" width="4.7109375" style="11" customWidth="1"/>
    <col min="4644" max="4644" width="0.85546875" style="11" customWidth="1"/>
    <col min="4645" max="4677" width="4.7109375" style="11" customWidth="1"/>
    <col min="4678" max="4678" width="0.85546875" style="11" customWidth="1"/>
    <col min="4679" max="4689" width="4.7109375" style="11" customWidth="1"/>
    <col min="4690" max="4690" width="3.85546875" style="11" customWidth="1"/>
    <col min="4691" max="4707" width="4.7109375" style="11" customWidth="1"/>
    <col min="4708" max="4708" width="0.85546875" style="11" customWidth="1"/>
    <col min="4709" max="4716" width="4.7109375" style="11" customWidth="1"/>
    <col min="4717" max="4718" width="3.7109375" style="11" customWidth="1"/>
    <col min="4719" max="4735" width="4.7109375" style="11" customWidth="1"/>
    <col min="4736" max="4736" width="0.85546875" style="11" customWidth="1"/>
    <col min="4737" max="4757" width="4.7109375" style="11" customWidth="1"/>
    <col min="4758" max="4758" width="0.85546875" style="11" customWidth="1"/>
    <col min="4759" max="4765" width="4.7109375" style="11" customWidth="1"/>
    <col min="4766" max="4766" width="4.5703125" style="11" customWidth="1"/>
    <col min="4767" max="4783" width="4.7109375" style="11" customWidth="1"/>
    <col min="4784" max="4784" width="0.85546875" style="11" customWidth="1"/>
    <col min="4785" max="4798" width="4.7109375" style="11" customWidth="1"/>
    <col min="4799" max="4799" width="12.85546875" style="11" customWidth="1"/>
    <col min="4800" max="4800" width="4.7109375" style="11" customWidth="1"/>
    <col min="4801" max="4801" width="5.140625" style="11" customWidth="1"/>
    <col min="4802" max="4802" width="4.42578125" style="11" customWidth="1"/>
    <col min="4803" max="4814" width="4.7109375" style="11" customWidth="1"/>
    <col min="4815" max="4816" width="3.85546875" style="11" customWidth="1"/>
    <col min="4817" max="4817" width="4.28515625" style="11" customWidth="1"/>
    <col min="4818" max="4820" width="3.85546875" style="11" customWidth="1"/>
    <col min="4821" max="4821" width="4.28515625" style="11" customWidth="1"/>
    <col min="4822" max="4824" width="3.85546875" style="11" customWidth="1"/>
    <col min="4825" max="4826" width="4.28515625" style="11" customWidth="1"/>
    <col min="4827" max="4828" width="3.85546875" style="11" customWidth="1"/>
    <col min="4829" max="4829" width="5" style="11" customWidth="1"/>
    <col min="4830" max="4831" width="3.85546875" style="11" customWidth="1"/>
    <col min="4832" max="4834" width="4.28515625" style="11" customWidth="1"/>
    <col min="4835" max="4835" width="4.5703125" style="11" customWidth="1"/>
    <col min="4836" max="4840" width="3.85546875" style="11" customWidth="1"/>
    <col min="4841" max="4841" width="4.42578125" style="11" customWidth="1"/>
    <col min="4842" max="4851" width="4.85546875" style="11" customWidth="1"/>
    <col min="4852" max="4854" width="5.42578125" style="11" customWidth="1"/>
    <col min="4855" max="4864" width="9.140625" style="11"/>
    <col min="4865" max="4865" width="4.28515625" style="11" customWidth="1"/>
    <col min="4866" max="4866" width="16.42578125" style="11" customWidth="1"/>
    <col min="4867" max="4897" width="4.7109375" style="11" customWidth="1"/>
    <col min="4898" max="4898" width="5.42578125" style="11" customWidth="1"/>
    <col min="4899" max="4899" width="4.7109375" style="11" customWidth="1"/>
    <col min="4900" max="4900" width="0.85546875" style="11" customWidth="1"/>
    <col min="4901" max="4933" width="4.7109375" style="11" customWidth="1"/>
    <col min="4934" max="4934" width="0.85546875" style="11" customWidth="1"/>
    <col min="4935" max="4945" width="4.7109375" style="11" customWidth="1"/>
    <col min="4946" max="4946" width="3.85546875" style="11" customWidth="1"/>
    <col min="4947" max="4963" width="4.7109375" style="11" customWidth="1"/>
    <col min="4964" max="4964" width="0.85546875" style="11" customWidth="1"/>
    <col min="4965" max="4972" width="4.7109375" style="11" customWidth="1"/>
    <col min="4973" max="4974" width="3.7109375" style="11" customWidth="1"/>
    <col min="4975" max="4991" width="4.7109375" style="11" customWidth="1"/>
    <col min="4992" max="4992" width="0.85546875" style="11" customWidth="1"/>
    <col min="4993" max="5013" width="4.7109375" style="11" customWidth="1"/>
    <col min="5014" max="5014" width="0.85546875" style="11" customWidth="1"/>
    <col min="5015" max="5021" width="4.7109375" style="11" customWidth="1"/>
    <col min="5022" max="5022" width="4.5703125" style="11" customWidth="1"/>
    <col min="5023" max="5039" width="4.7109375" style="11" customWidth="1"/>
    <col min="5040" max="5040" width="0.85546875" style="11" customWidth="1"/>
    <col min="5041" max="5054" width="4.7109375" style="11" customWidth="1"/>
    <col min="5055" max="5055" width="12.85546875" style="11" customWidth="1"/>
    <col min="5056" max="5056" width="4.7109375" style="11" customWidth="1"/>
    <col min="5057" max="5057" width="5.140625" style="11" customWidth="1"/>
    <col min="5058" max="5058" width="4.42578125" style="11" customWidth="1"/>
    <col min="5059" max="5070" width="4.7109375" style="11" customWidth="1"/>
    <col min="5071" max="5072" width="3.85546875" style="11" customWidth="1"/>
    <col min="5073" max="5073" width="4.28515625" style="11" customWidth="1"/>
    <col min="5074" max="5076" width="3.85546875" style="11" customWidth="1"/>
    <col min="5077" max="5077" width="4.28515625" style="11" customWidth="1"/>
    <col min="5078" max="5080" width="3.85546875" style="11" customWidth="1"/>
    <col min="5081" max="5082" width="4.28515625" style="11" customWidth="1"/>
    <col min="5083" max="5084" width="3.85546875" style="11" customWidth="1"/>
    <col min="5085" max="5085" width="5" style="11" customWidth="1"/>
    <col min="5086" max="5087" width="3.85546875" style="11" customWidth="1"/>
    <col min="5088" max="5090" width="4.28515625" style="11" customWidth="1"/>
    <col min="5091" max="5091" width="4.5703125" style="11" customWidth="1"/>
    <col min="5092" max="5096" width="3.85546875" style="11" customWidth="1"/>
    <col min="5097" max="5097" width="4.42578125" style="11" customWidth="1"/>
    <col min="5098" max="5107" width="4.85546875" style="11" customWidth="1"/>
    <col min="5108" max="5110" width="5.42578125" style="11" customWidth="1"/>
    <col min="5111" max="5120" width="9.140625" style="11"/>
    <col min="5121" max="5121" width="4.28515625" style="11" customWidth="1"/>
    <col min="5122" max="5122" width="16.42578125" style="11" customWidth="1"/>
    <col min="5123" max="5153" width="4.7109375" style="11" customWidth="1"/>
    <col min="5154" max="5154" width="5.42578125" style="11" customWidth="1"/>
    <col min="5155" max="5155" width="4.7109375" style="11" customWidth="1"/>
    <col min="5156" max="5156" width="0.85546875" style="11" customWidth="1"/>
    <col min="5157" max="5189" width="4.7109375" style="11" customWidth="1"/>
    <col min="5190" max="5190" width="0.85546875" style="11" customWidth="1"/>
    <col min="5191" max="5201" width="4.7109375" style="11" customWidth="1"/>
    <col min="5202" max="5202" width="3.85546875" style="11" customWidth="1"/>
    <col min="5203" max="5219" width="4.7109375" style="11" customWidth="1"/>
    <col min="5220" max="5220" width="0.85546875" style="11" customWidth="1"/>
    <col min="5221" max="5228" width="4.7109375" style="11" customWidth="1"/>
    <col min="5229" max="5230" width="3.7109375" style="11" customWidth="1"/>
    <col min="5231" max="5247" width="4.7109375" style="11" customWidth="1"/>
    <col min="5248" max="5248" width="0.85546875" style="11" customWidth="1"/>
    <col min="5249" max="5269" width="4.7109375" style="11" customWidth="1"/>
    <col min="5270" max="5270" width="0.85546875" style="11" customWidth="1"/>
    <col min="5271" max="5277" width="4.7109375" style="11" customWidth="1"/>
    <col min="5278" max="5278" width="4.5703125" style="11" customWidth="1"/>
    <col min="5279" max="5295" width="4.7109375" style="11" customWidth="1"/>
    <col min="5296" max="5296" width="0.85546875" style="11" customWidth="1"/>
    <col min="5297" max="5310" width="4.7109375" style="11" customWidth="1"/>
    <col min="5311" max="5311" width="12.85546875" style="11" customWidth="1"/>
    <col min="5312" max="5312" width="4.7109375" style="11" customWidth="1"/>
    <col min="5313" max="5313" width="5.140625" style="11" customWidth="1"/>
    <col min="5314" max="5314" width="4.42578125" style="11" customWidth="1"/>
    <col min="5315" max="5326" width="4.7109375" style="11" customWidth="1"/>
    <col min="5327" max="5328" width="3.85546875" style="11" customWidth="1"/>
    <col min="5329" max="5329" width="4.28515625" style="11" customWidth="1"/>
    <col min="5330" max="5332" width="3.85546875" style="11" customWidth="1"/>
    <col min="5333" max="5333" width="4.28515625" style="11" customWidth="1"/>
    <col min="5334" max="5336" width="3.85546875" style="11" customWidth="1"/>
    <col min="5337" max="5338" width="4.28515625" style="11" customWidth="1"/>
    <col min="5339" max="5340" width="3.85546875" style="11" customWidth="1"/>
    <col min="5341" max="5341" width="5" style="11" customWidth="1"/>
    <col min="5342" max="5343" width="3.85546875" style="11" customWidth="1"/>
    <col min="5344" max="5346" width="4.28515625" style="11" customWidth="1"/>
    <col min="5347" max="5347" width="4.5703125" style="11" customWidth="1"/>
    <col min="5348" max="5352" width="3.85546875" style="11" customWidth="1"/>
    <col min="5353" max="5353" width="4.42578125" style="11" customWidth="1"/>
    <col min="5354" max="5363" width="4.85546875" style="11" customWidth="1"/>
    <col min="5364" max="5366" width="5.42578125" style="11" customWidth="1"/>
    <col min="5367" max="5376" width="9.140625" style="11"/>
    <col min="5377" max="5377" width="4.28515625" style="11" customWidth="1"/>
    <col min="5378" max="5378" width="16.42578125" style="11" customWidth="1"/>
    <col min="5379" max="5409" width="4.7109375" style="11" customWidth="1"/>
    <col min="5410" max="5410" width="5.42578125" style="11" customWidth="1"/>
    <col min="5411" max="5411" width="4.7109375" style="11" customWidth="1"/>
    <col min="5412" max="5412" width="0.85546875" style="11" customWidth="1"/>
    <col min="5413" max="5445" width="4.7109375" style="11" customWidth="1"/>
    <col min="5446" max="5446" width="0.85546875" style="11" customWidth="1"/>
    <col min="5447" max="5457" width="4.7109375" style="11" customWidth="1"/>
    <col min="5458" max="5458" width="3.85546875" style="11" customWidth="1"/>
    <col min="5459" max="5475" width="4.7109375" style="11" customWidth="1"/>
    <col min="5476" max="5476" width="0.85546875" style="11" customWidth="1"/>
    <col min="5477" max="5484" width="4.7109375" style="11" customWidth="1"/>
    <col min="5485" max="5486" width="3.7109375" style="11" customWidth="1"/>
    <col min="5487" max="5503" width="4.7109375" style="11" customWidth="1"/>
    <col min="5504" max="5504" width="0.85546875" style="11" customWidth="1"/>
    <col min="5505" max="5525" width="4.7109375" style="11" customWidth="1"/>
    <col min="5526" max="5526" width="0.85546875" style="11" customWidth="1"/>
    <col min="5527" max="5533" width="4.7109375" style="11" customWidth="1"/>
    <col min="5534" max="5534" width="4.5703125" style="11" customWidth="1"/>
    <col min="5535" max="5551" width="4.7109375" style="11" customWidth="1"/>
    <col min="5552" max="5552" width="0.85546875" style="11" customWidth="1"/>
    <col min="5553" max="5566" width="4.7109375" style="11" customWidth="1"/>
    <col min="5567" max="5567" width="12.85546875" style="11" customWidth="1"/>
    <col min="5568" max="5568" width="4.7109375" style="11" customWidth="1"/>
    <col min="5569" max="5569" width="5.140625" style="11" customWidth="1"/>
    <col min="5570" max="5570" width="4.42578125" style="11" customWidth="1"/>
    <col min="5571" max="5582" width="4.7109375" style="11" customWidth="1"/>
    <col min="5583" max="5584" width="3.85546875" style="11" customWidth="1"/>
    <col min="5585" max="5585" width="4.28515625" style="11" customWidth="1"/>
    <col min="5586" max="5588" width="3.85546875" style="11" customWidth="1"/>
    <col min="5589" max="5589" width="4.28515625" style="11" customWidth="1"/>
    <col min="5590" max="5592" width="3.85546875" style="11" customWidth="1"/>
    <col min="5593" max="5594" width="4.28515625" style="11" customWidth="1"/>
    <col min="5595" max="5596" width="3.85546875" style="11" customWidth="1"/>
    <col min="5597" max="5597" width="5" style="11" customWidth="1"/>
    <col min="5598" max="5599" width="3.85546875" style="11" customWidth="1"/>
    <col min="5600" max="5602" width="4.28515625" style="11" customWidth="1"/>
    <col min="5603" max="5603" width="4.5703125" style="11" customWidth="1"/>
    <col min="5604" max="5608" width="3.85546875" style="11" customWidth="1"/>
    <col min="5609" max="5609" width="4.42578125" style="11" customWidth="1"/>
    <col min="5610" max="5619" width="4.85546875" style="11" customWidth="1"/>
    <col min="5620" max="5622" width="5.42578125" style="11" customWidth="1"/>
    <col min="5623" max="5632" width="9.140625" style="11"/>
    <col min="5633" max="5633" width="4.28515625" style="11" customWidth="1"/>
    <col min="5634" max="5634" width="16.42578125" style="11" customWidth="1"/>
    <col min="5635" max="5665" width="4.7109375" style="11" customWidth="1"/>
    <col min="5666" max="5666" width="5.42578125" style="11" customWidth="1"/>
    <col min="5667" max="5667" width="4.7109375" style="11" customWidth="1"/>
    <col min="5668" max="5668" width="0.85546875" style="11" customWidth="1"/>
    <col min="5669" max="5701" width="4.7109375" style="11" customWidth="1"/>
    <col min="5702" max="5702" width="0.85546875" style="11" customWidth="1"/>
    <col min="5703" max="5713" width="4.7109375" style="11" customWidth="1"/>
    <col min="5714" max="5714" width="3.85546875" style="11" customWidth="1"/>
    <col min="5715" max="5731" width="4.7109375" style="11" customWidth="1"/>
    <col min="5732" max="5732" width="0.85546875" style="11" customWidth="1"/>
    <col min="5733" max="5740" width="4.7109375" style="11" customWidth="1"/>
    <col min="5741" max="5742" width="3.7109375" style="11" customWidth="1"/>
    <col min="5743" max="5759" width="4.7109375" style="11" customWidth="1"/>
    <col min="5760" max="5760" width="0.85546875" style="11" customWidth="1"/>
    <col min="5761" max="5781" width="4.7109375" style="11" customWidth="1"/>
    <col min="5782" max="5782" width="0.85546875" style="11" customWidth="1"/>
    <col min="5783" max="5789" width="4.7109375" style="11" customWidth="1"/>
    <col min="5790" max="5790" width="4.5703125" style="11" customWidth="1"/>
    <col min="5791" max="5807" width="4.7109375" style="11" customWidth="1"/>
    <col min="5808" max="5808" width="0.85546875" style="11" customWidth="1"/>
    <col min="5809" max="5822" width="4.7109375" style="11" customWidth="1"/>
    <col min="5823" max="5823" width="12.85546875" style="11" customWidth="1"/>
    <col min="5824" max="5824" width="4.7109375" style="11" customWidth="1"/>
    <col min="5825" max="5825" width="5.140625" style="11" customWidth="1"/>
    <col min="5826" max="5826" width="4.42578125" style="11" customWidth="1"/>
    <col min="5827" max="5838" width="4.7109375" style="11" customWidth="1"/>
    <col min="5839" max="5840" width="3.85546875" style="11" customWidth="1"/>
    <col min="5841" max="5841" width="4.28515625" style="11" customWidth="1"/>
    <col min="5842" max="5844" width="3.85546875" style="11" customWidth="1"/>
    <col min="5845" max="5845" width="4.28515625" style="11" customWidth="1"/>
    <col min="5846" max="5848" width="3.85546875" style="11" customWidth="1"/>
    <col min="5849" max="5850" width="4.28515625" style="11" customWidth="1"/>
    <col min="5851" max="5852" width="3.85546875" style="11" customWidth="1"/>
    <col min="5853" max="5853" width="5" style="11" customWidth="1"/>
    <col min="5854" max="5855" width="3.85546875" style="11" customWidth="1"/>
    <col min="5856" max="5858" width="4.28515625" style="11" customWidth="1"/>
    <col min="5859" max="5859" width="4.5703125" style="11" customWidth="1"/>
    <col min="5860" max="5864" width="3.85546875" style="11" customWidth="1"/>
    <col min="5865" max="5865" width="4.42578125" style="11" customWidth="1"/>
    <col min="5866" max="5875" width="4.85546875" style="11" customWidth="1"/>
    <col min="5876" max="5878" width="5.42578125" style="11" customWidth="1"/>
    <col min="5879" max="5888" width="9.140625" style="11"/>
    <col min="5889" max="5889" width="4.28515625" style="11" customWidth="1"/>
    <col min="5890" max="5890" width="16.42578125" style="11" customWidth="1"/>
    <col min="5891" max="5921" width="4.7109375" style="11" customWidth="1"/>
    <col min="5922" max="5922" width="5.42578125" style="11" customWidth="1"/>
    <col min="5923" max="5923" width="4.7109375" style="11" customWidth="1"/>
    <col min="5924" max="5924" width="0.85546875" style="11" customWidth="1"/>
    <col min="5925" max="5957" width="4.7109375" style="11" customWidth="1"/>
    <col min="5958" max="5958" width="0.85546875" style="11" customWidth="1"/>
    <col min="5959" max="5969" width="4.7109375" style="11" customWidth="1"/>
    <col min="5970" max="5970" width="3.85546875" style="11" customWidth="1"/>
    <col min="5971" max="5987" width="4.7109375" style="11" customWidth="1"/>
    <col min="5988" max="5988" width="0.85546875" style="11" customWidth="1"/>
    <col min="5989" max="5996" width="4.7109375" style="11" customWidth="1"/>
    <col min="5997" max="5998" width="3.7109375" style="11" customWidth="1"/>
    <col min="5999" max="6015" width="4.7109375" style="11" customWidth="1"/>
    <col min="6016" max="6016" width="0.85546875" style="11" customWidth="1"/>
    <col min="6017" max="6037" width="4.7109375" style="11" customWidth="1"/>
    <col min="6038" max="6038" width="0.85546875" style="11" customWidth="1"/>
    <col min="6039" max="6045" width="4.7109375" style="11" customWidth="1"/>
    <col min="6046" max="6046" width="4.5703125" style="11" customWidth="1"/>
    <col min="6047" max="6063" width="4.7109375" style="11" customWidth="1"/>
    <col min="6064" max="6064" width="0.85546875" style="11" customWidth="1"/>
    <col min="6065" max="6078" width="4.7109375" style="11" customWidth="1"/>
    <col min="6079" max="6079" width="12.85546875" style="11" customWidth="1"/>
    <col min="6080" max="6080" width="4.7109375" style="11" customWidth="1"/>
    <col min="6081" max="6081" width="5.140625" style="11" customWidth="1"/>
    <col min="6082" max="6082" width="4.42578125" style="11" customWidth="1"/>
    <col min="6083" max="6094" width="4.7109375" style="11" customWidth="1"/>
    <col min="6095" max="6096" width="3.85546875" style="11" customWidth="1"/>
    <col min="6097" max="6097" width="4.28515625" style="11" customWidth="1"/>
    <col min="6098" max="6100" width="3.85546875" style="11" customWidth="1"/>
    <col min="6101" max="6101" width="4.28515625" style="11" customWidth="1"/>
    <col min="6102" max="6104" width="3.85546875" style="11" customWidth="1"/>
    <col min="6105" max="6106" width="4.28515625" style="11" customWidth="1"/>
    <col min="6107" max="6108" width="3.85546875" style="11" customWidth="1"/>
    <col min="6109" max="6109" width="5" style="11" customWidth="1"/>
    <col min="6110" max="6111" width="3.85546875" style="11" customWidth="1"/>
    <col min="6112" max="6114" width="4.28515625" style="11" customWidth="1"/>
    <col min="6115" max="6115" width="4.5703125" style="11" customWidth="1"/>
    <col min="6116" max="6120" width="3.85546875" style="11" customWidth="1"/>
    <col min="6121" max="6121" width="4.42578125" style="11" customWidth="1"/>
    <col min="6122" max="6131" width="4.85546875" style="11" customWidth="1"/>
    <col min="6132" max="6134" width="5.42578125" style="11" customWidth="1"/>
    <col min="6135" max="6144" width="9.140625" style="11"/>
    <col min="6145" max="6145" width="4.28515625" style="11" customWidth="1"/>
    <col min="6146" max="6146" width="16.42578125" style="11" customWidth="1"/>
    <col min="6147" max="6177" width="4.7109375" style="11" customWidth="1"/>
    <col min="6178" max="6178" width="5.42578125" style="11" customWidth="1"/>
    <col min="6179" max="6179" width="4.7109375" style="11" customWidth="1"/>
    <col min="6180" max="6180" width="0.85546875" style="11" customWidth="1"/>
    <col min="6181" max="6213" width="4.7109375" style="11" customWidth="1"/>
    <col min="6214" max="6214" width="0.85546875" style="11" customWidth="1"/>
    <col min="6215" max="6225" width="4.7109375" style="11" customWidth="1"/>
    <col min="6226" max="6226" width="3.85546875" style="11" customWidth="1"/>
    <col min="6227" max="6243" width="4.7109375" style="11" customWidth="1"/>
    <col min="6244" max="6244" width="0.85546875" style="11" customWidth="1"/>
    <col min="6245" max="6252" width="4.7109375" style="11" customWidth="1"/>
    <col min="6253" max="6254" width="3.7109375" style="11" customWidth="1"/>
    <col min="6255" max="6271" width="4.7109375" style="11" customWidth="1"/>
    <col min="6272" max="6272" width="0.85546875" style="11" customWidth="1"/>
    <col min="6273" max="6293" width="4.7109375" style="11" customWidth="1"/>
    <col min="6294" max="6294" width="0.85546875" style="11" customWidth="1"/>
    <col min="6295" max="6301" width="4.7109375" style="11" customWidth="1"/>
    <col min="6302" max="6302" width="4.5703125" style="11" customWidth="1"/>
    <col min="6303" max="6319" width="4.7109375" style="11" customWidth="1"/>
    <col min="6320" max="6320" width="0.85546875" style="11" customWidth="1"/>
    <col min="6321" max="6334" width="4.7109375" style="11" customWidth="1"/>
    <col min="6335" max="6335" width="12.85546875" style="11" customWidth="1"/>
    <col min="6336" max="6336" width="4.7109375" style="11" customWidth="1"/>
    <col min="6337" max="6337" width="5.140625" style="11" customWidth="1"/>
    <col min="6338" max="6338" width="4.42578125" style="11" customWidth="1"/>
    <col min="6339" max="6350" width="4.7109375" style="11" customWidth="1"/>
    <col min="6351" max="6352" width="3.85546875" style="11" customWidth="1"/>
    <col min="6353" max="6353" width="4.28515625" style="11" customWidth="1"/>
    <col min="6354" max="6356" width="3.85546875" style="11" customWidth="1"/>
    <col min="6357" max="6357" width="4.28515625" style="11" customWidth="1"/>
    <col min="6358" max="6360" width="3.85546875" style="11" customWidth="1"/>
    <col min="6361" max="6362" width="4.28515625" style="11" customWidth="1"/>
    <col min="6363" max="6364" width="3.85546875" style="11" customWidth="1"/>
    <col min="6365" max="6365" width="5" style="11" customWidth="1"/>
    <col min="6366" max="6367" width="3.85546875" style="11" customWidth="1"/>
    <col min="6368" max="6370" width="4.28515625" style="11" customWidth="1"/>
    <col min="6371" max="6371" width="4.5703125" style="11" customWidth="1"/>
    <col min="6372" max="6376" width="3.85546875" style="11" customWidth="1"/>
    <col min="6377" max="6377" width="4.42578125" style="11" customWidth="1"/>
    <col min="6378" max="6387" width="4.85546875" style="11" customWidth="1"/>
    <col min="6388" max="6390" width="5.42578125" style="11" customWidth="1"/>
    <col min="6391" max="6400" width="9.140625" style="11"/>
    <col min="6401" max="6401" width="4.28515625" style="11" customWidth="1"/>
    <col min="6402" max="6402" width="16.42578125" style="11" customWidth="1"/>
    <col min="6403" max="6433" width="4.7109375" style="11" customWidth="1"/>
    <col min="6434" max="6434" width="5.42578125" style="11" customWidth="1"/>
    <col min="6435" max="6435" width="4.7109375" style="11" customWidth="1"/>
    <col min="6436" max="6436" width="0.85546875" style="11" customWidth="1"/>
    <col min="6437" max="6469" width="4.7109375" style="11" customWidth="1"/>
    <col min="6470" max="6470" width="0.85546875" style="11" customWidth="1"/>
    <col min="6471" max="6481" width="4.7109375" style="11" customWidth="1"/>
    <col min="6482" max="6482" width="3.85546875" style="11" customWidth="1"/>
    <col min="6483" max="6499" width="4.7109375" style="11" customWidth="1"/>
    <col min="6500" max="6500" width="0.85546875" style="11" customWidth="1"/>
    <col min="6501" max="6508" width="4.7109375" style="11" customWidth="1"/>
    <col min="6509" max="6510" width="3.7109375" style="11" customWidth="1"/>
    <col min="6511" max="6527" width="4.7109375" style="11" customWidth="1"/>
    <col min="6528" max="6528" width="0.85546875" style="11" customWidth="1"/>
    <col min="6529" max="6549" width="4.7109375" style="11" customWidth="1"/>
    <col min="6550" max="6550" width="0.85546875" style="11" customWidth="1"/>
    <col min="6551" max="6557" width="4.7109375" style="11" customWidth="1"/>
    <col min="6558" max="6558" width="4.5703125" style="11" customWidth="1"/>
    <col min="6559" max="6575" width="4.7109375" style="11" customWidth="1"/>
    <col min="6576" max="6576" width="0.85546875" style="11" customWidth="1"/>
    <col min="6577" max="6590" width="4.7109375" style="11" customWidth="1"/>
    <col min="6591" max="6591" width="12.85546875" style="11" customWidth="1"/>
    <col min="6592" max="6592" width="4.7109375" style="11" customWidth="1"/>
    <col min="6593" max="6593" width="5.140625" style="11" customWidth="1"/>
    <col min="6594" max="6594" width="4.42578125" style="11" customWidth="1"/>
    <col min="6595" max="6606" width="4.7109375" style="11" customWidth="1"/>
    <col min="6607" max="6608" width="3.85546875" style="11" customWidth="1"/>
    <col min="6609" max="6609" width="4.28515625" style="11" customWidth="1"/>
    <col min="6610" max="6612" width="3.85546875" style="11" customWidth="1"/>
    <col min="6613" max="6613" width="4.28515625" style="11" customWidth="1"/>
    <col min="6614" max="6616" width="3.85546875" style="11" customWidth="1"/>
    <col min="6617" max="6618" width="4.28515625" style="11" customWidth="1"/>
    <col min="6619" max="6620" width="3.85546875" style="11" customWidth="1"/>
    <col min="6621" max="6621" width="5" style="11" customWidth="1"/>
    <col min="6622" max="6623" width="3.85546875" style="11" customWidth="1"/>
    <col min="6624" max="6626" width="4.28515625" style="11" customWidth="1"/>
    <col min="6627" max="6627" width="4.5703125" style="11" customWidth="1"/>
    <col min="6628" max="6632" width="3.85546875" style="11" customWidth="1"/>
    <col min="6633" max="6633" width="4.42578125" style="11" customWidth="1"/>
    <col min="6634" max="6643" width="4.85546875" style="11" customWidth="1"/>
    <col min="6644" max="6646" width="5.42578125" style="11" customWidth="1"/>
    <col min="6647" max="6656" width="9.140625" style="11"/>
    <col min="6657" max="6657" width="4.28515625" style="11" customWidth="1"/>
    <col min="6658" max="6658" width="16.42578125" style="11" customWidth="1"/>
    <col min="6659" max="6689" width="4.7109375" style="11" customWidth="1"/>
    <col min="6690" max="6690" width="5.42578125" style="11" customWidth="1"/>
    <col min="6691" max="6691" width="4.7109375" style="11" customWidth="1"/>
    <col min="6692" max="6692" width="0.85546875" style="11" customWidth="1"/>
    <col min="6693" max="6725" width="4.7109375" style="11" customWidth="1"/>
    <col min="6726" max="6726" width="0.85546875" style="11" customWidth="1"/>
    <col min="6727" max="6737" width="4.7109375" style="11" customWidth="1"/>
    <col min="6738" max="6738" width="3.85546875" style="11" customWidth="1"/>
    <col min="6739" max="6755" width="4.7109375" style="11" customWidth="1"/>
    <col min="6756" max="6756" width="0.85546875" style="11" customWidth="1"/>
    <col min="6757" max="6764" width="4.7109375" style="11" customWidth="1"/>
    <col min="6765" max="6766" width="3.7109375" style="11" customWidth="1"/>
    <col min="6767" max="6783" width="4.7109375" style="11" customWidth="1"/>
    <col min="6784" max="6784" width="0.85546875" style="11" customWidth="1"/>
    <col min="6785" max="6805" width="4.7109375" style="11" customWidth="1"/>
    <col min="6806" max="6806" width="0.85546875" style="11" customWidth="1"/>
    <col min="6807" max="6813" width="4.7109375" style="11" customWidth="1"/>
    <col min="6814" max="6814" width="4.5703125" style="11" customWidth="1"/>
    <col min="6815" max="6831" width="4.7109375" style="11" customWidth="1"/>
    <col min="6832" max="6832" width="0.85546875" style="11" customWidth="1"/>
    <col min="6833" max="6846" width="4.7109375" style="11" customWidth="1"/>
    <col min="6847" max="6847" width="12.85546875" style="11" customWidth="1"/>
    <col min="6848" max="6848" width="4.7109375" style="11" customWidth="1"/>
    <col min="6849" max="6849" width="5.140625" style="11" customWidth="1"/>
    <col min="6850" max="6850" width="4.42578125" style="11" customWidth="1"/>
    <col min="6851" max="6862" width="4.7109375" style="11" customWidth="1"/>
    <col min="6863" max="6864" width="3.85546875" style="11" customWidth="1"/>
    <col min="6865" max="6865" width="4.28515625" style="11" customWidth="1"/>
    <col min="6866" max="6868" width="3.85546875" style="11" customWidth="1"/>
    <col min="6869" max="6869" width="4.28515625" style="11" customWidth="1"/>
    <col min="6870" max="6872" width="3.85546875" style="11" customWidth="1"/>
    <col min="6873" max="6874" width="4.28515625" style="11" customWidth="1"/>
    <col min="6875" max="6876" width="3.85546875" style="11" customWidth="1"/>
    <col min="6877" max="6877" width="5" style="11" customWidth="1"/>
    <col min="6878" max="6879" width="3.85546875" style="11" customWidth="1"/>
    <col min="6880" max="6882" width="4.28515625" style="11" customWidth="1"/>
    <col min="6883" max="6883" width="4.5703125" style="11" customWidth="1"/>
    <col min="6884" max="6888" width="3.85546875" style="11" customWidth="1"/>
    <col min="6889" max="6889" width="4.42578125" style="11" customWidth="1"/>
    <col min="6890" max="6899" width="4.85546875" style="11" customWidth="1"/>
    <col min="6900" max="6902" width="5.42578125" style="11" customWidth="1"/>
    <col min="6903" max="6912" width="9.140625" style="11"/>
    <col min="6913" max="6913" width="4.28515625" style="11" customWidth="1"/>
    <col min="6914" max="6914" width="16.42578125" style="11" customWidth="1"/>
    <col min="6915" max="6945" width="4.7109375" style="11" customWidth="1"/>
    <col min="6946" max="6946" width="5.42578125" style="11" customWidth="1"/>
    <col min="6947" max="6947" width="4.7109375" style="11" customWidth="1"/>
    <col min="6948" max="6948" width="0.85546875" style="11" customWidth="1"/>
    <col min="6949" max="6981" width="4.7109375" style="11" customWidth="1"/>
    <col min="6982" max="6982" width="0.85546875" style="11" customWidth="1"/>
    <col min="6983" max="6993" width="4.7109375" style="11" customWidth="1"/>
    <col min="6994" max="6994" width="3.85546875" style="11" customWidth="1"/>
    <col min="6995" max="7011" width="4.7109375" style="11" customWidth="1"/>
    <col min="7012" max="7012" width="0.85546875" style="11" customWidth="1"/>
    <col min="7013" max="7020" width="4.7109375" style="11" customWidth="1"/>
    <col min="7021" max="7022" width="3.7109375" style="11" customWidth="1"/>
    <col min="7023" max="7039" width="4.7109375" style="11" customWidth="1"/>
    <col min="7040" max="7040" width="0.85546875" style="11" customWidth="1"/>
    <col min="7041" max="7061" width="4.7109375" style="11" customWidth="1"/>
    <col min="7062" max="7062" width="0.85546875" style="11" customWidth="1"/>
    <col min="7063" max="7069" width="4.7109375" style="11" customWidth="1"/>
    <col min="7070" max="7070" width="4.5703125" style="11" customWidth="1"/>
    <col min="7071" max="7087" width="4.7109375" style="11" customWidth="1"/>
    <col min="7088" max="7088" width="0.85546875" style="11" customWidth="1"/>
    <col min="7089" max="7102" width="4.7109375" style="11" customWidth="1"/>
    <col min="7103" max="7103" width="12.85546875" style="11" customWidth="1"/>
    <col min="7104" max="7104" width="4.7109375" style="11" customWidth="1"/>
    <col min="7105" max="7105" width="5.140625" style="11" customWidth="1"/>
    <col min="7106" max="7106" width="4.42578125" style="11" customWidth="1"/>
    <col min="7107" max="7118" width="4.7109375" style="11" customWidth="1"/>
    <col min="7119" max="7120" width="3.85546875" style="11" customWidth="1"/>
    <col min="7121" max="7121" width="4.28515625" style="11" customWidth="1"/>
    <col min="7122" max="7124" width="3.85546875" style="11" customWidth="1"/>
    <col min="7125" max="7125" width="4.28515625" style="11" customWidth="1"/>
    <col min="7126" max="7128" width="3.85546875" style="11" customWidth="1"/>
    <col min="7129" max="7130" width="4.28515625" style="11" customWidth="1"/>
    <col min="7131" max="7132" width="3.85546875" style="11" customWidth="1"/>
    <col min="7133" max="7133" width="5" style="11" customWidth="1"/>
    <col min="7134" max="7135" width="3.85546875" style="11" customWidth="1"/>
    <col min="7136" max="7138" width="4.28515625" style="11" customWidth="1"/>
    <col min="7139" max="7139" width="4.5703125" style="11" customWidth="1"/>
    <col min="7140" max="7144" width="3.85546875" style="11" customWidth="1"/>
    <col min="7145" max="7145" width="4.42578125" style="11" customWidth="1"/>
    <col min="7146" max="7155" width="4.85546875" style="11" customWidth="1"/>
    <col min="7156" max="7158" width="5.42578125" style="11" customWidth="1"/>
    <col min="7159" max="7168" width="9.140625" style="11"/>
    <col min="7169" max="7169" width="4.28515625" style="11" customWidth="1"/>
    <col min="7170" max="7170" width="16.42578125" style="11" customWidth="1"/>
    <col min="7171" max="7201" width="4.7109375" style="11" customWidth="1"/>
    <col min="7202" max="7202" width="5.42578125" style="11" customWidth="1"/>
    <col min="7203" max="7203" width="4.7109375" style="11" customWidth="1"/>
    <col min="7204" max="7204" width="0.85546875" style="11" customWidth="1"/>
    <col min="7205" max="7237" width="4.7109375" style="11" customWidth="1"/>
    <col min="7238" max="7238" width="0.85546875" style="11" customWidth="1"/>
    <col min="7239" max="7249" width="4.7109375" style="11" customWidth="1"/>
    <col min="7250" max="7250" width="3.85546875" style="11" customWidth="1"/>
    <col min="7251" max="7267" width="4.7109375" style="11" customWidth="1"/>
    <col min="7268" max="7268" width="0.85546875" style="11" customWidth="1"/>
    <col min="7269" max="7276" width="4.7109375" style="11" customWidth="1"/>
    <col min="7277" max="7278" width="3.7109375" style="11" customWidth="1"/>
    <col min="7279" max="7295" width="4.7109375" style="11" customWidth="1"/>
    <col min="7296" max="7296" width="0.85546875" style="11" customWidth="1"/>
    <col min="7297" max="7317" width="4.7109375" style="11" customWidth="1"/>
    <col min="7318" max="7318" width="0.85546875" style="11" customWidth="1"/>
    <col min="7319" max="7325" width="4.7109375" style="11" customWidth="1"/>
    <col min="7326" max="7326" width="4.5703125" style="11" customWidth="1"/>
    <col min="7327" max="7343" width="4.7109375" style="11" customWidth="1"/>
    <col min="7344" max="7344" width="0.85546875" style="11" customWidth="1"/>
    <col min="7345" max="7358" width="4.7109375" style="11" customWidth="1"/>
    <col min="7359" max="7359" width="12.85546875" style="11" customWidth="1"/>
    <col min="7360" max="7360" width="4.7109375" style="11" customWidth="1"/>
    <col min="7361" max="7361" width="5.140625" style="11" customWidth="1"/>
    <col min="7362" max="7362" width="4.42578125" style="11" customWidth="1"/>
    <col min="7363" max="7374" width="4.7109375" style="11" customWidth="1"/>
    <col min="7375" max="7376" width="3.85546875" style="11" customWidth="1"/>
    <col min="7377" max="7377" width="4.28515625" style="11" customWidth="1"/>
    <col min="7378" max="7380" width="3.85546875" style="11" customWidth="1"/>
    <col min="7381" max="7381" width="4.28515625" style="11" customWidth="1"/>
    <col min="7382" max="7384" width="3.85546875" style="11" customWidth="1"/>
    <col min="7385" max="7386" width="4.28515625" style="11" customWidth="1"/>
    <col min="7387" max="7388" width="3.85546875" style="11" customWidth="1"/>
    <col min="7389" max="7389" width="5" style="11" customWidth="1"/>
    <col min="7390" max="7391" width="3.85546875" style="11" customWidth="1"/>
    <col min="7392" max="7394" width="4.28515625" style="11" customWidth="1"/>
    <col min="7395" max="7395" width="4.5703125" style="11" customWidth="1"/>
    <col min="7396" max="7400" width="3.85546875" style="11" customWidth="1"/>
    <col min="7401" max="7401" width="4.42578125" style="11" customWidth="1"/>
    <col min="7402" max="7411" width="4.85546875" style="11" customWidth="1"/>
    <col min="7412" max="7414" width="5.42578125" style="11" customWidth="1"/>
    <col min="7415" max="7424" width="9.140625" style="11"/>
    <col min="7425" max="7425" width="4.28515625" style="11" customWidth="1"/>
    <col min="7426" max="7426" width="16.42578125" style="11" customWidth="1"/>
    <col min="7427" max="7457" width="4.7109375" style="11" customWidth="1"/>
    <col min="7458" max="7458" width="5.42578125" style="11" customWidth="1"/>
    <col min="7459" max="7459" width="4.7109375" style="11" customWidth="1"/>
    <col min="7460" max="7460" width="0.85546875" style="11" customWidth="1"/>
    <col min="7461" max="7493" width="4.7109375" style="11" customWidth="1"/>
    <col min="7494" max="7494" width="0.85546875" style="11" customWidth="1"/>
    <col min="7495" max="7505" width="4.7109375" style="11" customWidth="1"/>
    <col min="7506" max="7506" width="3.85546875" style="11" customWidth="1"/>
    <col min="7507" max="7523" width="4.7109375" style="11" customWidth="1"/>
    <col min="7524" max="7524" width="0.85546875" style="11" customWidth="1"/>
    <col min="7525" max="7532" width="4.7109375" style="11" customWidth="1"/>
    <col min="7533" max="7534" width="3.7109375" style="11" customWidth="1"/>
    <col min="7535" max="7551" width="4.7109375" style="11" customWidth="1"/>
    <col min="7552" max="7552" width="0.85546875" style="11" customWidth="1"/>
    <col min="7553" max="7573" width="4.7109375" style="11" customWidth="1"/>
    <col min="7574" max="7574" width="0.85546875" style="11" customWidth="1"/>
    <col min="7575" max="7581" width="4.7109375" style="11" customWidth="1"/>
    <col min="7582" max="7582" width="4.5703125" style="11" customWidth="1"/>
    <col min="7583" max="7599" width="4.7109375" style="11" customWidth="1"/>
    <col min="7600" max="7600" width="0.85546875" style="11" customWidth="1"/>
    <col min="7601" max="7614" width="4.7109375" style="11" customWidth="1"/>
    <col min="7615" max="7615" width="12.85546875" style="11" customWidth="1"/>
    <col min="7616" max="7616" width="4.7109375" style="11" customWidth="1"/>
    <col min="7617" max="7617" width="5.140625" style="11" customWidth="1"/>
    <col min="7618" max="7618" width="4.42578125" style="11" customWidth="1"/>
    <col min="7619" max="7630" width="4.7109375" style="11" customWidth="1"/>
    <col min="7631" max="7632" width="3.85546875" style="11" customWidth="1"/>
    <col min="7633" max="7633" width="4.28515625" style="11" customWidth="1"/>
    <col min="7634" max="7636" width="3.85546875" style="11" customWidth="1"/>
    <col min="7637" max="7637" width="4.28515625" style="11" customWidth="1"/>
    <col min="7638" max="7640" width="3.85546875" style="11" customWidth="1"/>
    <col min="7641" max="7642" width="4.28515625" style="11" customWidth="1"/>
    <col min="7643" max="7644" width="3.85546875" style="11" customWidth="1"/>
    <col min="7645" max="7645" width="5" style="11" customWidth="1"/>
    <col min="7646" max="7647" width="3.85546875" style="11" customWidth="1"/>
    <col min="7648" max="7650" width="4.28515625" style="11" customWidth="1"/>
    <col min="7651" max="7651" width="4.5703125" style="11" customWidth="1"/>
    <col min="7652" max="7656" width="3.85546875" style="11" customWidth="1"/>
    <col min="7657" max="7657" width="4.42578125" style="11" customWidth="1"/>
    <col min="7658" max="7667" width="4.85546875" style="11" customWidth="1"/>
    <col min="7668" max="7670" width="5.42578125" style="11" customWidth="1"/>
    <col min="7671" max="7680" width="9.140625" style="11"/>
    <col min="7681" max="7681" width="4.28515625" style="11" customWidth="1"/>
    <col min="7682" max="7682" width="16.42578125" style="11" customWidth="1"/>
    <col min="7683" max="7713" width="4.7109375" style="11" customWidth="1"/>
    <col min="7714" max="7714" width="5.42578125" style="11" customWidth="1"/>
    <col min="7715" max="7715" width="4.7109375" style="11" customWidth="1"/>
    <col min="7716" max="7716" width="0.85546875" style="11" customWidth="1"/>
    <col min="7717" max="7749" width="4.7109375" style="11" customWidth="1"/>
    <col min="7750" max="7750" width="0.85546875" style="11" customWidth="1"/>
    <col min="7751" max="7761" width="4.7109375" style="11" customWidth="1"/>
    <col min="7762" max="7762" width="3.85546875" style="11" customWidth="1"/>
    <col min="7763" max="7779" width="4.7109375" style="11" customWidth="1"/>
    <col min="7780" max="7780" width="0.85546875" style="11" customWidth="1"/>
    <col min="7781" max="7788" width="4.7109375" style="11" customWidth="1"/>
    <col min="7789" max="7790" width="3.7109375" style="11" customWidth="1"/>
    <col min="7791" max="7807" width="4.7109375" style="11" customWidth="1"/>
    <col min="7808" max="7808" width="0.85546875" style="11" customWidth="1"/>
    <col min="7809" max="7829" width="4.7109375" style="11" customWidth="1"/>
    <col min="7830" max="7830" width="0.85546875" style="11" customWidth="1"/>
    <col min="7831" max="7837" width="4.7109375" style="11" customWidth="1"/>
    <col min="7838" max="7838" width="4.5703125" style="11" customWidth="1"/>
    <col min="7839" max="7855" width="4.7109375" style="11" customWidth="1"/>
    <col min="7856" max="7856" width="0.85546875" style="11" customWidth="1"/>
    <col min="7857" max="7870" width="4.7109375" style="11" customWidth="1"/>
    <col min="7871" max="7871" width="12.85546875" style="11" customWidth="1"/>
    <col min="7872" max="7872" width="4.7109375" style="11" customWidth="1"/>
    <col min="7873" max="7873" width="5.140625" style="11" customWidth="1"/>
    <col min="7874" max="7874" width="4.42578125" style="11" customWidth="1"/>
    <col min="7875" max="7886" width="4.7109375" style="11" customWidth="1"/>
    <col min="7887" max="7888" width="3.85546875" style="11" customWidth="1"/>
    <col min="7889" max="7889" width="4.28515625" style="11" customWidth="1"/>
    <col min="7890" max="7892" width="3.85546875" style="11" customWidth="1"/>
    <col min="7893" max="7893" width="4.28515625" style="11" customWidth="1"/>
    <col min="7894" max="7896" width="3.85546875" style="11" customWidth="1"/>
    <col min="7897" max="7898" width="4.28515625" style="11" customWidth="1"/>
    <col min="7899" max="7900" width="3.85546875" style="11" customWidth="1"/>
    <col min="7901" max="7901" width="5" style="11" customWidth="1"/>
    <col min="7902" max="7903" width="3.85546875" style="11" customWidth="1"/>
    <col min="7904" max="7906" width="4.28515625" style="11" customWidth="1"/>
    <col min="7907" max="7907" width="4.5703125" style="11" customWidth="1"/>
    <col min="7908" max="7912" width="3.85546875" style="11" customWidth="1"/>
    <col min="7913" max="7913" width="4.42578125" style="11" customWidth="1"/>
    <col min="7914" max="7923" width="4.85546875" style="11" customWidth="1"/>
    <col min="7924" max="7926" width="5.42578125" style="11" customWidth="1"/>
    <col min="7927" max="7936" width="9.140625" style="11"/>
    <col min="7937" max="7937" width="4.28515625" style="11" customWidth="1"/>
    <col min="7938" max="7938" width="16.42578125" style="11" customWidth="1"/>
    <col min="7939" max="7969" width="4.7109375" style="11" customWidth="1"/>
    <col min="7970" max="7970" width="5.42578125" style="11" customWidth="1"/>
    <col min="7971" max="7971" width="4.7109375" style="11" customWidth="1"/>
    <col min="7972" max="7972" width="0.85546875" style="11" customWidth="1"/>
    <col min="7973" max="8005" width="4.7109375" style="11" customWidth="1"/>
    <col min="8006" max="8006" width="0.85546875" style="11" customWidth="1"/>
    <col min="8007" max="8017" width="4.7109375" style="11" customWidth="1"/>
    <col min="8018" max="8018" width="3.85546875" style="11" customWidth="1"/>
    <col min="8019" max="8035" width="4.7109375" style="11" customWidth="1"/>
    <col min="8036" max="8036" width="0.85546875" style="11" customWidth="1"/>
    <col min="8037" max="8044" width="4.7109375" style="11" customWidth="1"/>
    <col min="8045" max="8046" width="3.7109375" style="11" customWidth="1"/>
    <col min="8047" max="8063" width="4.7109375" style="11" customWidth="1"/>
    <col min="8064" max="8064" width="0.85546875" style="11" customWidth="1"/>
    <col min="8065" max="8085" width="4.7109375" style="11" customWidth="1"/>
    <col min="8086" max="8086" width="0.85546875" style="11" customWidth="1"/>
    <col min="8087" max="8093" width="4.7109375" style="11" customWidth="1"/>
    <col min="8094" max="8094" width="4.5703125" style="11" customWidth="1"/>
    <col min="8095" max="8111" width="4.7109375" style="11" customWidth="1"/>
    <col min="8112" max="8112" width="0.85546875" style="11" customWidth="1"/>
    <col min="8113" max="8126" width="4.7109375" style="11" customWidth="1"/>
    <col min="8127" max="8127" width="12.85546875" style="11" customWidth="1"/>
    <col min="8128" max="8128" width="4.7109375" style="11" customWidth="1"/>
    <col min="8129" max="8129" width="5.140625" style="11" customWidth="1"/>
    <col min="8130" max="8130" width="4.42578125" style="11" customWidth="1"/>
    <col min="8131" max="8142" width="4.7109375" style="11" customWidth="1"/>
    <col min="8143" max="8144" width="3.85546875" style="11" customWidth="1"/>
    <col min="8145" max="8145" width="4.28515625" style="11" customWidth="1"/>
    <col min="8146" max="8148" width="3.85546875" style="11" customWidth="1"/>
    <col min="8149" max="8149" width="4.28515625" style="11" customWidth="1"/>
    <col min="8150" max="8152" width="3.85546875" style="11" customWidth="1"/>
    <col min="8153" max="8154" width="4.28515625" style="11" customWidth="1"/>
    <col min="8155" max="8156" width="3.85546875" style="11" customWidth="1"/>
    <col min="8157" max="8157" width="5" style="11" customWidth="1"/>
    <col min="8158" max="8159" width="3.85546875" style="11" customWidth="1"/>
    <col min="8160" max="8162" width="4.28515625" style="11" customWidth="1"/>
    <col min="8163" max="8163" width="4.5703125" style="11" customWidth="1"/>
    <col min="8164" max="8168" width="3.85546875" style="11" customWidth="1"/>
    <col min="8169" max="8169" width="4.42578125" style="11" customWidth="1"/>
    <col min="8170" max="8179" width="4.85546875" style="11" customWidth="1"/>
    <col min="8180" max="8182" width="5.42578125" style="11" customWidth="1"/>
    <col min="8183" max="8192" width="9.140625" style="11"/>
    <col min="8193" max="8193" width="4.28515625" style="11" customWidth="1"/>
    <col min="8194" max="8194" width="16.42578125" style="11" customWidth="1"/>
    <col min="8195" max="8225" width="4.7109375" style="11" customWidth="1"/>
    <col min="8226" max="8226" width="5.42578125" style="11" customWidth="1"/>
    <col min="8227" max="8227" width="4.7109375" style="11" customWidth="1"/>
    <col min="8228" max="8228" width="0.85546875" style="11" customWidth="1"/>
    <col min="8229" max="8261" width="4.7109375" style="11" customWidth="1"/>
    <col min="8262" max="8262" width="0.85546875" style="11" customWidth="1"/>
    <col min="8263" max="8273" width="4.7109375" style="11" customWidth="1"/>
    <col min="8274" max="8274" width="3.85546875" style="11" customWidth="1"/>
    <col min="8275" max="8291" width="4.7109375" style="11" customWidth="1"/>
    <col min="8292" max="8292" width="0.85546875" style="11" customWidth="1"/>
    <col min="8293" max="8300" width="4.7109375" style="11" customWidth="1"/>
    <col min="8301" max="8302" width="3.7109375" style="11" customWidth="1"/>
    <col min="8303" max="8319" width="4.7109375" style="11" customWidth="1"/>
    <col min="8320" max="8320" width="0.85546875" style="11" customWidth="1"/>
    <col min="8321" max="8341" width="4.7109375" style="11" customWidth="1"/>
    <col min="8342" max="8342" width="0.85546875" style="11" customWidth="1"/>
    <col min="8343" max="8349" width="4.7109375" style="11" customWidth="1"/>
    <col min="8350" max="8350" width="4.5703125" style="11" customWidth="1"/>
    <col min="8351" max="8367" width="4.7109375" style="11" customWidth="1"/>
    <col min="8368" max="8368" width="0.85546875" style="11" customWidth="1"/>
    <col min="8369" max="8382" width="4.7109375" style="11" customWidth="1"/>
    <col min="8383" max="8383" width="12.85546875" style="11" customWidth="1"/>
    <col min="8384" max="8384" width="4.7109375" style="11" customWidth="1"/>
    <col min="8385" max="8385" width="5.140625" style="11" customWidth="1"/>
    <col min="8386" max="8386" width="4.42578125" style="11" customWidth="1"/>
    <col min="8387" max="8398" width="4.7109375" style="11" customWidth="1"/>
    <col min="8399" max="8400" width="3.85546875" style="11" customWidth="1"/>
    <col min="8401" max="8401" width="4.28515625" style="11" customWidth="1"/>
    <col min="8402" max="8404" width="3.85546875" style="11" customWidth="1"/>
    <col min="8405" max="8405" width="4.28515625" style="11" customWidth="1"/>
    <col min="8406" max="8408" width="3.85546875" style="11" customWidth="1"/>
    <col min="8409" max="8410" width="4.28515625" style="11" customWidth="1"/>
    <col min="8411" max="8412" width="3.85546875" style="11" customWidth="1"/>
    <col min="8413" max="8413" width="5" style="11" customWidth="1"/>
    <col min="8414" max="8415" width="3.85546875" style="11" customWidth="1"/>
    <col min="8416" max="8418" width="4.28515625" style="11" customWidth="1"/>
    <col min="8419" max="8419" width="4.5703125" style="11" customWidth="1"/>
    <col min="8420" max="8424" width="3.85546875" style="11" customWidth="1"/>
    <col min="8425" max="8425" width="4.42578125" style="11" customWidth="1"/>
    <col min="8426" max="8435" width="4.85546875" style="11" customWidth="1"/>
    <col min="8436" max="8438" width="5.42578125" style="11" customWidth="1"/>
    <col min="8439" max="8448" width="9.140625" style="11"/>
    <col min="8449" max="8449" width="4.28515625" style="11" customWidth="1"/>
    <col min="8450" max="8450" width="16.42578125" style="11" customWidth="1"/>
    <col min="8451" max="8481" width="4.7109375" style="11" customWidth="1"/>
    <col min="8482" max="8482" width="5.42578125" style="11" customWidth="1"/>
    <col min="8483" max="8483" width="4.7109375" style="11" customWidth="1"/>
    <col min="8484" max="8484" width="0.85546875" style="11" customWidth="1"/>
    <col min="8485" max="8517" width="4.7109375" style="11" customWidth="1"/>
    <col min="8518" max="8518" width="0.85546875" style="11" customWidth="1"/>
    <col min="8519" max="8529" width="4.7109375" style="11" customWidth="1"/>
    <col min="8530" max="8530" width="3.85546875" style="11" customWidth="1"/>
    <col min="8531" max="8547" width="4.7109375" style="11" customWidth="1"/>
    <col min="8548" max="8548" width="0.85546875" style="11" customWidth="1"/>
    <col min="8549" max="8556" width="4.7109375" style="11" customWidth="1"/>
    <col min="8557" max="8558" width="3.7109375" style="11" customWidth="1"/>
    <col min="8559" max="8575" width="4.7109375" style="11" customWidth="1"/>
    <col min="8576" max="8576" width="0.85546875" style="11" customWidth="1"/>
    <col min="8577" max="8597" width="4.7109375" style="11" customWidth="1"/>
    <col min="8598" max="8598" width="0.85546875" style="11" customWidth="1"/>
    <col min="8599" max="8605" width="4.7109375" style="11" customWidth="1"/>
    <col min="8606" max="8606" width="4.5703125" style="11" customWidth="1"/>
    <col min="8607" max="8623" width="4.7109375" style="11" customWidth="1"/>
    <col min="8624" max="8624" width="0.85546875" style="11" customWidth="1"/>
    <col min="8625" max="8638" width="4.7109375" style="11" customWidth="1"/>
    <col min="8639" max="8639" width="12.85546875" style="11" customWidth="1"/>
    <col min="8640" max="8640" width="4.7109375" style="11" customWidth="1"/>
    <col min="8641" max="8641" width="5.140625" style="11" customWidth="1"/>
    <col min="8642" max="8642" width="4.42578125" style="11" customWidth="1"/>
    <col min="8643" max="8654" width="4.7109375" style="11" customWidth="1"/>
    <col min="8655" max="8656" width="3.85546875" style="11" customWidth="1"/>
    <col min="8657" max="8657" width="4.28515625" style="11" customWidth="1"/>
    <col min="8658" max="8660" width="3.85546875" style="11" customWidth="1"/>
    <col min="8661" max="8661" width="4.28515625" style="11" customWidth="1"/>
    <col min="8662" max="8664" width="3.85546875" style="11" customWidth="1"/>
    <col min="8665" max="8666" width="4.28515625" style="11" customWidth="1"/>
    <col min="8667" max="8668" width="3.85546875" style="11" customWidth="1"/>
    <col min="8669" max="8669" width="5" style="11" customWidth="1"/>
    <col min="8670" max="8671" width="3.85546875" style="11" customWidth="1"/>
    <col min="8672" max="8674" width="4.28515625" style="11" customWidth="1"/>
    <col min="8675" max="8675" width="4.5703125" style="11" customWidth="1"/>
    <col min="8676" max="8680" width="3.85546875" style="11" customWidth="1"/>
    <col min="8681" max="8681" width="4.42578125" style="11" customWidth="1"/>
    <col min="8682" max="8691" width="4.85546875" style="11" customWidth="1"/>
    <col min="8692" max="8694" width="5.42578125" style="11" customWidth="1"/>
    <col min="8695" max="8704" width="9.140625" style="11"/>
    <col min="8705" max="8705" width="4.28515625" style="11" customWidth="1"/>
    <col min="8706" max="8706" width="16.42578125" style="11" customWidth="1"/>
    <col min="8707" max="8737" width="4.7109375" style="11" customWidth="1"/>
    <col min="8738" max="8738" width="5.42578125" style="11" customWidth="1"/>
    <col min="8739" max="8739" width="4.7109375" style="11" customWidth="1"/>
    <col min="8740" max="8740" width="0.85546875" style="11" customWidth="1"/>
    <col min="8741" max="8773" width="4.7109375" style="11" customWidth="1"/>
    <col min="8774" max="8774" width="0.85546875" style="11" customWidth="1"/>
    <col min="8775" max="8785" width="4.7109375" style="11" customWidth="1"/>
    <col min="8786" max="8786" width="3.85546875" style="11" customWidth="1"/>
    <col min="8787" max="8803" width="4.7109375" style="11" customWidth="1"/>
    <col min="8804" max="8804" width="0.85546875" style="11" customWidth="1"/>
    <col min="8805" max="8812" width="4.7109375" style="11" customWidth="1"/>
    <col min="8813" max="8814" width="3.7109375" style="11" customWidth="1"/>
    <col min="8815" max="8831" width="4.7109375" style="11" customWidth="1"/>
    <col min="8832" max="8832" width="0.85546875" style="11" customWidth="1"/>
    <col min="8833" max="8853" width="4.7109375" style="11" customWidth="1"/>
    <col min="8854" max="8854" width="0.85546875" style="11" customWidth="1"/>
    <col min="8855" max="8861" width="4.7109375" style="11" customWidth="1"/>
    <col min="8862" max="8862" width="4.5703125" style="11" customWidth="1"/>
    <col min="8863" max="8879" width="4.7109375" style="11" customWidth="1"/>
    <col min="8880" max="8880" width="0.85546875" style="11" customWidth="1"/>
    <col min="8881" max="8894" width="4.7109375" style="11" customWidth="1"/>
    <col min="8895" max="8895" width="12.85546875" style="11" customWidth="1"/>
    <col min="8896" max="8896" width="4.7109375" style="11" customWidth="1"/>
    <col min="8897" max="8897" width="5.140625" style="11" customWidth="1"/>
    <col min="8898" max="8898" width="4.42578125" style="11" customWidth="1"/>
    <col min="8899" max="8910" width="4.7109375" style="11" customWidth="1"/>
    <col min="8911" max="8912" width="3.85546875" style="11" customWidth="1"/>
    <col min="8913" max="8913" width="4.28515625" style="11" customWidth="1"/>
    <col min="8914" max="8916" width="3.85546875" style="11" customWidth="1"/>
    <col min="8917" max="8917" width="4.28515625" style="11" customWidth="1"/>
    <col min="8918" max="8920" width="3.85546875" style="11" customWidth="1"/>
    <col min="8921" max="8922" width="4.28515625" style="11" customWidth="1"/>
    <col min="8923" max="8924" width="3.85546875" style="11" customWidth="1"/>
    <col min="8925" max="8925" width="5" style="11" customWidth="1"/>
    <col min="8926" max="8927" width="3.85546875" style="11" customWidth="1"/>
    <col min="8928" max="8930" width="4.28515625" style="11" customWidth="1"/>
    <col min="8931" max="8931" width="4.5703125" style="11" customWidth="1"/>
    <col min="8932" max="8936" width="3.85546875" style="11" customWidth="1"/>
    <col min="8937" max="8937" width="4.42578125" style="11" customWidth="1"/>
    <col min="8938" max="8947" width="4.85546875" style="11" customWidth="1"/>
    <col min="8948" max="8950" width="5.42578125" style="11" customWidth="1"/>
    <col min="8951" max="8960" width="9.140625" style="11"/>
    <col min="8961" max="8961" width="4.28515625" style="11" customWidth="1"/>
    <col min="8962" max="8962" width="16.42578125" style="11" customWidth="1"/>
    <col min="8963" max="8993" width="4.7109375" style="11" customWidth="1"/>
    <col min="8994" max="8994" width="5.42578125" style="11" customWidth="1"/>
    <col min="8995" max="8995" width="4.7109375" style="11" customWidth="1"/>
    <col min="8996" max="8996" width="0.85546875" style="11" customWidth="1"/>
    <col min="8997" max="9029" width="4.7109375" style="11" customWidth="1"/>
    <col min="9030" max="9030" width="0.85546875" style="11" customWidth="1"/>
    <col min="9031" max="9041" width="4.7109375" style="11" customWidth="1"/>
    <col min="9042" max="9042" width="3.85546875" style="11" customWidth="1"/>
    <col min="9043" max="9059" width="4.7109375" style="11" customWidth="1"/>
    <col min="9060" max="9060" width="0.85546875" style="11" customWidth="1"/>
    <col min="9061" max="9068" width="4.7109375" style="11" customWidth="1"/>
    <col min="9069" max="9070" width="3.7109375" style="11" customWidth="1"/>
    <col min="9071" max="9087" width="4.7109375" style="11" customWidth="1"/>
    <col min="9088" max="9088" width="0.85546875" style="11" customWidth="1"/>
    <col min="9089" max="9109" width="4.7109375" style="11" customWidth="1"/>
    <col min="9110" max="9110" width="0.85546875" style="11" customWidth="1"/>
    <col min="9111" max="9117" width="4.7109375" style="11" customWidth="1"/>
    <col min="9118" max="9118" width="4.5703125" style="11" customWidth="1"/>
    <col min="9119" max="9135" width="4.7109375" style="11" customWidth="1"/>
    <col min="9136" max="9136" width="0.85546875" style="11" customWidth="1"/>
    <col min="9137" max="9150" width="4.7109375" style="11" customWidth="1"/>
    <col min="9151" max="9151" width="12.85546875" style="11" customWidth="1"/>
    <col min="9152" max="9152" width="4.7109375" style="11" customWidth="1"/>
    <col min="9153" max="9153" width="5.140625" style="11" customWidth="1"/>
    <col min="9154" max="9154" width="4.42578125" style="11" customWidth="1"/>
    <col min="9155" max="9166" width="4.7109375" style="11" customWidth="1"/>
    <col min="9167" max="9168" width="3.85546875" style="11" customWidth="1"/>
    <col min="9169" max="9169" width="4.28515625" style="11" customWidth="1"/>
    <col min="9170" max="9172" width="3.85546875" style="11" customWidth="1"/>
    <col min="9173" max="9173" width="4.28515625" style="11" customWidth="1"/>
    <col min="9174" max="9176" width="3.85546875" style="11" customWidth="1"/>
    <col min="9177" max="9178" width="4.28515625" style="11" customWidth="1"/>
    <col min="9179" max="9180" width="3.85546875" style="11" customWidth="1"/>
    <col min="9181" max="9181" width="5" style="11" customWidth="1"/>
    <col min="9182" max="9183" width="3.85546875" style="11" customWidth="1"/>
    <col min="9184" max="9186" width="4.28515625" style="11" customWidth="1"/>
    <col min="9187" max="9187" width="4.5703125" style="11" customWidth="1"/>
    <col min="9188" max="9192" width="3.85546875" style="11" customWidth="1"/>
    <col min="9193" max="9193" width="4.42578125" style="11" customWidth="1"/>
    <col min="9194" max="9203" width="4.85546875" style="11" customWidth="1"/>
    <col min="9204" max="9206" width="5.42578125" style="11" customWidth="1"/>
    <col min="9207" max="9216" width="9.140625" style="11"/>
    <col min="9217" max="9217" width="4.28515625" style="11" customWidth="1"/>
    <col min="9218" max="9218" width="16.42578125" style="11" customWidth="1"/>
    <col min="9219" max="9249" width="4.7109375" style="11" customWidth="1"/>
    <col min="9250" max="9250" width="5.42578125" style="11" customWidth="1"/>
    <col min="9251" max="9251" width="4.7109375" style="11" customWidth="1"/>
    <col min="9252" max="9252" width="0.85546875" style="11" customWidth="1"/>
    <col min="9253" max="9285" width="4.7109375" style="11" customWidth="1"/>
    <col min="9286" max="9286" width="0.85546875" style="11" customWidth="1"/>
    <col min="9287" max="9297" width="4.7109375" style="11" customWidth="1"/>
    <col min="9298" max="9298" width="3.85546875" style="11" customWidth="1"/>
    <col min="9299" max="9315" width="4.7109375" style="11" customWidth="1"/>
    <col min="9316" max="9316" width="0.85546875" style="11" customWidth="1"/>
    <col min="9317" max="9324" width="4.7109375" style="11" customWidth="1"/>
    <col min="9325" max="9326" width="3.7109375" style="11" customWidth="1"/>
    <col min="9327" max="9343" width="4.7109375" style="11" customWidth="1"/>
    <col min="9344" max="9344" width="0.85546875" style="11" customWidth="1"/>
    <col min="9345" max="9365" width="4.7109375" style="11" customWidth="1"/>
    <col min="9366" max="9366" width="0.85546875" style="11" customWidth="1"/>
    <col min="9367" max="9373" width="4.7109375" style="11" customWidth="1"/>
    <col min="9374" max="9374" width="4.5703125" style="11" customWidth="1"/>
    <col min="9375" max="9391" width="4.7109375" style="11" customWidth="1"/>
    <col min="9392" max="9392" width="0.85546875" style="11" customWidth="1"/>
    <col min="9393" max="9406" width="4.7109375" style="11" customWidth="1"/>
    <col min="9407" max="9407" width="12.85546875" style="11" customWidth="1"/>
    <col min="9408" max="9408" width="4.7109375" style="11" customWidth="1"/>
    <col min="9409" max="9409" width="5.140625" style="11" customWidth="1"/>
    <col min="9410" max="9410" width="4.42578125" style="11" customWidth="1"/>
    <col min="9411" max="9422" width="4.7109375" style="11" customWidth="1"/>
    <col min="9423" max="9424" width="3.85546875" style="11" customWidth="1"/>
    <col min="9425" max="9425" width="4.28515625" style="11" customWidth="1"/>
    <col min="9426" max="9428" width="3.85546875" style="11" customWidth="1"/>
    <col min="9429" max="9429" width="4.28515625" style="11" customWidth="1"/>
    <col min="9430" max="9432" width="3.85546875" style="11" customWidth="1"/>
    <col min="9433" max="9434" width="4.28515625" style="11" customWidth="1"/>
    <col min="9435" max="9436" width="3.85546875" style="11" customWidth="1"/>
    <col min="9437" max="9437" width="5" style="11" customWidth="1"/>
    <col min="9438" max="9439" width="3.85546875" style="11" customWidth="1"/>
    <col min="9440" max="9442" width="4.28515625" style="11" customWidth="1"/>
    <col min="9443" max="9443" width="4.5703125" style="11" customWidth="1"/>
    <col min="9444" max="9448" width="3.85546875" style="11" customWidth="1"/>
    <col min="9449" max="9449" width="4.42578125" style="11" customWidth="1"/>
    <col min="9450" max="9459" width="4.85546875" style="11" customWidth="1"/>
    <col min="9460" max="9462" width="5.42578125" style="11" customWidth="1"/>
    <col min="9463" max="9472" width="9.140625" style="11"/>
    <col min="9473" max="9473" width="4.28515625" style="11" customWidth="1"/>
    <col min="9474" max="9474" width="16.42578125" style="11" customWidth="1"/>
    <col min="9475" max="9505" width="4.7109375" style="11" customWidth="1"/>
    <col min="9506" max="9506" width="5.42578125" style="11" customWidth="1"/>
    <col min="9507" max="9507" width="4.7109375" style="11" customWidth="1"/>
    <col min="9508" max="9508" width="0.85546875" style="11" customWidth="1"/>
    <col min="9509" max="9541" width="4.7109375" style="11" customWidth="1"/>
    <col min="9542" max="9542" width="0.85546875" style="11" customWidth="1"/>
    <col min="9543" max="9553" width="4.7109375" style="11" customWidth="1"/>
    <col min="9554" max="9554" width="3.85546875" style="11" customWidth="1"/>
    <col min="9555" max="9571" width="4.7109375" style="11" customWidth="1"/>
    <col min="9572" max="9572" width="0.85546875" style="11" customWidth="1"/>
    <col min="9573" max="9580" width="4.7109375" style="11" customWidth="1"/>
    <col min="9581" max="9582" width="3.7109375" style="11" customWidth="1"/>
    <col min="9583" max="9599" width="4.7109375" style="11" customWidth="1"/>
    <col min="9600" max="9600" width="0.85546875" style="11" customWidth="1"/>
    <col min="9601" max="9621" width="4.7109375" style="11" customWidth="1"/>
    <col min="9622" max="9622" width="0.85546875" style="11" customWidth="1"/>
    <col min="9623" max="9629" width="4.7109375" style="11" customWidth="1"/>
    <col min="9630" max="9630" width="4.5703125" style="11" customWidth="1"/>
    <col min="9631" max="9647" width="4.7109375" style="11" customWidth="1"/>
    <col min="9648" max="9648" width="0.85546875" style="11" customWidth="1"/>
    <col min="9649" max="9662" width="4.7109375" style="11" customWidth="1"/>
    <col min="9663" max="9663" width="12.85546875" style="11" customWidth="1"/>
    <col min="9664" max="9664" width="4.7109375" style="11" customWidth="1"/>
    <col min="9665" max="9665" width="5.140625" style="11" customWidth="1"/>
    <col min="9666" max="9666" width="4.42578125" style="11" customWidth="1"/>
    <col min="9667" max="9678" width="4.7109375" style="11" customWidth="1"/>
    <col min="9679" max="9680" width="3.85546875" style="11" customWidth="1"/>
    <col min="9681" max="9681" width="4.28515625" style="11" customWidth="1"/>
    <col min="9682" max="9684" width="3.85546875" style="11" customWidth="1"/>
    <col min="9685" max="9685" width="4.28515625" style="11" customWidth="1"/>
    <col min="9686" max="9688" width="3.85546875" style="11" customWidth="1"/>
    <col min="9689" max="9690" width="4.28515625" style="11" customWidth="1"/>
    <col min="9691" max="9692" width="3.85546875" style="11" customWidth="1"/>
    <col min="9693" max="9693" width="5" style="11" customWidth="1"/>
    <col min="9694" max="9695" width="3.85546875" style="11" customWidth="1"/>
    <col min="9696" max="9698" width="4.28515625" style="11" customWidth="1"/>
    <col min="9699" max="9699" width="4.5703125" style="11" customWidth="1"/>
    <col min="9700" max="9704" width="3.85546875" style="11" customWidth="1"/>
    <col min="9705" max="9705" width="4.42578125" style="11" customWidth="1"/>
    <col min="9706" max="9715" width="4.85546875" style="11" customWidth="1"/>
    <col min="9716" max="9718" width="5.42578125" style="11" customWidth="1"/>
    <col min="9719" max="9728" width="9.140625" style="11"/>
    <col min="9729" max="9729" width="4.28515625" style="11" customWidth="1"/>
    <col min="9730" max="9730" width="16.42578125" style="11" customWidth="1"/>
    <col min="9731" max="9761" width="4.7109375" style="11" customWidth="1"/>
    <col min="9762" max="9762" width="5.42578125" style="11" customWidth="1"/>
    <col min="9763" max="9763" width="4.7109375" style="11" customWidth="1"/>
    <col min="9764" max="9764" width="0.85546875" style="11" customWidth="1"/>
    <col min="9765" max="9797" width="4.7109375" style="11" customWidth="1"/>
    <col min="9798" max="9798" width="0.85546875" style="11" customWidth="1"/>
    <col min="9799" max="9809" width="4.7109375" style="11" customWidth="1"/>
    <col min="9810" max="9810" width="3.85546875" style="11" customWidth="1"/>
    <col min="9811" max="9827" width="4.7109375" style="11" customWidth="1"/>
    <col min="9828" max="9828" width="0.85546875" style="11" customWidth="1"/>
    <col min="9829" max="9836" width="4.7109375" style="11" customWidth="1"/>
    <col min="9837" max="9838" width="3.7109375" style="11" customWidth="1"/>
    <col min="9839" max="9855" width="4.7109375" style="11" customWidth="1"/>
    <col min="9856" max="9856" width="0.85546875" style="11" customWidth="1"/>
    <col min="9857" max="9877" width="4.7109375" style="11" customWidth="1"/>
    <col min="9878" max="9878" width="0.85546875" style="11" customWidth="1"/>
    <col min="9879" max="9885" width="4.7109375" style="11" customWidth="1"/>
    <col min="9886" max="9886" width="4.5703125" style="11" customWidth="1"/>
    <col min="9887" max="9903" width="4.7109375" style="11" customWidth="1"/>
    <col min="9904" max="9904" width="0.85546875" style="11" customWidth="1"/>
    <col min="9905" max="9918" width="4.7109375" style="11" customWidth="1"/>
    <col min="9919" max="9919" width="12.85546875" style="11" customWidth="1"/>
    <col min="9920" max="9920" width="4.7109375" style="11" customWidth="1"/>
    <col min="9921" max="9921" width="5.140625" style="11" customWidth="1"/>
    <col min="9922" max="9922" width="4.42578125" style="11" customWidth="1"/>
    <col min="9923" max="9934" width="4.7109375" style="11" customWidth="1"/>
    <col min="9935" max="9936" width="3.85546875" style="11" customWidth="1"/>
    <col min="9937" max="9937" width="4.28515625" style="11" customWidth="1"/>
    <col min="9938" max="9940" width="3.85546875" style="11" customWidth="1"/>
    <col min="9941" max="9941" width="4.28515625" style="11" customWidth="1"/>
    <col min="9942" max="9944" width="3.85546875" style="11" customWidth="1"/>
    <col min="9945" max="9946" width="4.28515625" style="11" customWidth="1"/>
    <col min="9947" max="9948" width="3.85546875" style="11" customWidth="1"/>
    <col min="9949" max="9949" width="5" style="11" customWidth="1"/>
    <col min="9950" max="9951" width="3.85546875" style="11" customWidth="1"/>
    <col min="9952" max="9954" width="4.28515625" style="11" customWidth="1"/>
    <col min="9955" max="9955" width="4.5703125" style="11" customWidth="1"/>
    <col min="9956" max="9960" width="3.85546875" style="11" customWidth="1"/>
    <col min="9961" max="9961" width="4.42578125" style="11" customWidth="1"/>
    <col min="9962" max="9971" width="4.85546875" style="11" customWidth="1"/>
    <col min="9972" max="9974" width="5.42578125" style="11" customWidth="1"/>
    <col min="9975" max="9984" width="9.140625" style="11"/>
    <col min="9985" max="9985" width="4.28515625" style="11" customWidth="1"/>
    <col min="9986" max="9986" width="16.42578125" style="11" customWidth="1"/>
    <col min="9987" max="10017" width="4.7109375" style="11" customWidth="1"/>
    <col min="10018" max="10018" width="5.42578125" style="11" customWidth="1"/>
    <col min="10019" max="10019" width="4.7109375" style="11" customWidth="1"/>
    <col min="10020" max="10020" width="0.85546875" style="11" customWidth="1"/>
    <col min="10021" max="10053" width="4.7109375" style="11" customWidth="1"/>
    <col min="10054" max="10054" width="0.85546875" style="11" customWidth="1"/>
    <col min="10055" max="10065" width="4.7109375" style="11" customWidth="1"/>
    <col min="10066" max="10066" width="3.85546875" style="11" customWidth="1"/>
    <col min="10067" max="10083" width="4.7109375" style="11" customWidth="1"/>
    <col min="10084" max="10084" width="0.85546875" style="11" customWidth="1"/>
    <col min="10085" max="10092" width="4.7109375" style="11" customWidth="1"/>
    <col min="10093" max="10094" width="3.7109375" style="11" customWidth="1"/>
    <col min="10095" max="10111" width="4.7109375" style="11" customWidth="1"/>
    <col min="10112" max="10112" width="0.85546875" style="11" customWidth="1"/>
    <col min="10113" max="10133" width="4.7109375" style="11" customWidth="1"/>
    <col min="10134" max="10134" width="0.85546875" style="11" customWidth="1"/>
    <col min="10135" max="10141" width="4.7109375" style="11" customWidth="1"/>
    <col min="10142" max="10142" width="4.5703125" style="11" customWidth="1"/>
    <col min="10143" max="10159" width="4.7109375" style="11" customWidth="1"/>
    <col min="10160" max="10160" width="0.85546875" style="11" customWidth="1"/>
    <col min="10161" max="10174" width="4.7109375" style="11" customWidth="1"/>
    <col min="10175" max="10175" width="12.85546875" style="11" customWidth="1"/>
    <col min="10176" max="10176" width="4.7109375" style="11" customWidth="1"/>
    <col min="10177" max="10177" width="5.140625" style="11" customWidth="1"/>
    <col min="10178" max="10178" width="4.42578125" style="11" customWidth="1"/>
    <col min="10179" max="10190" width="4.7109375" style="11" customWidth="1"/>
    <col min="10191" max="10192" width="3.85546875" style="11" customWidth="1"/>
    <col min="10193" max="10193" width="4.28515625" style="11" customWidth="1"/>
    <col min="10194" max="10196" width="3.85546875" style="11" customWidth="1"/>
    <col min="10197" max="10197" width="4.28515625" style="11" customWidth="1"/>
    <col min="10198" max="10200" width="3.85546875" style="11" customWidth="1"/>
    <col min="10201" max="10202" width="4.28515625" style="11" customWidth="1"/>
    <col min="10203" max="10204" width="3.85546875" style="11" customWidth="1"/>
    <col min="10205" max="10205" width="5" style="11" customWidth="1"/>
    <col min="10206" max="10207" width="3.85546875" style="11" customWidth="1"/>
    <col min="10208" max="10210" width="4.28515625" style="11" customWidth="1"/>
    <col min="10211" max="10211" width="4.5703125" style="11" customWidth="1"/>
    <col min="10212" max="10216" width="3.85546875" style="11" customWidth="1"/>
    <col min="10217" max="10217" width="4.42578125" style="11" customWidth="1"/>
    <col min="10218" max="10227" width="4.85546875" style="11" customWidth="1"/>
    <col min="10228" max="10230" width="5.42578125" style="11" customWidth="1"/>
    <col min="10231" max="10240" width="9.140625" style="11"/>
    <col min="10241" max="10241" width="4.28515625" style="11" customWidth="1"/>
    <col min="10242" max="10242" width="16.42578125" style="11" customWidth="1"/>
    <col min="10243" max="10273" width="4.7109375" style="11" customWidth="1"/>
    <col min="10274" max="10274" width="5.42578125" style="11" customWidth="1"/>
    <col min="10275" max="10275" width="4.7109375" style="11" customWidth="1"/>
    <col min="10276" max="10276" width="0.85546875" style="11" customWidth="1"/>
    <col min="10277" max="10309" width="4.7109375" style="11" customWidth="1"/>
    <col min="10310" max="10310" width="0.85546875" style="11" customWidth="1"/>
    <col min="10311" max="10321" width="4.7109375" style="11" customWidth="1"/>
    <col min="10322" max="10322" width="3.85546875" style="11" customWidth="1"/>
    <col min="10323" max="10339" width="4.7109375" style="11" customWidth="1"/>
    <col min="10340" max="10340" width="0.85546875" style="11" customWidth="1"/>
    <col min="10341" max="10348" width="4.7109375" style="11" customWidth="1"/>
    <col min="10349" max="10350" width="3.7109375" style="11" customWidth="1"/>
    <col min="10351" max="10367" width="4.7109375" style="11" customWidth="1"/>
    <col min="10368" max="10368" width="0.85546875" style="11" customWidth="1"/>
    <col min="10369" max="10389" width="4.7109375" style="11" customWidth="1"/>
    <col min="10390" max="10390" width="0.85546875" style="11" customWidth="1"/>
    <col min="10391" max="10397" width="4.7109375" style="11" customWidth="1"/>
    <col min="10398" max="10398" width="4.5703125" style="11" customWidth="1"/>
    <col min="10399" max="10415" width="4.7109375" style="11" customWidth="1"/>
    <col min="10416" max="10416" width="0.85546875" style="11" customWidth="1"/>
    <col min="10417" max="10430" width="4.7109375" style="11" customWidth="1"/>
    <col min="10431" max="10431" width="12.85546875" style="11" customWidth="1"/>
    <col min="10432" max="10432" width="4.7109375" style="11" customWidth="1"/>
    <col min="10433" max="10433" width="5.140625" style="11" customWidth="1"/>
    <col min="10434" max="10434" width="4.42578125" style="11" customWidth="1"/>
    <col min="10435" max="10446" width="4.7109375" style="11" customWidth="1"/>
    <col min="10447" max="10448" width="3.85546875" style="11" customWidth="1"/>
    <col min="10449" max="10449" width="4.28515625" style="11" customWidth="1"/>
    <col min="10450" max="10452" width="3.85546875" style="11" customWidth="1"/>
    <col min="10453" max="10453" width="4.28515625" style="11" customWidth="1"/>
    <col min="10454" max="10456" width="3.85546875" style="11" customWidth="1"/>
    <col min="10457" max="10458" width="4.28515625" style="11" customWidth="1"/>
    <col min="10459" max="10460" width="3.85546875" style="11" customWidth="1"/>
    <col min="10461" max="10461" width="5" style="11" customWidth="1"/>
    <col min="10462" max="10463" width="3.85546875" style="11" customWidth="1"/>
    <col min="10464" max="10466" width="4.28515625" style="11" customWidth="1"/>
    <col min="10467" max="10467" width="4.5703125" style="11" customWidth="1"/>
    <col min="10468" max="10472" width="3.85546875" style="11" customWidth="1"/>
    <col min="10473" max="10473" width="4.42578125" style="11" customWidth="1"/>
    <col min="10474" max="10483" width="4.85546875" style="11" customWidth="1"/>
    <col min="10484" max="10486" width="5.42578125" style="11" customWidth="1"/>
    <col min="10487" max="10496" width="9.140625" style="11"/>
    <col min="10497" max="10497" width="4.28515625" style="11" customWidth="1"/>
    <col min="10498" max="10498" width="16.42578125" style="11" customWidth="1"/>
    <col min="10499" max="10529" width="4.7109375" style="11" customWidth="1"/>
    <col min="10530" max="10530" width="5.42578125" style="11" customWidth="1"/>
    <col min="10531" max="10531" width="4.7109375" style="11" customWidth="1"/>
    <col min="10532" max="10532" width="0.85546875" style="11" customWidth="1"/>
    <col min="10533" max="10565" width="4.7109375" style="11" customWidth="1"/>
    <col min="10566" max="10566" width="0.85546875" style="11" customWidth="1"/>
    <col min="10567" max="10577" width="4.7109375" style="11" customWidth="1"/>
    <col min="10578" max="10578" width="3.85546875" style="11" customWidth="1"/>
    <col min="10579" max="10595" width="4.7109375" style="11" customWidth="1"/>
    <col min="10596" max="10596" width="0.85546875" style="11" customWidth="1"/>
    <col min="10597" max="10604" width="4.7109375" style="11" customWidth="1"/>
    <col min="10605" max="10606" width="3.7109375" style="11" customWidth="1"/>
    <col min="10607" max="10623" width="4.7109375" style="11" customWidth="1"/>
    <col min="10624" max="10624" width="0.85546875" style="11" customWidth="1"/>
    <col min="10625" max="10645" width="4.7109375" style="11" customWidth="1"/>
    <col min="10646" max="10646" width="0.85546875" style="11" customWidth="1"/>
    <col min="10647" max="10653" width="4.7109375" style="11" customWidth="1"/>
    <col min="10654" max="10654" width="4.5703125" style="11" customWidth="1"/>
    <col min="10655" max="10671" width="4.7109375" style="11" customWidth="1"/>
    <col min="10672" max="10672" width="0.85546875" style="11" customWidth="1"/>
    <col min="10673" max="10686" width="4.7109375" style="11" customWidth="1"/>
    <col min="10687" max="10687" width="12.85546875" style="11" customWidth="1"/>
    <col min="10688" max="10688" width="4.7109375" style="11" customWidth="1"/>
    <col min="10689" max="10689" width="5.140625" style="11" customWidth="1"/>
    <col min="10690" max="10690" width="4.42578125" style="11" customWidth="1"/>
    <col min="10691" max="10702" width="4.7109375" style="11" customWidth="1"/>
    <col min="10703" max="10704" width="3.85546875" style="11" customWidth="1"/>
    <col min="10705" max="10705" width="4.28515625" style="11" customWidth="1"/>
    <col min="10706" max="10708" width="3.85546875" style="11" customWidth="1"/>
    <col min="10709" max="10709" width="4.28515625" style="11" customWidth="1"/>
    <col min="10710" max="10712" width="3.85546875" style="11" customWidth="1"/>
    <col min="10713" max="10714" width="4.28515625" style="11" customWidth="1"/>
    <col min="10715" max="10716" width="3.85546875" style="11" customWidth="1"/>
    <col min="10717" max="10717" width="5" style="11" customWidth="1"/>
    <col min="10718" max="10719" width="3.85546875" style="11" customWidth="1"/>
    <col min="10720" max="10722" width="4.28515625" style="11" customWidth="1"/>
    <col min="10723" max="10723" width="4.5703125" style="11" customWidth="1"/>
    <col min="10724" max="10728" width="3.85546875" style="11" customWidth="1"/>
    <col min="10729" max="10729" width="4.42578125" style="11" customWidth="1"/>
    <col min="10730" max="10739" width="4.85546875" style="11" customWidth="1"/>
    <col min="10740" max="10742" width="5.42578125" style="11" customWidth="1"/>
    <col min="10743" max="10752" width="9.140625" style="11"/>
    <col min="10753" max="10753" width="4.28515625" style="11" customWidth="1"/>
    <col min="10754" max="10754" width="16.42578125" style="11" customWidth="1"/>
    <col min="10755" max="10785" width="4.7109375" style="11" customWidth="1"/>
    <col min="10786" max="10786" width="5.42578125" style="11" customWidth="1"/>
    <col min="10787" max="10787" width="4.7109375" style="11" customWidth="1"/>
    <col min="10788" max="10788" width="0.85546875" style="11" customWidth="1"/>
    <col min="10789" max="10821" width="4.7109375" style="11" customWidth="1"/>
    <col min="10822" max="10822" width="0.85546875" style="11" customWidth="1"/>
    <col min="10823" max="10833" width="4.7109375" style="11" customWidth="1"/>
    <col min="10834" max="10834" width="3.85546875" style="11" customWidth="1"/>
    <col min="10835" max="10851" width="4.7109375" style="11" customWidth="1"/>
    <col min="10852" max="10852" width="0.85546875" style="11" customWidth="1"/>
    <col min="10853" max="10860" width="4.7109375" style="11" customWidth="1"/>
    <col min="10861" max="10862" width="3.7109375" style="11" customWidth="1"/>
    <col min="10863" max="10879" width="4.7109375" style="11" customWidth="1"/>
    <col min="10880" max="10880" width="0.85546875" style="11" customWidth="1"/>
    <col min="10881" max="10901" width="4.7109375" style="11" customWidth="1"/>
    <col min="10902" max="10902" width="0.85546875" style="11" customWidth="1"/>
    <col min="10903" max="10909" width="4.7109375" style="11" customWidth="1"/>
    <col min="10910" max="10910" width="4.5703125" style="11" customWidth="1"/>
    <col min="10911" max="10927" width="4.7109375" style="11" customWidth="1"/>
    <col min="10928" max="10928" width="0.85546875" style="11" customWidth="1"/>
    <col min="10929" max="10942" width="4.7109375" style="11" customWidth="1"/>
    <col min="10943" max="10943" width="12.85546875" style="11" customWidth="1"/>
    <col min="10944" max="10944" width="4.7109375" style="11" customWidth="1"/>
    <col min="10945" max="10945" width="5.140625" style="11" customWidth="1"/>
    <col min="10946" max="10946" width="4.42578125" style="11" customWidth="1"/>
    <col min="10947" max="10958" width="4.7109375" style="11" customWidth="1"/>
    <col min="10959" max="10960" width="3.85546875" style="11" customWidth="1"/>
    <col min="10961" max="10961" width="4.28515625" style="11" customWidth="1"/>
    <col min="10962" max="10964" width="3.85546875" style="11" customWidth="1"/>
    <col min="10965" max="10965" width="4.28515625" style="11" customWidth="1"/>
    <col min="10966" max="10968" width="3.85546875" style="11" customWidth="1"/>
    <col min="10969" max="10970" width="4.28515625" style="11" customWidth="1"/>
    <col min="10971" max="10972" width="3.85546875" style="11" customWidth="1"/>
    <col min="10973" max="10973" width="5" style="11" customWidth="1"/>
    <col min="10974" max="10975" width="3.85546875" style="11" customWidth="1"/>
    <col min="10976" max="10978" width="4.28515625" style="11" customWidth="1"/>
    <col min="10979" max="10979" width="4.5703125" style="11" customWidth="1"/>
    <col min="10980" max="10984" width="3.85546875" style="11" customWidth="1"/>
    <col min="10985" max="10985" width="4.42578125" style="11" customWidth="1"/>
    <col min="10986" max="10995" width="4.85546875" style="11" customWidth="1"/>
    <col min="10996" max="10998" width="5.42578125" style="11" customWidth="1"/>
    <col min="10999" max="11008" width="9.140625" style="11"/>
    <col min="11009" max="11009" width="4.28515625" style="11" customWidth="1"/>
    <col min="11010" max="11010" width="16.42578125" style="11" customWidth="1"/>
    <col min="11011" max="11041" width="4.7109375" style="11" customWidth="1"/>
    <col min="11042" max="11042" width="5.42578125" style="11" customWidth="1"/>
    <col min="11043" max="11043" width="4.7109375" style="11" customWidth="1"/>
    <col min="11044" max="11044" width="0.85546875" style="11" customWidth="1"/>
    <col min="11045" max="11077" width="4.7109375" style="11" customWidth="1"/>
    <col min="11078" max="11078" width="0.85546875" style="11" customWidth="1"/>
    <col min="11079" max="11089" width="4.7109375" style="11" customWidth="1"/>
    <col min="11090" max="11090" width="3.85546875" style="11" customWidth="1"/>
    <col min="11091" max="11107" width="4.7109375" style="11" customWidth="1"/>
    <col min="11108" max="11108" width="0.85546875" style="11" customWidth="1"/>
    <col min="11109" max="11116" width="4.7109375" style="11" customWidth="1"/>
    <col min="11117" max="11118" width="3.7109375" style="11" customWidth="1"/>
    <col min="11119" max="11135" width="4.7109375" style="11" customWidth="1"/>
    <col min="11136" max="11136" width="0.85546875" style="11" customWidth="1"/>
    <col min="11137" max="11157" width="4.7109375" style="11" customWidth="1"/>
    <col min="11158" max="11158" width="0.85546875" style="11" customWidth="1"/>
    <col min="11159" max="11165" width="4.7109375" style="11" customWidth="1"/>
    <col min="11166" max="11166" width="4.5703125" style="11" customWidth="1"/>
    <col min="11167" max="11183" width="4.7109375" style="11" customWidth="1"/>
    <col min="11184" max="11184" width="0.85546875" style="11" customWidth="1"/>
    <col min="11185" max="11198" width="4.7109375" style="11" customWidth="1"/>
    <col min="11199" max="11199" width="12.85546875" style="11" customWidth="1"/>
    <col min="11200" max="11200" width="4.7109375" style="11" customWidth="1"/>
    <col min="11201" max="11201" width="5.140625" style="11" customWidth="1"/>
    <col min="11202" max="11202" width="4.42578125" style="11" customWidth="1"/>
    <col min="11203" max="11214" width="4.7109375" style="11" customWidth="1"/>
    <col min="11215" max="11216" width="3.85546875" style="11" customWidth="1"/>
    <col min="11217" max="11217" width="4.28515625" style="11" customWidth="1"/>
    <col min="11218" max="11220" width="3.85546875" style="11" customWidth="1"/>
    <col min="11221" max="11221" width="4.28515625" style="11" customWidth="1"/>
    <col min="11222" max="11224" width="3.85546875" style="11" customWidth="1"/>
    <col min="11225" max="11226" width="4.28515625" style="11" customWidth="1"/>
    <col min="11227" max="11228" width="3.85546875" style="11" customWidth="1"/>
    <col min="11229" max="11229" width="5" style="11" customWidth="1"/>
    <col min="11230" max="11231" width="3.85546875" style="11" customWidth="1"/>
    <col min="11232" max="11234" width="4.28515625" style="11" customWidth="1"/>
    <col min="11235" max="11235" width="4.5703125" style="11" customWidth="1"/>
    <col min="11236" max="11240" width="3.85546875" style="11" customWidth="1"/>
    <col min="11241" max="11241" width="4.42578125" style="11" customWidth="1"/>
    <col min="11242" max="11251" width="4.85546875" style="11" customWidth="1"/>
    <col min="11252" max="11254" width="5.42578125" style="11" customWidth="1"/>
    <col min="11255" max="11264" width="9.140625" style="11"/>
    <col min="11265" max="11265" width="4.28515625" style="11" customWidth="1"/>
    <col min="11266" max="11266" width="16.42578125" style="11" customWidth="1"/>
    <col min="11267" max="11297" width="4.7109375" style="11" customWidth="1"/>
    <col min="11298" max="11298" width="5.42578125" style="11" customWidth="1"/>
    <col min="11299" max="11299" width="4.7109375" style="11" customWidth="1"/>
    <col min="11300" max="11300" width="0.85546875" style="11" customWidth="1"/>
    <col min="11301" max="11333" width="4.7109375" style="11" customWidth="1"/>
    <col min="11334" max="11334" width="0.85546875" style="11" customWidth="1"/>
    <col min="11335" max="11345" width="4.7109375" style="11" customWidth="1"/>
    <col min="11346" max="11346" width="3.85546875" style="11" customWidth="1"/>
    <col min="11347" max="11363" width="4.7109375" style="11" customWidth="1"/>
    <col min="11364" max="11364" width="0.85546875" style="11" customWidth="1"/>
    <col min="11365" max="11372" width="4.7109375" style="11" customWidth="1"/>
    <col min="11373" max="11374" width="3.7109375" style="11" customWidth="1"/>
    <col min="11375" max="11391" width="4.7109375" style="11" customWidth="1"/>
    <col min="11392" max="11392" width="0.85546875" style="11" customWidth="1"/>
    <col min="11393" max="11413" width="4.7109375" style="11" customWidth="1"/>
    <col min="11414" max="11414" width="0.85546875" style="11" customWidth="1"/>
    <col min="11415" max="11421" width="4.7109375" style="11" customWidth="1"/>
    <col min="11422" max="11422" width="4.5703125" style="11" customWidth="1"/>
    <col min="11423" max="11439" width="4.7109375" style="11" customWidth="1"/>
    <col min="11440" max="11440" width="0.85546875" style="11" customWidth="1"/>
    <col min="11441" max="11454" width="4.7109375" style="11" customWidth="1"/>
    <col min="11455" max="11455" width="12.85546875" style="11" customWidth="1"/>
    <col min="11456" max="11456" width="4.7109375" style="11" customWidth="1"/>
    <col min="11457" max="11457" width="5.140625" style="11" customWidth="1"/>
    <col min="11458" max="11458" width="4.42578125" style="11" customWidth="1"/>
    <col min="11459" max="11470" width="4.7109375" style="11" customWidth="1"/>
    <col min="11471" max="11472" width="3.85546875" style="11" customWidth="1"/>
    <col min="11473" max="11473" width="4.28515625" style="11" customWidth="1"/>
    <col min="11474" max="11476" width="3.85546875" style="11" customWidth="1"/>
    <col min="11477" max="11477" width="4.28515625" style="11" customWidth="1"/>
    <col min="11478" max="11480" width="3.85546875" style="11" customWidth="1"/>
    <col min="11481" max="11482" width="4.28515625" style="11" customWidth="1"/>
    <col min="11483" max="11484" width="3.85546875" style="11" customWidth="1"/>
    <col min="11485" max="11485" width="5" style="11" customWidth="1"/>
    <col min="11486" max="11487" width="3.85546875" style="11" customWidth="1"/>
    <col min="11488" max="11490" width="4.28515625" style="11" customWidth="1"/>
    <col min="11491" max="11491" width="4.5703125" style="11" customWidth="1"/>
    <col min="11492" max="11496" width="3.85546875" style="11" customWidth="1"/>
    <col min="11497" max="11497" width="4.42578125" style="11" customWidth="1"/>
    <col min="11498" max="11507" width="4.85546875" style="11" customWidth="1"/>
    <col min="11508" max="11510" width="5.42578125" style="11" customWidth="1"/>
    <col min="11511" max="11520" width="9.140625" style="11"/>
    <col min="11521" max="11521" width="4.28515625" style="11" customWidth="1"/>
    <col min="11522" max="11522" width="16.42578125" style="11" customWidth="1"/>
    <col min="11523" max="11553" width="4.7109375" style="11" customWidth="1"/>
    <col min="11554" max="11554" width="5.42578125" style="11" customWidth="1"/>
    <col min="11555" max="11555" width="4.7109375" style="11" customWidth="1"/>
    <col min="11556" max="11556" width="0.85546875" style="11" customWidth="1"/>
    <col min="11557" max="11589" width="4.7109375" style="11" customWidth="1"/>
    <col min="11590" max="11590" width="0.85546875" style="11" customWidth="1"/>
    <col min="11591" max="11601" width="4.7109375" style="11" customWidth="1"/>
    <col min="11602" max="11602" width="3.85546875" style="11" customWidth="1"/>
    <col min="11603" max="11619" width="4.7109375" style="11" customWidth="1"/>
    <col min="11620" max="11620" width="0.85546875" style="11" customWidth="1"/>
    <col min="11621" max="11628" width="4.7109375" style="11" customWidth="1"/>
    <col min="11629" max="11630" width="3.7109375" style="11" customWidth="1"/>
    <col min="11631" max="11647" width="4.7109375" style="11" customWidth="1"/>
    <col min="11648" max="11648" width="0.85546875" style="11" customWidth="1"/>
    <col min="11649" max="11669" width="4.7109375" style="11" customWidth="1"/>
    <col min="11670" max="11670" width="0.85546875" style="11" customWidth="1"/>
    <col min="11671" max="11677" width="4.7109375" style="11" customWidth="1"/>
    <col min="11678" max="11678" width="4.5703125" style="11" customWidth="1"/>
    <col min="11679" max="11695" width="4.7109375" style="11" customWidth="1"/>
    <col min="11696" max="11696" width="0.85546875" style="11" customWidth="1"/>
    <col min="11697" max="11710" width="4.7109375" style="11" customWidth="1"/>
    <col min="11711" max="11711" width="12.85546875" style="11" customWidth="1"/>
    <col min="11712" max="11712" width="4.7109375" style="11" customWidth="1"/>
    <col min="11713" max="11713" width="5.140625" style="11" customWidth="1"/>
    <col min="11714" max="11714" width="4.42578125" style="11" customWidth="1"/>
    <col min="11715" max="11726" width="4.7109375" style="11" customWidth="1"/>
    <col min="11727" max="11728" width="3.85546875" style="11" customWidth="1"/>
    <col min="11729" max="11729" width="4.28515625" style="11" customWidth="1"/>
    <col min="11730" max="11732" width="3.85546875" style="11" customWidth="1"/>
    <col min="11733" max="11733" width="4.28515625" style="11" customWidth="1"/>
    <col min="11734" max="11736" width="3.85546875" style="11" customWidth="1"/>
    <col min="11737" max="11738" width="4.28515625" style="11" customWidth="1"/>
    <col min="11739" max="11740" width="3.85546875" style="11" customWidth="1"/>
    <col min="11741" max="11741" width="5" style="11" customWidth="1"/>
    <col min="11742" max="11743" width="3.85546875" style="11" customWidth="1"/>
    <col min="11744" max="11746" width="4.28515625" style="11" customWidth="1"/>
    <col min="11747" max="11747" width="4.5703125" style="11" customWidth="1"/>
    <col min="11748" max="11752" width="3.85546875" style="11" customWidth="1"/>
    <col min="11753" max="11753" width="4.42578125" style="11" customWidth="1"/>
    <col min="11754" max="11763" width="4.85546875" style="11" customWidth="1"/>
    <col min="11764" max="11766" width="5.42578125" style="11" customWidth="1"/>
    <col min="11767" max="11776" width="9.140625" style="11"/>
    <col min="11777" max="11777" width="4.28515625" style="11" customWidth="1"/>
    <col min="11778" max="11778" width="16.42578125" style="11" customWidth="1"/>
    <col min="11779" max="11809" width="4.7109375" style="11" customWidth="1"/>
    <col min="11810" max="11810" width="5.42578125" style="11" customWidth="1"/>
    <col min="11811" max="11811" width="4.7109375" style="11" customWidth="1"/>
    <col min="11812" max="11812" width="0.85546875" style="11" customWidth="1"/>
    <col min="11813" max="11845" width="4.7109375" style="11" customWidth="1"/>
    <col min="11846" max="11846" width="0.85546875" style="11" customWidth="1"/>
    <col min="11847" max="11857" width="4.7109375" style="11" customWidth="1"/>
    <col min="11858" max="11858" width="3.85546875" style="11" customWidth="1"/>
    <col min="11859" max="11875" width="4.7109375" style="11" customWidth="1"/>
    <col min="11876" max="11876" width="0.85546875" style="11" customWidth="1"/>
    <col min="11877" max="11884" width="4.7109375" style="11" customWidth="1"/>
    <col min="11885" max="11886" width="3.7109375" style="11" customWidth="1"/>
    <col min="11887" max="11903" width="4.7109375" style="11" customWidth="1"/>
    <col min="11904" max="11904" width="0.85546875" style="11" customWidth="1"/>
    <col min="11905" max="11925" width="4.7109375" style="11" customWidth="1"/>
    <col min="11926" max="11926" width="0.85546875" style="11" customWidth="1"/>
    <col min="11927" max="11933" width="4.7109375" style="11" customWidth="1"/>
    <col min="11934" max="11934" width="4.5703125" style="11" customWidth="1"/>
    <col min="11935" max="11951" width="4.7109375" style="11" customWidth="1"/>
    <col min="11952" max="11952" width="0.85546875" style="11" customWidth="1"/>
    <col min="11953" max="11966" width="4.7109375" style="11" customWidth="1"/>
    <col min="11967" max="11967" width="12.85546875" style="11" customWidth="1"/>
    <col min="11968" max="11968" width="4.7109375" style="11" customWidth="1"/>
    <col min="11969" max="11969" width="5.140625" style="11" customWidth="1"/>
    <col min="11970" max="11970" width="4.42578125" style="11" customWidth="1"/>
    <col min="11971" max="11982" width="4.7109375" style="11" customWidth="1"/>
    <col min="11983" max="11984" width="3.85546875" style="11" customWidth="1"/>
    <col min="11985" max="11985" width="4.28515625" style="11" customWidth="1"/>
    <col min="11986" max="11988" width="3.85546875" style="11" customWidth="1"/>
    <col min="11989" max="11989" width="4.28515625" style="11" customWidth="1"/>
    <col min="11990" max="11992" width="3.85546875" style="11" customWidth="1"/>
    <col min="11993" max="11994" width="4.28515625" style="11" customWidth="1"/>
    <col min="11995" max="11996" width="3.85546875" style="11" customWidth="1"/>
    <col min="11997" max="11997" width="5" style="11" customWidth="1"/>
    <col min="11998" max="11999" width="3.85546875" style="11" customWidth="1"/>
    <col min="12000" max="12002" width="4.28515625" style="11" customWidth="1"/>
    <col min="12003" max="12003" width="4.5703125" style="11" customWidth="1"/>
    <col min="12004" max="12008" width="3.85546875" style="11" customWidth="1"/>
    <col min="12009" max="12009" width="4.42578125" style="11" customWidth="1"/>
    <col min="12010" max="12019" width="4.85546875" style="11" customWidth="1"/>
    <col min="12020" max="12022" width="5.42578125" style="11" customWidth="1"/>
    <col min="12023" max="12032" width="9.140625" style="11"/>
    <col min="12033" max="12033" width="4.28515625" style="11" customWidth="1"/>
    <col min="12034" max="12034" width="16.42578125" style="11" customWidth="1"/>
    <col min="12035" max="12065" width="4.7109375" style="11" customWidth="1"/>
    <col min="12066" max="12066" width="5.42578125" style="11" customWidth="1"/>
    <col min="12067" max="12067" width="4.7109375" style="11" customWidth="1"/>
    <col min="12068" max="12068" width="0.85546875" style="11" customWidth="1"/>
    <col min="12069" max="12101" width="4.7109375" style="11" customWidth="1"/>
    <col min="12102" max="12102" width="0.85546875" style="11" customWidth="1"/>
    <col min="12103" max="12113" width="4.7109375" style="11" customWidth="1"/>
    <col min="12114" max="12114" width="3.85546875" style="11" customWidth="1"/>
    <col min="12115" max="12131" width="4.7109375" style="11" customWidth="1"/>
    <col min="12132" max="12132" width="0.85546875" style="11" customWidth="1"/>
    <col min="12133" max="12140" width="4.7109375" style="11" customWidth="1"/>
    <col min="12141" max="12142" width="3.7109375" style="11" customWidth="1"/>
    <col min="12143" max="12159" width="4.7109375" style="11" customWidth="1"/>
    <col min="12160" max="12160" width="0.85546875" style="11" customWidth="1"/>
    <col min="12161" max="12181" width="4.7109375" style="11" customWidth="1"/>
    <col min="12182" max="12182" width="0.85546875" style="11" customWidth="1"/>
    <col min="12183" max="12189" width="4.7109375" style="11" customWidth="1"/>
    <col min="12190" max="12190" width="4.5703125" style="11" customWidth="1"/>
    <col min="12191" max="12207" width="4.7109375" style="11" customWidth="1"/>
    <col min="12208" max="12208" width="0.85546875" style="11" customWidth="1"/>
    <col min="12209" max="12222" width="4.7109375" style="11" customWidth="1"/>
    <col min="12223" max="12223" width="12.85546875" style="11" customWidth="1"/>
    <col min="12224" max="12224" width="4.7109375" style="11" customWidth="1"/>
    <col min="12225" max="12225" width="5.140625" style="11" customWidth="1"/>
    <col min="12226" max="12226" width="4.42578125" style="11" customWidth="1"/>
    <col min="12227" max="12238" width="4.7109375" style="11" customWidth="1"/>
    <col min="12239" max="12240" width="3.85546875" style="11" customWidth="1"/>
    <col min="12241" max="12241" width="4.28515625" style="11" customWidth="1"/>
    <col min="12242" max="12244" width="3.85546875" style="11" customWidth="1"/>
    <col min="12245" max="12245" width="4.28515625" style="11" customWidth="1"/>
    <col min="12246" max="12248" width="3.85546875" style="11" customWidth="1"/>
    <col min="12249" max="12250" width="4.28515625" style="11" customWidth="1"/>
    <col min="12251" max="12252" width="3.85546875" style="11" customWidth="1"/>
    <col min="12253" max="12253" width="5" style="11" customWidth="1"/>
    <col min="12254" max="12255" width="3.85546875" style="11" customWidth="1"/>
    <col min="12256" max="12258" width="4.28515625" style="11" customWidth="1"/>
    <col min="12259" max="12259" width="4.5703125" style="11" customWidth="1"/>
    <col min="12260" max="12264" width="3.85546875" style="11" customWidth="1"/>
    <col min="12265" max="12265" width="4.42578125" style="11" customWidth="1"/>
    <col min="12266" max="12275" width="4.85546875" style="11" customWidth="1"/>
    <col min="12276" max="12278" width="5.42578125" style="11" customWidth="1"/>
    <col min="12279" max="12288" width="9.140625" style="11"/>
    <col min="12289" max="12289" width="4.28515625" style="11" customWidth="1"/>
    <col min="12290" max="12290" width="16.42578125" style="11" customWidth="1"/>
    <col min="12291" max="12321" width="4.7109375" style="11" customWidth="1"/>
    <col min="12322" max="12322" width="5.42578125" style="11" customWidth="1"/>
    <col min="12323" max="12323" width="4.7109375" style="11" customWidth="1"/>
    <col min="12324" max="12324" width="0.85546875" style="11" customWidth="1"/>
    <col min="12325" max="12357" width="4.7109375" style="11" customWidth="1"/>
    <col min="12358" max="12358" width="0.85546875" style="11" customWidth="1"/>
    <col min="12359" max="12369" width="4.7109375" style="11" customWidth="1"/>
    <col min="12370" max="12370" width="3.85546875" style="11" customWidth="1"/>
    <col min="12371" max="12387" width="4.7109375" style="11" customWidth="1"/>
    <col min="12388" max="12388" width="0.85546875" style="11" customWidth="1"/>
    <col min="12389" max="12396" width="4.7109375" style="11" customWidth="1"/>
    <col min="12397" max="12398" width="3.7109375" style="11" customWidth="1"/>
    <col min="12399" max="12415" width="4.7109375" style="11" customWidth="1"/>
    <col min="12416" max="12416" width="0.85546875" style="11" customWidth="1"/>
    <col min="12417" max="12437" width="4.7109375" style="11" customWidth="1"/>
    <col min="12438" max="12438" width="0.85546875" style="11" customWidth="1"/>
    <col min="12439" max="12445" width="4.7109375" style="11" customWidth="1"/>
    <col min="12446" max="12446" width="4.5703125" style="11" customWidth="1"/>
    <col min="12447" max="12463" width="4.7109375" style="11" customWidth="1"/>
    <col min="12464" max="12464" width="0.85546875" style="11" customWidth="1"/>
    <col min="12465" max="12478" width="4.7109375" style="11" customWidth="1"/>
    <col min="12479" max="12479" width="12.85546875" style="11" customWidth="1"/>
    <col min="12480" max="12480" width="4.7109375" style="11" customWidth="1"/>
    <col min="12481" max="12481" width="5.140625" style="11" customWidth="1"/>
    <col min="12482" max="12482" width="4.42578125" style="11" customWidth="1"/>
    <col min="12483" max="12494" width="4.7109375" style="11" customWidth="1"/>
    <col min="12495" max="12496" width="3.85546875" style="11" customWidth="1"/>
    <col min="12497" max="12497" width="4.28515625" style="11" customWidth="1"/>
    <col min="12498" max="12500" width="3.85546875" style="11" customWidth="1"/>
    <col min="12501" max="12501" width="4.28515625" style="11" customWidth="1"/>
    <col min="12502" max="12504" width="3.85546875" style="11" customWidth="1"/>
    <col min="12505" max="12506" width="4.28515625" style="11" customWidth="1"/>
    <col min="12507" max="12508" width="3.85546875" style="11" customWidth="1"/>
    <col min="12509" max="12509" width="5" style="11" customWidth="1"/>
    <col min="12510" max="12511" width="3.85546875" style="11" customWidth="1"/>
    <col min="12512" max="12514" width="4.28515625" style="11" customWidth="1"/>
    <col min="12515" max="12515" width="4.5703125" style="11" customWidth="1"/>
    <col min="12516" max="12520" width="3.85546875" style="11" customWidth="1"/>
    <col min="12521" max="12521" width="4.42578125" style="11" customWidth="1"/>
    <col min="12522" max="12531" width="4.85546875" style="11" customWidth="1"/>
    <col min="12532" max="12534" width="5.42578125" style="11" customWidth="1"/>
    <col min="12535" max="12544" width="9.140625" style="11"/>
    <col min="12545" max="12545" width="4.28515625" style="11" customWidth="1"/>
    <col min="12546" max="12546" width="16.42578125" style="11" customWidth="1"/>
    <col min="12547" max="12577" width="4.7109375" style="11" customWidth="1"/>
    <col min="12578" max="12578" width="5.42578125" style="11" customWidth="1"/>
    <col min="12579" max="12579" width="4.7109375" style="11" customWidth="1"/>
    <col min="12580" max="12580" width="0.85546875" style="11" customWidth="1"/>
    <col min="12581" max="12613" width="4.7109375" style="11" customWidth="1"/>
    <col min="12614" max="12614" width="0.85546875" style="11" customWidth="1"/>
    <col min="12615" max="12625" width="4.7109375" style="11" customWidth="1"/>
    <col min="12626" max="12626" width="3.85546875" style="11" customWidth="1"/>
    <col min="12627" max="12643" width="4.7109375" style="11" customWidth="1"/>
    <col min="12644" max="12644" width="0.85546875" style="11" customWidth="1"/>
    <col min="12645" max="12652" width="4.7109375" style="11" customWidth="1"/>
    <col min="12653" max="12654" width="3.7109375" style="11" customWidth="1"/>
    <col min="12655" max="12671" width="4.7109375" style="11" customWidth="1"/>
    <col min="12672" max="12672" width="0.85546875" style="11" customWidth="1"/>
    <col min="12673" max="12693" width="4.7109375" style="11" customWidth="1"/>
    <col min="12694" max="12694" width="0.85546875" style="11" customWidth="1"/>
    <col min="12695" max="12701" width="4.7109375" style="11" customWidth="1"/>
    <col min="12702" max="12702" width="4.5703125" style="11" customWidth="1"/>
    <col min="12703" max="12719" width="4.7109375" style="11" customWidth="1"/>
    <col min="12720" max="12720" width="0.85546875" style="11" customWidth="1"/>
    <col min="12721" max="12734" width="4.7109375" style="11" customWidth="1"/>
    <col min="12735" max="12735" width="12.85546875" style="11" customWidth="1"/>
    <col min="12736" max="12736" width="4.7109375" style="11" customWidth="1"/>
    <col min="12737" max="12737" width="5.140625" style="11" customWidth="1"/>
    <col min="12738" max="12738" width="4.42578125" style="11" customWidth="1"/>
    <col min="12739" max="12750" width="4.7109375" style="11" customWidth="1"/>
    <col min="12751" max="12752" width="3.85546875" style="11" customWidth="1"/>
    <col min="12753" max="12753" width="4.28515625" style="11" customWidth="1"/>
    <col min="12754" max="12756" width="3.85546875" style="11" customWidth="1"/>
    <col min="12757" max="12757" width="4.28515625" style="11" customWidth="1"/>
    <col min="12758" max="12760" width="3.85546875" style="11" customWidth="1"/>
    <col min="12761" max="12762" width="4.28515625" style="11" customWidth="1"/>
    <col min="12763" max="12764" width="3.85546875" style="11" customWidth="1"/>
    <col min="12765" max="12765" width="5" style="11" customWidth="1"/>
    <col min="12766" max="12767" width="3.85546875" style="11" customWidth="1"/>
    <col min="12768" max="12770" width="4.28515625" style="11" customWidth="1"/>
    <col min="12771" max="12771" width="4.5703125" style="11" customWidth="1"/>
    <col min="12772" max="12776" width="3.85546875" style="11" customWidth="1"/>
    <col min="12777" max="12777" width="4.42578125" style="11" customWidth="1"/>
    <col min="12778" max="12787" width="4.85546875" style="11" customWidth="1"/>
    <col min="12788" max="12790" width="5.42578125" style="11" customWidth="1"/>
    <col min="12791" max="12800" width="9.140625" style="11"/>
    <col min="12801" max="12801" width="4.28515625" style="11" customWidth="1"/>
    <col min="12802" max="12802" width="16.42578125" style="11" customWidth="1"/>
    <col min="12803" max="12833" width="4.7109375" style="11" customWidth="1"/>
    <col min="12834" max="12834" width="5.42578125" style="11" customWidth="1"/>
    <col min="12835" max="12835" width="4.7109375" style="11" customWidth="1"/>
    <col min="12836" max="12836" width="0.85546875" style="11" customWidth="1"/>
    <col min="12837" max="12869" width="4.7109375" style="11" customWidth="1"/>
    <col min="12870" max="12870" width="0.85546875" style="11" customWidth="1"/>
    <col min="12871" max="12881" width="4.7109375" style="11" customWidth="1"/>
    <col min="12882" max="12882" width="3.85546875" style="11" customWidth="1"/>
    <col min="12883" max="12899" width="4.7109375" style="11" customWidth="1"/>
    <col min="12900" max="12900" width="0.85546875" style="11" customWidth="1"/>
    <col min="12901" max="12908" width="4.7109375" style="11" customWidth="1"/>
    <col min="12909" max="12910" width="3.7109375" style="11" customWidth="1"/>
    <col min="12911" max="12927" width="4.7109375" style="11" customWidth="1"/>
    <col min="12928" max="12928" width="0.85546875" style="11" customWidth="1"/>
    <col min="12929" max="12949" width="4.7109375" style="11" customWidth="1"/>
    <col min="12950" max="12950" width="0.85546875" style="11" customWidth="1"/>
    <col min="12951" max="12957" width="4.7109375" style="11" customWidth="1"/>
    <col min="12958" max="12958" width="4.5703125" style="11" customWidth="1"/>
    <col min="12959" max="12975" width="4.7109375" style="11" customWidth="1"/>
    <col min="12976" max="12976" width="0.85546875" style="11" customWidth="1"/>
    <col min="12977" max="12990" width="4.7109375" style="11" customWidth="1"/>
    <col min="12991" max="12991" width="12.85546875" style="11" customWidth="1"/>
    <col min="12992" max="12992" width="4.7109375" style="11" customWidth="1"/>
    <col min="12993" max="12993" width="5.140625" style="11" customWidth="1"/>
    <col min="12994" max="12994" width="4.42578125" style="11" customWidth="1"/>
    <col min="12995" max="13006" width="4.7109375" style="11" customWidth="1"/>
    <col min="13007" max="13008" width="3.85546875" style="11" customWidth="1"/>
    <col min="13009" max="13009" width="4.28515625" style="11" customWidth="1"/>
    <col min="13010" max="13012" width="3.85546875" style="11" customWidth="1"/>
    <col min="13013" max="13013" width="4.28515625" style="11" customWidth="1"/>
    <col min="13014" max="13016" width="3.85546875" style="11" customWidth="1"/>
    <col min="13017" max="13018" width="4.28515625" style="11" customWidth="1"/>
    <col min="13019" max="13020" width="3.85546875" style="11" customWidth="1"/>
    <col min="13021" max="13021" width="5" style="11" customWidth="1"/>
    <col min="13022" max="13023" width="3.85546875" style="11" customWidth="1"/>
    <col min="13024" max="13026" width="4.28515625" style="11" customWidth="1"/>
    <col min="13027" max="13027" width="4.5703125" style="11" customWidth="1"/>
    <col min="13028" max="13032" width="3.85546875" style="11" customWidth="1"/>
    <col min="13033" max="13033" width="4.42578125" style="11" customWidth="1"/>
    <col min="13034" max="13043" width="4.85546875" style="11" customWidth="1"/>
    <col min="13044" max="13046" width="5.42578125" style="11" customWidth="1"/>
    <col min="13047" max="13056" width="9.140625" style="11"/>
    <col min="13057" max="13057" width="4.28515625" style="11" customWidth="1"/>
    <col min="13058" max="13058" width="16.42578125" style="11" customWidth="1"/>
    <col min="13059" max="13089" width="4.7109375" style="11" customWidth="1"/>
    <col min="13090" max="13090" width="5.42578125" style="11" customWidth="1"/>
    <col min="13091" max="13091" width="4.7109375" style="11" customWidth="1"/>
    <col min="13092" max="13092" width="0.85546875" style="11" customWidth="1"/>
    <col min="13093" max="13125" width="4.7109375" style="11" customWidth="1"/>
    <col min="13126" max="13126" width="0.85546875" style="11" customWidth="1"/>
    <col min="13127" max="13137" width="4.7109375" style="11" customWidth="1"/>
    <col min="13138" max="13138" width="3.85546875" style="11" customWidth="1"/>
    <col min="13139" max="13155" width="4.7109375" style="11" customWidth="1"/>
    <col min="13156" max="13156" width="0.85546875" style="11" customWidth="1"/>
    <col min="13157" max="13164" width="4.7109375" style="11" customWidth="1"/>
    <col min="13165" max="13166" width="3.7109375" style="11" customWidth="1"/>
    <col min="13167" max="13183" width="4.7109375" style="11" customWidth="1"/>
    <col min="13184" max="13184" width="0.85546875" style="11" customWidth="1"/>
    <col min="13185" max="13205" width="4.7109375" style="11" customWidth="1"/>
    <col min="13206" max="13206" width="0.85546875" style="11" customWidth="1"/>
    <col min="13207" max="13213" width="4.7109375" style="11" customWidth="1"/>
    <col min="13214" max="13214" width="4.5703125" style="11" customWidth="1"/>
    <col min="13215" max="13231" width="4.7109375" style="11" customWidth="1"/>
    <col min="13232" max="13232" width="0.85546875" style="11" customWidth="1"/>
    <col min="13233" max="13246" width="4.7109375" style="11" customWidth="1"/>
    <col min="13247" max="13247" width="12.85546875" style="11" customWidth="1"/>
    <col min="13248" max="13248" width="4.7109375" style="11" customWidth="1"/>
    <col min="13249" max="13249" width="5.140625" style="11" customWidth="1"/>
    <col min="13250" max="13250" width="4.42578125" style="11" customWidth="1"/>
    <col min="13251" max="13262" width="4.7109375" style="11" customWidth="1"/>
    <col min="13263" max="13264" width="3.85546875" style="11" customWidth="1"/>
    <col min="13265" max="13265" width="4.28515625" style="11" customWidth="1"/>
    <col min="13266" max="13268" width="3.85546875" style="11" customWidth="1"/>
    <col min="13269" max="13269" width="4.28515625" style="11" customWidth="1"/>
    <col min="13270" max="13272" width="3.85546875" style="11" customWidth="1"/>
    <col min="13273" max="13274" width="4.28515625" style="11" customWidth="1"/>
    <col min="13275" max="13276" width="3.85546875" style="11" customWidth="1"/>
    <col min="13277" max="13277" width="5" style="11" customWidth="1"/>
    <col min="13278" max="13279" width="3.85546875" style="11" customWidth="1"/>
    <col min="13280" max="13282" width="4.28515625" style="11" customWidth="1"/>
    <col min="13283" max="13283" width="4.5703125" style="11" customWidth="1"/>
    <col min="13284" max="13288" width="3.85546875" style="11" customWidth="1"/>
    <col min="13289" max="13289" width="4.42578125" style="11" customWidth="1"/>
    <col min="13290" max="13299" width="4.85546875" style="11" customWidth="1"/>
    <col min="13300" max="13302" width="5.42578125" style="11" customWidth="1"/>
    <col min="13303" max="13312" width="9.140625" style="11"/>
    <col min="13313" max="13313" width="4.28515625" style="11" customWidth="1"/>
    <col min="13314" max="13314" width="16.42578125" style="11" customWidth="1"/>
    <col min="13315" max="13345" width="4.7109375" style="11" customWidth="1"/>
    <col min="13346" max="13346" width="5.42578125" style="11" customWidth="1"/>
    <col min="13347" max="13347" width="4.7109375" style="11" customWidth="1"/>
    <col min="13348" max="13348" width="0.85546875" style="11" customWidth="1"/>
    <col min="13349" max="13381" width="4.7109375" style="11" customWidth="1"/>
    <col min="13382" max="13382" width="0.85546875" style="11" customWidth="1"/>
    <col min="13383" max="13393" width="4.7109375" style="11" customWidth="1"/>
    <col min="13394" max="13394" width="3.85546875" style="11" customWidth="1"/>
    <col min="13395" max="13411" width="4.7109375" style="11" customWidth="1"/>
    <col min="13412" max="13412" width="0.85546875" style="11" customWidth="1"/>
    <col min="13413" max="13420" width="4.7109375" style="11" customWidth="1"/>
    <col min="13421" max="13422" width="3.7109375" style="11" customWidth="1"/>
    <col min="13423" max="13439" width="4.7109375" style="11" customWidth="1"/>
    <col min="13440" max="13440" width="0.85546875" style="11" customWidth="1"/>
    <col min="13441" max="13461" width="4.7109375" style="11" customWidth="1"/>
    <col min="13462" max="13462" width="0.85546875" style="11" customWidth="1"/>
    <col min="13463" max="13469" width="4.7109375" style="11" customWidth="1"/>
    <col min="13470" max="13470" width="4.5703125" style="11" customWidth="1"/>
    <col min="13471" max="13487" width="4.7109375" style="11" customWidth="1"/>
    <col min="13488" max="13488" width="0.85546875" style="11" customWidth="1"/>
    <col min="13489" max="13502" width="4.7109375" style="11" customWidth="1"/>
    <col min="13503" max="13503" width="12.85546875" style="11" customWidth="1"/>
    <col min="13504" max="13504" width="4.7109375" style="11" customWidth="1"/>
    <col min="13505" max="13505" width="5.140625" style="11" customWidth="1"/>
    <col min="13506" max="13506" width="4.42578125" style="11" customWidth="1"/>
    <col min="13507" max="13518" width="4.7109375" style="11" customWidth="1"/>
    <col min="13519" max="13520" width="3.85546875" style="11" customWidth="1"/>
    <col min="13521" max="13521" width="4.28515625" style="11" customWidth="1"/>
    <col min="13522" max="13524" width="3.85546875" style="11" customWidth="1"/>
    <col min="13525" max="13525" width="4.28515625" style="11" customWidth="1"/>
    <col min="13526" max="13528" width="3.85546875" style="11" customWidth="1"/>
    <col min="13529" max="13530" width="4.28515625" style="11" customWidth="1"/>
    <col min="13531" max="13532" width="3.85546875" style="11" customWidth="1"/>
    <col min="13533" max="13533" width="5" style="11" customWidth="1"/>
    <col min="13534" max="13535" width="3.85546875" style="11" customWidth="1"/>
    <col min="13536" max="13538" width="4.28515625" style="11" customWidth="1"/>
    <col min="13539" max="13539" width="4.5703125" style="11" customWidth="1"/>
    <col min="13540" max="13544" width="3.85546875" style="11" customWidth="1"/>
    <col min="13545" max="13545" width="4.42578125" style="11" customWidth="1"/>
    <col min="13546" max="13555" width="4.85546875" style="11" customWidth="1"/>
    <col min="13556" max="13558" width="5.42578125" style="11" customWidth="1"/>
    <col min="13559" max="13568" width="9.140625" style="11"/>
    <col min="13569" max="13569" width="4.28515625" style="11" customWidth="1"/>
    <col min="13570" max="13570" width="16.42578125" style="11" customWidth="1"/>
    <col min="13571" max="13601" width="4.7109375" style="11" customWidth="1"/>
    <col min="13602" max="13602" width="5.42578125" style="11" customWidth="1"/>
    <col min="13603" max="13603" width="4.7109375" style="11" customWidth="1"/>
    <col min="13604" max="13604" width="0.85546875" style="11" customWidth="1"/>
    <col min="13605" max="13637" width="4.7109375" style="11" customWidth="1"/>
    <col min="13638" max="13638" width="0.85546875" style="11" customWidth="1"/>
    <col min="13639" max="13649" width="4.7109375" style="11" customWidth="1"/>
    <col min="13650" max="13650" width="3.85546875" style="11" customWidth="1"/>
    <col min="13651" max="13667" width="4.7109375" style="11" customWidth="1"/>
    <col min="13668" max="13668" width="0.85546875" style="11" customWidth="1"/>
    <col min="13669" max="13676" width="4.7109375" style="11" customWidth="1"/>
    <col min="13677" max="13678" width="3.7109375" style="11" customWidth="1"/>
    <col min="13679" max="13695" width="4.7109375" style="11" customWidth="1"/>
    <col min="13696" max="13696" width="0.85546875" style="11" customWidth="1"/>
    <col min="13697" max="13717" width="4.7109375" style="11" customWidth="1"/>
    <col min="13718" max="13718" width="0.85546875" style="11" customWidth="1"/>
    <col min="13719" max="13725" width="4.7109375" style="11" customWidth="1"/>
    <col min="13726" max="13726" width="4.5703125" style="11" customWidth="1"/>
    <col min="13727" max="13743" width="4.7109375" style="11" customWidth="1"/>
    <col min="13744" max="13744" width="0.85546875" style="11" customWidth="1"/>
    <col min="13745" max="13758" width="4.7109375" style="11" customWidth="1"/>
    <col min="13759" max="13759" width="12.85546875" style="11" customWidth="1"/>
    <col min="13760" max="13760" width="4.7109375" style="11" customWidth="1"/>
    <col min="13761" max="13761" width="5.140625" style="11" customWidth="1"/>
    <col min="13762" max="13762" width="4.42578125" style="11" customWidth="1"/>
    <col min="13763" max="13774" width="4.7109375" style="11" customWidth="1"/>
    <col min="13775" max="13776" width="3.85546875" style="11" customWidth="1"/>
    <col min="13777" max="13777" width="4.28515625" style="11" customWidth="1"/>
    <col min="13778" max="13780" width="3.85546875" style="11" customWidth="1"/>
    <col min="13781" max="13781" width="4.28515625" style="11" customWidth="1"/>
    <col min="13782" max="13784" width="3.85546875" style="11" customWidth="1"/>
    <col min="13785" max="13786" width="4.28515625" style="11" customWidth="1"/>
    <col min="13787" max="13788" width="3.85546875" style="11" customWidth="1"/>
    <col min="13789" max="13789" width="5" style="11" customWidth="1"/>
    <col min="13790" max="13791" width="3.85546875" style="11" customWidth="1"/>
    <col min="13792" max="13794" width="4.28515625" style="11" customWidth="1"/>
    <col min="13795" max="13795" width="4.5703125" style="11" customWidth="1"/>
    <col min="13796" max="13800" width="3.85546875" style="11" customWidth="1"/>
    <col min="13801" max="13801" width="4.42578125" style="11" customWidth="1"/>
    <col min="13802" max="13811" width="4.85546875" style="11" customWidth="1"/>
    <col min="13812" max="13814" width="5.42578125" style="11" customWidth="1"/>
    <col min="13815" max="13824" width="9.140625" style="11"/>
    <col min="13825" max="13825" width="4.28515625" style="11" customWidth="1"/>
    <col min="13826" max="13826" width="16.42578125" style="11" customWidth="1"/>
    <col min="13827" max="13857" width="4.7109375" style="11" customWidth="1"/>
    <col min="13858" max="13858" width="5.42578125" style="11" customWidth="1"/>
    <col min="13859" max="13859" width="4.7109375" style="11" customWidth="1"/>
    <col min="13860" max="13860" width="0.85546875" style="11" customWidth="1"/>
    <col min="13861" max="13893" width="4.7109375" style="11" customWidth="1"/>
    <col min="13894" max="13894" width="0.85546875" style="11" customWidth="1"/>
    <col min="13895" max="13905" width="4.7109375" style="11" customWidth="1"/>
    <col min="13906" max="13906" width="3.85546875" style="11" customWidth="1"/>
    <col min="13907" max="13923" width="4.7109375" style="11" customWidth="1"/>
    <col min="13924" max="13924" width="0.85546875" style="11" customWidth="1"/>
    <col min="13925" max="13932" width="4.7109375" style="11" customWidth="1"/>
    <col min="13933" max="13934" width="3.7109375" style="11" customWidth="1"/>
    <col min="13935" max="13951" width="4.7109375" style="11" customWidth="1"/>
    <col min="13952" max="13952" width="0.85546875" style="11" customWidth="1"/>
    <col min="13953" max="13973" width="4.7109375" style="11" customWidth="1"/>
    <col min="13974" max="13974" width="0.85546875" style="11" customWidth="1"/>
    <col min="13975" max="13981" width="4.7109375" style="11" customWidth="1"/>
    <col min="13982" max="13982" width="4.5703125" style="11" customWidth="1"/>
    <col min="13983" max="13999" width="4.7109375" style="11" customWidth="1"/>
    <col min="14000" max="14000" width="0.85546875" style="11" customWidth="1"/>
    <col min="14001" max="14014" width="4.7109375" style="11" customWidth="1"/>
    <col min="14015" max="14015" width="12.85546875" style="11" customWidth="1"/>
    <col min="14016" max="14016" width="4.7109375" style="11" customWidth="1"/>
    <col min="14017" max="14017" width="5.140625" style="11" customWidth="1"/>
    <col min="14018" max="14018" width="4.42578125" style="11" customWidth="1"/>
    <col min="14019" max="14030" width="4.7109375" style="11" customWidth="1"/>
    <col min="14031" max="14032" width="3.85546875" style="11" customWidth="1"/>
    <col min="14033" max="14033" width="4.28515625" style="11" customWidth="1"/>
    <col min="14034" max="14036" width="3.85546875" style="11" customWidth="1"/>
    <col min="14037" max="14037" width="4.28515625" style="11" customWidth="1"/>
    <col min="14038" max="14040" width="3.85546875" style="11" customWidth="1"/>
    <col min="14041" max="14042" width="4.28515625" style="11" customWidth="1"/>
    <col min="14043" max="14044" width="3.85546875" style="11" customWidth="1"/>
    <col min="14045" max="14045" width="5" style="11" customWidth="1"/>
    <col min="14046" max="14047" width="3.85546875" style="11" customWidth="1"/>
    <col min="14048" max="14050" width="4.28515625" style="11" customWidth="1"/>
    <col min="14051" max="14051" width="4.5703125" style="11" customWidth="1"/>
    <col min="14052" max="14056" width="3.85546875" style="11" customWidth="1"/>
    <col min="14057" max="14057" width="4.42578125" style="11" customWidth="1"/>
    <col min="14058" max="14067" width="4.85546875" style="11" customWidth="1"/>
    <col min="14068" max="14070" width="5.42578125" style="11" customWidth="1"/>
    <col min="14071" max="14080" width="9.140625" style="11"/>
    <col min="14081" max="14081" width="4.28515625" style="11" customWidth="1"/>
    <col min="14082" max="14082" width="16.42578125" style="11" customWidth="1"/>
    <col min="14083" max="14113" width="4.7109375" style="11" customWidth="1"/>
    <col min="14114" max="14114" width="5.42578125" style="11" customWidth="1"/>
    <col min="14115" max="14115" width="4.7109375" style="11" customWidth="1"/>
    <col min="14116" max="14116" width="0.85546875" style="11" customWidth="1"/>
    <col min="14117" max="14149" width="4.7109375" style="11" customWidth="1"/>
    <col min="14150" max="14150" width="0.85546875" style="11" customWidth="1"/>
    <col min="14151" max="14161" width="4.7109375" style="11" customWidth="1"/>
    <col min="14162" max="14162" width="3.85546875" style="11" customWidth="1"/>
    <col min="14163" max="14179" width="4.7109375" style="11" customWidth="1"/>
    <col min="14180" max="14180" width="0.85546875" style="11" customWidth="1"/>
    <col min="14181" max="14188" width="4.7109375" style="11" customWidth="1"/>
    <col min="14189" max="14190" width="3.7109375" style="11" customWidth="1"/>
    <col min="14191" max="14207" width="4.7109375" style="11" customWidth="1"/>
    <col min="14208" max="14208" width="0.85546875" style="11" customWidth="1"/>
    <col min="14209" max="14229" width="4.7109375" style="11" customWidth="1"/>
    <col min="14230" max="14230" width="0.85546875" style="11" customWidth="1"/>
    <col min="14231" max="14237" width="4.7109375" style="11" customWidth="1"/>
    <col min="14238" max="14238" width="4.5703125" style="11" customWidth="1"/>
    <col min="14239" max="14255" width="4.7109375" style="11" customWidth="1"/>
    <col min="14256" max="14256" width="0.85546875" style="11" customWidth="1"/>
    <col min="14257" max="14270" width="4.7109375" style="11" customWidth="1"/>
    <col min="14271" max="14271" width="12.85546875" style="11" customWidth="1"/>
    <col min="14272" max="14272" width="4.7109375" style="11" customWidth="1"/>
    <col min="14273" max="14273" width="5.140625" style="11" customWidth="1"/>
    <col min="14274" max="14274" width="4.42578125" style="11" customWidth="1"/>
    <col min="14275" max="14286" width="4.7109375" style="11" customWidth="1"/>
    <col min="14287" max="14288" width="3.85546875" style="11" customWidth="1"/>
    <col min="14289" max="14289" width="4.28515625" style="11" customWidth="1"/>
    <col min="14290" max="14292" width="3.85546875" style="11" customWidth="1"/>
    <col min="14293" max="14293" width="4.28515625" style="11" customWidth="1"/>
    <col min="14294" max="14296" width="3.85546875" style="11" customWidth="1"/>
    <col min="14297" max="14298" width="4.28515625" style="11" customWidth="1"/>
    <col min="14299" max="14300" width="3.85546875" style="11" customWidth="1"/>
    <col min="14301" max="14301" width="5" style="11" customWidth="1"/>
    <col min="14302" max="14303" width="3.85546875" style="11" customWidth="1"/>
    <col min="14304" max="14306" width="4.28515625" style="11" customWidth="1"/>
    <col min="14307" max="14307" width="4.5703125" style="11" customWidth="1"/>
    <col min="14308" max="14312" width="3.85546875" style="11" customWidth="1"/>
    <col min="14313" max="14313" width="4.42578125" style="11" customWidth="1"/>
    <col min="14314" max="14323" width="4.85546875" style="11" customWidth="1"/>
    <col min="14324" max="14326" width="5.42578125" style="11" customWidth="1"/>
    <col min="14327" max="14336" width="9.140625" style="11"/>
    <col min="14337" max="14337" width="4.28515625" style="11" customWidth="1"/>
    <col min="14338" max="14338" width="16.42578125" style="11" customWidth="1"/>
    <col min="14339" max="14369" width="4.7109375" style="11" customWidth="1"/>
    <col min="14370" max="14370" width="5.42578125" style="11" customWidth="1"/>
    <col min="14371" max="14371" width="4.7109375" style="11" customWidth="1"/>
    <col min="14372" max="14372" width="0.85546875" style="11" customWidth="1"/>
    <col min="14373" max="14405" width="4.7109375" style="11" customWidth="1"/>
    <col min="14406" max="14406" width="0.85546875" style="11" customWidth="1"/>
    <col min="14407" max="14417" width="4.7109375" style="11" customWidth="1"/>
    <col min="14418" max="14418" width="3.85546875" style="11" customWidth="1"/>
    <col min="14419" max="14435" width="4.7109375" style="11" customWidth="1"/>
    <col min="14436" max="14436" width="0.85546875" style="11" customWidth="1"/>
    <col min="14437" max="14444" width="4.7109375" style="11" customWidth="1"/>
    <col min="14445" max="14446" width="3.7109375" style="11" customWidth="1"/>
    <col min="14447" max="14463" width="4.7109375" style="11" customWidth="1"/>
    <col min="14464" max="14464" width="0.85546875" style="11" customWidth="1"/>
    <col min="14465" max="14485" width="4.7109375" style="11" customWidth="1"/>
    <col min="14486" max="14486" width="0.85546875" style="11" customWidth="1"/>
    <col min="14487" max="14493" width="4.7109375" style="11" customWidth="1"/>
    <col min="14494" max="14494" width="4.5703125" style="11" customWidth="1"/>
    <col min="14495" max="14511" width="4.7109375" style="11" customWidth="1"/>
    <col min="14512" max="14512" width="0.85546875" style="11" customWidth="1"/>
    <col min="14513" max="14526" width="4.7109375" style="11" customWidth="1"/>
    <col min="14527" max="14527" width="12.85546875" style="11" customWidth="1"/>
    <col min="14528" max="14528" width="4.7109375" style="11" customWidth="1"/>
    <col min="14529" max="14529" width="5.140625" style="11" customWidth="1"/>
    <col min="14530" max="14530" width="4.42578125" style="11" customWidth="1"/>
    <col min="14531" max="14542" width="4.7109375" style="11" customWidth="1"/>
    <col min="14543" max="14544" width="3.85546875" style="11" customWidth="1"/>
    <col min="14545" max="14545" width="4.28515625" style="11" customWidth="1"/>
    <col min="14546" max="14548" width="3.85546875" style="11" customWidth="1"/>
    <col min="14549" max="14549" width="4.28515625" style="11" customWidth="1"/>
    <col min="14550" max="14552" width="3.85546875" style="11" customWidth="1"/>
    <col min="14553" max="14554" width="4.28515625" style="11" customWidth="1"/>
    <col min="14555" max="14556" width="3.85546875" style="11" customWidth="1"/>
    <col min="14557" max="14557" width="5" style="11" customWidth="1"/>
    <col min="14558" max="14559" width="3.85546875" style="11" customWidth="1"/>
    <col min="14560" max="14562" width="4.28515625" style="11" customWidth="1"/>
    <col min="14563" max="14563" width="4.5703125" style="11" customWidth="1"/>
    <col min="14564" max="14568" width="3.85546875" style="11" customWidth="1"/>
    <col min="14569" max="14569" width="4.42578125" style="11" customWidth="1"/>
    <col min="14570" max="14579" width="4.85546875" style="11" customWidth="1"/>
    <col min="14580" max="14582" width="5.42578125" style="11" customWidth="1"/>
    <col min="14583" max="14592" width="9.140625" style="11"/>
    <col min="14593" max="14593" width="4.28515625" style="11" customWidth="1"/>
    <col min="14594" max="14594" width="16.42578125" style="11" customWidth="1"/>
    <col min="14595" max="14625" width="4.7109375" style="11" customWidth="1"/>
    <col min="14626" max="14626" width="5.42578125" style="11" customWidth="1"/>
    <col min="14627" max="14627" width="4.7109375" style="11" customWidth="1"/>
    <col min="14628" max="14628" width="0.85546875" style="11" customWidth="1"/>
    <col min="14629" max="14661" width="4.7109375" style="11" customWidth="1"/>
    <col min="14662" max="14662" width="0.85546875" style="11" customWidth="1"/>
    <col min="14663" max="14673" width="4.7109375" style="11" customWidth="1"/>
    <col min="14674" max="14674" width="3.85546875" style="11" customWidth="1"/>
    <col min="14675" max="14691" width="4.7109375" style="11" customWidth="1"/>
    <col min="14692" max="14692" width="0.85546875" style="11" customWidth="1"/>
    <col min="14693" max="14700" width="4.7109375" style="11" customWidth="1"/>
    <col min="14701" max="14702" width="3.7109375" style="11" customWidth="1"/>
    <col min="14703" max="14719" width="4.7109375" style="11" customWidth="1"/>
    <col min="14720" max="14720" width="0.85546875" style="11" customWidth="1"/>
    <col min="14721" max="14741" width="4.7109375" style="11" customWidth="1"/>
    <col min="14742" max="14742" width="0.85546875" style="11" customWidth="1"/>
    <col min="14743" max="14749" width="4.7109375" style="11" customWidth="1"/>
    <col min="14750" max="14750" width="4.5703125" style="11" customWidth="1"/>
    <col min="14751" max="14767" width="4.7109375" style="11" customWidth="1"/>
    <col min="14768" max="14768" width="0.85546875" style="11" customWidth="1"/>
    <col min="14769" max="14782" width="4.7109375" style="11" customWidth="1"/>
    <col min="14783" max="14783" width="12.85546875" style="11" customWidth="1"/>
    <col min="14784" max="14784" width="4.7109375" style="11" customWidth="1"/>
    <col min="14785" max="14785" width="5.140625" style="11" customWidth="1"/>
    <col min="14786" max="14786" width="4.42578125" style="11" customWidth="1"/>
    <col min="14787" max="14798" width="4.7109375" style="11" customWidth="1"/>
    <col min="14799" max="14800" width="3.85546875" style="11" customWidth="1"/>
    <col min="14801" max="14801" width="4.28515625" style="11" customWidth="1"/>
    <col min="14802" max="14804" width="3.85546875" style="11" customWidth="1"/>
    <col min="14805" max="14805" width="4.28515625" style="11" customWidth="1"/>
    <col min="14806" max="14808" width="3.85546875" style="11" customWidth="1"/>
    <col min="14809" max="14810" width="4.28515625" style="11" customWidth="1"/>
    <col min="14811" max="14812" width="3.85546875" style="11" customWidth="1"/>
    <col min="14813" max="14813" width="5" style="11" customWidth="1"/>
    <col min="14814" max="14815" width="3.85546875" style="11" customWidth="1"/>
    <col min="14816" max="14818" width="4.28515625" style="11" customWidth="1"/>
    <col min="14819" max="14819" width="4.5703125" style="11" customWidth="1"/>
    <col min="14820" max="14824" width="3.85546875" style="11" customWidth="1"/>
    <col min="14825" max="14825" width="4.42578125" style="11" customWidth="1"/>
    <col min="14826" max="14835" width="4.85546875" style="11" customWidth="1"/>
    <col min="14836" max="14838" width="5.42578125" style="11" customWidth="1"/>
    <col min="14839" max="14848" width="9.140625" style="11"/>
    <col min="14849" max="14849" width="4.28515625" style="11" customWidth="1"/>
    <col min="14850" max="14850" width="16.42578125" style="11" customWidth="1"/>
    <col min="14851" max="14881" width="4.7109375" style="11" customWidth="1"/>
    <col min="14882" max="14882" width="5.42578125" style="11" customWidth="1"/>
    <col min="14883" max="14883" width="4.7109375" style="11" customWidth="1"/>
    <col min="14884" max="14884" width="0.85546875" style="11" customWidth="1"/>
    <col min="14885" max="14917" width="4.7109375" style="11" customWidth="1"/>
    <col min="14918" max="14918" width="0.85546875" style="11" customWidth="1"/>
    <col min="14919" max="14929" width="4.7109375" style="11" customWidth="1"/>
    <col min="14930" max="14930" width="3.85546875" style="11" customWidth="1"/>
    <col min="14931" max="14947" width="4.7109375" style="11" customWidth="1"/>
    <col min="14948" max="14948" width="0.85546875" style="11" customWidth="1"/>
    <col min="14949" max="14956" width="4.7109375" style="11" customWidth="1"/>
    <col min="14957" max="14958" width="3.7109375" style="11" customWidth="1"/>
    <col min="14959" max="14975" width="4.7109375" style="11" customWidth="1"/>
    <col min="14976" max="14976" width="0.85546875" style="11" customWidth="1"/>
    <col min="14977" max="14997" width="4.7109375" style="11" customWidth="1"/>
    <col min="14998" max="14998" width="0.85546875" style="11" customWidth="1"/>
    <col min="14999" max="15005" width="4.7109375" style="11" customWidth="1"/>
    <col min="15006" max="15006" width="4.5703125" style="11" customWidth="1"/>
    <col min="15007" max="15023" width="4.7109375" style="11" customWidth="1"/>
    <col min="15024" max="15024" width="0.85546875" style="11" customWidth="1"/>
    <col min="15025" max="15038" width="4.7109375" style="11" customWidth="1"/>
    <col min="15039" max="15039" width="12.85546875" style="11" customWidth="1"/>
    <col min="15040" max="15040" width="4.7109375" style="11" customWidth="1"/>
    <col min="15041" max="15041" width="5.140625" style="11" customWidth="1"/>
    <col min="15042" max="15042" width="4.42578125" style="11" customWidth="1"/>
    <col min="15043" max="15054" width="4.7109375" style="11" customWidth="1"/>
    <col min="15055" max="15056" width="3.85546875" style="11" customWidth="1"/>
    <col min="15057" max="15057" width="4.28515625" style="11" customWidth="1"/>
    <col min="15058" max="15060" width="3.85546875" style="11" customWidth="1"/>
    <col min="15061" max="15061" width="4.28515625" style="11" customWidth="1"/>
    <col min="15062" max="15064" width="3.85546875" style="11" customWidth="1"/>
    <col min="15065" max="15066" width="4.28515625" style="11" customWidth="1"/>
    <col min="15067" max="15068" width="3.85546875" style="11" customWidth="1"/>
    <col min="15069" max="15069" width="5" style="11" customWidth="1"/>
    <col min="15070" max="15071" width="3.85546875" style="11" customWidth="1"/>
    <col min="15072" max="15074" width="4.28515625" style="11" customWidth="1"/>
    <col min="15075" max="15075" width="4.5703125" style="11" customWidth="1"/>
    <col min="15076" max="15080" width="3.85546875" style="11" customWidth="1"/>
    <col min="15081" max="15081" width="4.42578125" style="11" customWidth="1"/>
    <col min="15082" max="15091" width="4.85546875" style="11" customWidth="1"/>
    <col min="15092" max="15094" width="5.42578125" style="11" customWidth="1"/>
    <col min="15095" max="15104" width="9.140625" style="11"/>
    <col min="15105" max="15105" width="4.28515625" style="11" customWidth="1"/>
    <col min="15106" max="15106" width="16.42578125" style="11" customWidth="1"/>
    <col min="15107" max="15137" width="4.7109375" style="11" customWidth="1"/>
    <col min="15138" max="15138" width="5.42578125" style="11" customWidth="1"/>
    <col min="15139" max="15139" width="4.7109375" style="11" customWidth="1"/>
    <col min="15140" max="15140" width="0.85546875" style="11" customWidth="1"/>
    <col min="15141" max="15173" width="4.7109375" style="11" customWidth="1"/>
    <col min="15174" max="15174" width="0.85546875" style="11" customWidth="1"/>
    <col min="15175" max="15185" width="4.7109375" style="11" customWidth="1"/>
    <col min="15186" max="15186" width="3.85546875" style="11" customWidth="1"/>
    <col min="15187" max="15203" width="4.7109375" style="11" customWidth="1"/>
    <col min="15204" max="15204" width="0.85546875" style="11" customWidth="1"/>
    <col min="15205" max="15212" width="4.7109375" style="11" customWidth="1"/>
    <col min="15213" max="15214" width="3.7109375" style="11" customWidth="1"/>
    <col min="15215" max="15231" width="4.7109375" style="11" customWidth="1"/>
    <col min="15232" max="15232" width="0.85546875" style="11" customWidth="1"/>
    <col min="15233" max="15253" width="4.7109375" style="11" customWidth="1"/>
    <col min="15254" max="15254" width="0.85546875" style="11" customWidth="1"/>
    <col min="15255" max="15261" width="4.7109375" style="11" customWidth="1"/>
    <col min="15262" max="15262" width="4.5703125" style="11" customWidth="1"/>
    <col min="15263" max="15279" width="4.7109375" style="11" customWidth="1"/>
    <col min="15280" max="15280" width="0.85546875" style="11" customWidth="1"/>
    <col min="15281" max="15294" width="4.7109375" style="11" customWidth="1"/>
    <col min="15295" max="15295" width="12.85546875" style="11" customWidth="1"/>
    <col min="15296" max="15296" width="4.7109375" style="11" customWidth="1"/>
    <col min="15297" max="15297" width="5.140625" style="11" customWidth="1"/>
    <col min="15298" max="15298" width="4.42578125" style="11" customWidth="1"/>
    <col min="15299" max="15310" width="4.7109375" style="11" customWidth="1"/>
    <col min="15311" max="15312" width="3.85546875" style="11" customWidth="1"/>
    <col min="15313" max="15313" width="4.28515625" style="11" customWidth="1"/>
    <col min="15314" max="15316" width="3.85546875" style="11" customWidth="1"/>
    <col min="15317" max="15317" width="4.28515625" style="11" customWidth="1"/>
    <col min="15318" max="15320" width="3.85546875" style="11" customWidth="1"/>
    <col min="15321" max="15322" width="4.28515625" style="11" customWidth="1"/>
    <col min="15323" max="15324" width="3.85546875" style="11" customWidth="1"/>
    <col min="15325" max="15325" width="5" style="11" customWidth="1"/>
    <col min="15326" max="15327" width="3.85546875" style="11" customWidth="1"/>
    <col min="15328" max="15330" width="4.28515625" style="11" customWidth="1"/>
    <col min="15331" max="15331" width="4.5703125" style="11" customWidth="1"/>
    <col min="15332" max="15336" width="3.85546875" style="11" customWidth="1"/>
    <col min="15337" max="15337" width="4.42578125" style="11" customWidth="1"/>
    <col min="15338" max="15347" width="4.85546875" style="11" customWidth="1"/>
    <col min="15348" max="15350" width="5.42578125" style="11" customWidth="1"/>
    <col min="15351" max="15360" width="9.140625" style="11"/>
    <col min="15361" max="15361" width="4.28515625" style="11" customWidth="1"/>
    <col min="15362" max="15362" width="16.42578125" style="11" customWidth="1"/>
    <col min="15363" max="15393" width="4.7109375" style="11" customWidth="1"/>
    <col min="15394" max="15394" width="5.42578125" style="11" customWidth="1"/>
    <col min="15395" max="15395" width="4.7109375" style="11" customWidth="1"/>
    <col min="15396" max="15396" width="0.85546875" style="11" customWidth="1"/>
    <col min="15397" max="15429" width="4.7109375" style="11" customWidth="1"/>
    <col min="15430" max="15430" width="0.85546875" style="11" customWidth="1"/>
    <col min="15431" max="15441" width="4.7109375" style="11" customWidth="1"/>
    <col min="15442" max="15442" width="3.85546875" style="11" customWidth="1"/>
    <col min="15443" max="15459" width="4.7109375" style="11" customWidth="1"/>
    <col min="15460" max="15460" width="0.85546875" style="11" customWidth="1"/>
    <col min="15461" max="15468" width="4.7109375" style="11" customWidth="1"/>
    <col min="15469" max="15470" width="3.7109375" style="11" customWidth="1"/>
    <col min="15471" max="15487" width="4.7109375" style="11" customWidth="1"/>
    <col min="15488" max="15488" width="0.85546875" style="11" customWidth="1"/>
    <col min="15489" max="15509" width="4.7109375" style="11" customWidth="1"/>
    <col min="15510" max="15510" width="0.85546875" style="11" customWidth="1"/>
    <col min="15511" max="15517" width="4.7109375" style="11" customWidth="1"/>
    <col min="15518" max="15518" width="4.5703125" style="11" customWidth="1"/>
    <col min="15519" max="15535" width="4.7109375" style="11" customWidth="1"/>
    <col min="15536" max="15536" width="0.85546875" style="11" customWidth="1"/>
    <col min="15537" max="15550" width="4.7109375" style="11" customWidth="1"/>
    <col min="15551" max="15551" width="12.85546875" style="11" customWidth="1"/>
    <col min="15552" max="15552" width="4.7109375" style="11" customWidth="1"/>
    <col min="15553" max="15553" width="5.140625" style="11" customWidth="1"/>
    <col min="15554" max="15554" width="4.42578125" style="11" customWidth="1"/>
    <col min="15555" max="15566" width="4.7109375" style="11" customWidth="1"/>
    <col min="15567" max="15568" width="3.85546875" style="11" customWidth="1"/>
    <col min="15569" max="15569" width="4.28515625" style="11" customWidth="1"/>
    <col min="15570" max="15572" width="3.85546875" style="11" customWidth="1"/>
    <col min="15573" max="15573" width="4.28515625" style="11" customWidth="1"/>
    <col min="15574" max="15576" width="3.85546875" style="11" customWidth="1"/>
    <col min="15577" max="15578" width="4.28515625" style="11" customWidth="1"/>
    <col min="15579" max="15580" width="3.85546875" style="11" customWidth="1"/>
    <col min="15581" max="15581" width="5" style="11" customWidth="1"/>
    <col min="15582" max="15583" width="3.85546875" style="11" customWidth="1"/>
    <col min="15584" max="15586" width="4.28515625" style="11" customWidth="1"/>
    <col min="15587" max="15587" width="4.5703125" style="11" customWidth="1"/>
    <col min="15588" max="15592" width="3.85546875" style="11" customWidth="1"/>
    <col min="15593" max="15593" width="4.42578125" style="11" customWidth="1"/>
    <col min="15594" max="15603" width="4.85546875" style="11" customWidth="1"/>
    <col min="15604" max="15606" width="5.42578125" style="11" customWidth="1"/>
    <col min="15607" max="15616" width="9.140625" style="11"/>
    <col min="15617" max="15617" width="4.28515625" style="11" customWidth="1"/>
    <col min="15618" max="15618" width="16.42578125" style="11" customWidth="1"/>
    <col min="15619" max="15649" width="4.7109375" style="11" customWidth="1"/>
    <col min="15650" max="15650" width="5.42578125" style="11" customWidth="1"/>
    <col min="15651" max="15651" width="4.7109375" style="11" customWidth="1"/>
    <col min="15652" max="15652" width="0.85546875" style="11" customWidth="1"/>
    <col min="15653" max="15685" width="4.7109375" style="11" customWidth="1"/>
    <col min="15686" max="15686" width="0.85546875" style="11" customWidth="1"/>
    <col min="15687" max="15697" width="4.7109375" style="11" customWidth="1"/>
    <col min="15698" max="15698" width="3.85546875" style="11" customWidth="1"/>
    <col min="15699" max="15715" width="4.7109375" style="11" customWidth="1"/>
    <col min="15716" max="15716" width="0.85546875" style="11" customWidth="1"/>
    <col min="15717" max="15724" width="4.7109375" style="11" customWidth="1"/>
    <col min="15725" max="15726" width="3.7109375" style="11" customWidth="1"/>
    <col min="15727" max="15743" width="4.7109375" style="11" customWidth="1"/>
    <col min="15744" max="15744" width="0.85546875" style="11" customWidth="1"/>
    <col min="15745" max="15765" width="4.7109375" style="11" customWidth="1"/>
    <col min="15766" max="15766" width="0.85546875" style="11" customWidth="1"/>
    <col min="15767" max="15773" width="4.7109375" style="11" customWidth="1"/>
    <col min="15774" max="15774" width="4.5703125" style="11" customWidth="1"/>
    <col min="15775" max="15791" width="4.7109375" style="11" customWidth="1"/>
    <col min="15792" max="15792" width="0.85546875" style="11" customWidth="1"/>
    <col min="15793" max="15806" width="4.7109375" style="11" customWidth="1"/>
    <col min="15807" max="15807" width="12.85546875" style="11" customWidth="1"/>
    <col min="15808" max="15808" width="4.7109375" style="11" customWidth="1"/>
    <col min="15809" max="15809" width="5.140625" style="11" customWidth="1"/>
    <col min="15810" max="15810" width="4.42578125" style="11" customWidth="1"/>
    <col min="15811" max="15822" width="4.7109375" style="11" customWidth="1"/>
    <col min="15823" max="15824" width="3.85546875" style="11" customWidth="1"/>
    <col min="15825" max="15825" width="4.28515625" style="11" customWidth="1"/>
    <col min="15826" max="15828" width="3.85546875" style="11" customWidth="1"/>
    <col min="15829" max="15829" width="4.28515625" style="11" customWidth="1"/>
    <col min="15830" max="15832" width="3.85546875" style="11" customWidth="1"/>
    <col min="15833" max="15834" width="4.28515625" style="11" customWidth="1"/>
    <col min="15835" max="15836" width="3.85546875" style="11" customWidth="1"/>
    <col min="15837" max="15837" width="5" style="11" customWidth="1"/>
    <col min="15838" max="15839" width="3.85546875" style="11" customWidth="1"/>
    <col min="15840" max="15842" width="4.28515625" style="11" customWidth="1"/>
    <col min="15843" max="15843" width="4.5703125" style="11" customWidth="1"/>
    <col min="15844" max="15848" width="3.85546875" style="11" customWidth="1"/>
    <col min="15849" max="15849" width="4.42578125" style="11" customWidth="1"/>
    <col min="15850" max="15859" width="4.85546875" style="11" customWidth="1"/>
    <col min="15860" max="15862" width="5.42578125" style="11" customWidth="1"/>
    <col min="15863" max="15872" width="9.140625" style="11"/>
    <col min="15873" max="15873" width="4.28515625" style="11" customWidth="1"/>
    <col min="15874" max="15874" width="16.42578125" style="11" customWidth="1"/>
    <col min="15875" max="15905" width="4.7109375" style="11" customWidth="1"/>
    <col min="15906" max="15906" width="5.42578125" style="11" customWidth="1"/>
    <col min="15907" max="15907" width="4.7109375" style="11" customWidth="1"/>
    <col min="15908" max="15908" width="0.85546875" style="11" customWidth="1"/>
    <col min="15909" max="15941" width="4.7109375" style="11" customWidth="1"/>
    <col min="15942" max="15942" width="0.85546875" style="11" customWidth="1"/>
    <col min="15943" max="15953" width="4.7109375" style="11" customWidth="1"/>
    <col min="15954" max="15954" width="3.85546875" style="11" customWidth="1"/>
    <col min="15955" max="15971" width="4.7109375" style="11" customWidth="1"/>
    <col min="15972" max="15972" width="0.85546875" style="11" customWidth="1"/>
    <col min="15973" max="15980" width="4.7109375" style="11" customWidth="1"/>
    <col min="15981" max="15982" width="3.7109375" style="11" customWidth="1"/>
    <col min="15983" max="15999" width="4.7109375" style="11" customWidth="1"/>
    <col min="16000" max="16000" width="0.85546875" style="11" customWidth="1"/>
    <col min="16001" max="16021" width="4.7109375" style="11" customWidth="1"/>
    <col min="16022" max="16022" width="0.85546875" style="11" customWidth="1"/>
    <col min="16023" max="16029" width="4.7109375" style="11" customWidth="1"/>
    <col min="16030" max="16030" width="4.5703125" style="11" customWidth="1"/>
    <col min="16031" max="16047" width="4.7109375" style="11" customWidth="1"/>
    <col min="16048" max="16048" width="0.85546875" style="11" customWidth="1"/>
    <col min="16049" max="16062" width="4.7109375" style="11" customWidth="1"/>
    <col min="16063" max="16063" width="12.85546875" style="11" customWidth="1"/>
    <col min="16064" max="16064" width="4.7109375" style="11" customWidth="1"/>
    <col min="16065" max="16065" width="5.140625" style="11" customWidth="1"/>
    <col min="16066" max="16066" width="4.42578125" style="11" customWidth="1"/>
    <col min="16067" max="16078" width="4.7109375" style="11" customWidth="1"/>
    <col min="16079" max="16080" width="3.85546875" style="11" customWidth="1"/>
    <col min="16081" max="16081" width="4.28515625" style="11" customWidth="1"/>
    <col min="16082" max="16084" width="3.85546875" style="11" customWidth="1"/>
    <col min="16085" max="16085" width="4.28515625" style="11" customWidth="1"/>
    <col min="16086" max="16088" width="3.85546875" style="11" customWidth="1"/>
    <col min="16089" max="16090" width="4.28515625" style="11" customWidth="1"/>
    <col min="16091" max="16092" width="3.85546875" style="11" customWidth="1"/>
    <col min="16093" max="16093" width="5" style="11" customWidth="1"/>
    <col min="16094" max="16095" width="3.85546875" style="11" customWidth="1"/>
    <col min="16096" max="16098" width="4.28515625" style="11" customWidth="1"/>
    <col min="16099" max="16099" width="4.5703125" style="11" customWidth="1"/>
    <col min="16100" max="16104" width="3.85546875" style="11" customWidth="1"/>
    <col min="16105" max="16105" width="4.42578125" style="11" customWidth="1"/>
    <col min="16106" max="16115" width="4.85546875" style="11" customWidth="1"/>
    <col min="16116" max="16118" width="5.42578125" style="11" customWidth="1"/>
    <col min="16119" max="16128" width="9.140625" style="11"/>
    <col min="16129" max="16129" width="4.28515625" style="11" customWidth="1"/>
    <col min="16130" max="16130" width="16.42578125" style="11" customWidth="1"/>
    <col min="16131" max="16161" width="4.7109375" style="11" customWidth="1"/>
    <col min="16162" max="16162" width="5.42578125" style="11" customWidth="1"/>
    <col min="16163" max="16163" width="4.7109375" style="11" customWidth="1"/>
    <col min="16164" max="16164" width="0.85546875" style="11" customWidth="1"/>
    <col min="16165" max="16197" width="4.7109375" style="11" customWidth="1"/>
    <col min="16198" max="16198" width="0.85546875" style="11" customWidth="1"/>
    <col min="16199" max="16209" width="4.7109375" style="11" customWidth="1"/>
    <col min="16210" max="16210" width="3.85546875" style="11" customWidth="1"/>
    <col min="16211" max="16227" width="4.7109375" style="11" customWidth="1"/>
    <col min="16228" max="16228" width="0.85546875" style="11" customWidth="1"/>
    <col min="16229" max="16236" width="4.7109375" style="11" customWidth="1"/>
    <col min="16237" max="16238" width="3.7109375" style="11" customWidth="1"/>
    <col min="16239" max="16255" width="4.7109375" style="11" customWidth="1"/>
    <col min="16256" max="16256" width="0.85546875" style="11" customWidth="1"/>
    <col min="16257" max="16277" width="4.7109375" style="11" customWidth="1"/>
    <col min="16278" max="16278" width="0.85546875" style="11" customWidth="1"/>
    <col min="16279" max="16285" width="4.7109375" style="11" customWidth="1"/>
    <col min="16286" max="16286" width="4.5703125" style="11" customWidth="1"/>
    <col min="16287" max="16303" width="4.7109375" style="11" customWidth="1"/>
    <col min="16304" max="16304" width="0.85546875" style="11" customWidth="1"/>
    <col min="16305" max="16318" width="4.7109375" style="11" customWidth="1"/>
    <col min="16319" max="16319" width="12.85546875" style="11" customWidth="1"/>
    <col min="16320" max="16320" width="4.7109375" style="11" customWidth="1"/>
    <col min="16321" max="16321" width="5.140625" style="11" customWidth="1"/>
    <col min="16322" max="16322" width="4.42578125" style="11" customWidth="1"/>
    <col min="16323" max="16334" width="4.7109375" style="11" customWidth="1"/>
    <col min="16335" max="16336" width="3.85546875" style="11" customWidth="1"/>
    <col min="16337" max="16337" width="4.28515625" style="11" customWidth="1"/>
    <col min="16338" max="16340" width="3.85546875" style="11" customWidth="1"/>
    <col min="16341" max="16341" width="4.28515625" style="11" customWidth="1"/>
    <col min="16342" max="16344" width="3.85546875" style="11" customWidth="1"/>
    <col min="16345" max="16346" width="4.28515625" style="11" customWidth="1"/>
    <col min="16347" max="16348" width="3.85546875" style="11" customWidth="1"/>
    <col min="16349" max="16349" width="5" style="11" customWidth="1"/>
    <col min="16350" max="16351" width="3.85546875" style="11" customWidth="1"/>
    <col min="16352" max="16354" width="4.28515625" style="11" customWidth="1"/>
    <col min="16355" max="16355" width="4.5703125" style="11" customWidth="1"/>
    <col min="16356" max="16360" width="3.85546875" style="11" customWidth="1"/>
    <col min="16361" max="16361" width="4.42578125" style="11" customWidth="1"/>
    <col min="16362" max="16371" width="4.85546875" style="11" customWidth="1"/>
    <col min="16372" max="16374" width="5.42578125" style="11" customWidth="1"/>
    <col min="16375" max="16384" width="9.140625" style="11"/>
  </cols>
  <sheetData>
    <row r="1" spans="1:246" ht="12" thickBot="1" x14ac:dyDescent="0.25">
      <c r="A1" s="154"/>
      <c r="B1" s="154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6"/>
      <c r="AF1" s="157"/>
      <c r="AG1" s="156"/>
      <c r="AH1" s="157"/>
      <c r="AI1" s="158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6"/>
      <c r="BO1" s="157"/>
      <c r="BP1" s="159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60"/>
      <c r="CS1" s="157"/>
      <c r="CT1" s="159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60"/>
      <c r="DU1" s="157"/>
      <c r="DV1" s="159"/>
      <c r="DW1" s="155"/>
      <c r="DX1" s="155"/>
      <c r="DY1" s="155"/>
      <c r="DZ1" s="155"/>
      <c r="EA1" s="155"/>
      <c r="EB1" s="155"/>
      <c r="EC1" s="155"/>
      <c r="ED1" s="155"/>
      <c r="EE1" s="161"/>
      <c r="EF1" s="161"/>
      <c r="EG1" s="161"/>
      <c r="EH1" s="161"/>
      <c r="EI1" s="155"/>
      <c r="EJ1" s="155"/>
      <c r="EK1" s="161"/>
      <c r="EL1" s="161"/>
      <c r="EM1" s="161"/>
      <c r="EN1" s="155"/>
      <c r="EO1" s="155"/>
      <c r="EP1" s="156"/>
      <c r="EQ1" s="157"/>
      <c r="ER1" s="159"/>
      <c r="ES1" s="161"/>
      <c r="ET1" s="161"/>
      <c r="EU1" s="161"/>
      <c r="EV1" s="161"/>
      <c r="EW1" s="161"/>
      <c r="EX1" s="161"/>
      <c r="EY1" s="162"/>
      <c r="EZ1" s="162"/>
      <c r="FA1" s="161"/>
      <c r="FB1" s="161"/>
      <c r="FC1" s="161"/>
      <c r="FD1" s="161"/>
      <c r="FE1" s="161"/>
      <c r="FF1" s="161"/>
      <c r="FG1" s="161"/>
      <c r="FH1" s="161"/>
      <c r="FI1" s="161"/>
      <c r="FJ1" s="161"/>
      <c r="FK1" s="161"/>
      <c r="FL1" s="161"/>
      <c r="FM1" s="161"/>
      <c r="FN1" s="161"/>
      <c r="FO1" s="161"/>
      <c r="FP1" s="156"/>
      <c r="FQ1" s="157"/>
      <c r="FR1" s="159"/>
      <c r="FS1" s="161"/>
      <c r="FT1" s="161"/>
      <c r="FU1" s="161"/>
      <c r="FV1" s="155"/>
      <c r="FW1" s="155"/>
      <c r="FX1" s="155"/>
      <c r="FY1" s="155"/>
      <c r="FZ1" s="155"/>
      <c r="GA1" s="155"/>
      <c r="GB1" s="156"/>
      <c r="GC1" s="163"/>
      <c r="GD1" s="163"/>
      <c r="GE1" s="163"/>
      <c r="GF1" s="163"/>
      <c r="GG1" s="163"/>
      <c r="GH1" s="161"/>
      <c r="GI1" s="161"/>
      <c r="GJ1" s="161"/>
      <c r="GK1" s="161"/>
      <c r="GL1" s="161"/>
      <c r="GM1" s="161"/>
      <c r="GN1" s="161"/>
      <c r="GO1" s="161"/>
      <c r="GP1" s="161"/>
      <c r="GQ1" s="161"/>
      <c r="GR1" s="156"/>
      <c r="GS1" s="157"/>
      <c r="GT1" s="156"/>
      <c r="GU1" s="156"/>
      <c r="GV1" s="156"/>
      <c r="GW1" s="155"/>
      <c r="GX1" s="155"/>
      <c r="GY1" s="155"/>
      <c r="GZ1" s="156"/>
      <c r="HA1" s="155"/>
      <c r="HB1" s="155"/>
      <c r="HC1" s="155"/>
      <c r="HD1" s="156"/>
      <c r="HE1" s="155"/>
      <c r="HF1" s="155"/>
      <c r="HG1" s="155"/>
      <c r="HH1" s="155"/>
      <c r="HI1" s="156"/>
      <c r="HJ1" s="155"/>
      <c r="HK1" s="155"/>
      <c r="HL1" s="155"/>
      <c r="HM1" s="155"/>
      <c r="HN1" s="155"/>
      <c r="HO1" s="155"/>
      <c r="HP1" s="155"/>
      <c r="HQ1" s="156"/>
      <c r="HR1" s="156"/>
      <c r="HS1" s="156"/>
      <c r="HT1" s="156"/>
      <c r="HU1" s="156"/>
      <c r="HV1" s="156"/>
      <c r="HW1" s="156"/>
      <c r="HX1" s="156"/>
      <c r="HY1" s="156"/>
      <c r="HZ1" s="162"/>
      <c r="IA1" s="162"/>
      <c r="IB1" s="162"/>
      <c r="IC1" s="162"/>
      <c r="ID1" s="162"/>
      <c r="IE1" s="162"/>
      <c r="IF1" s="162"/>
      <c r="IG1" s="162"/>
      <c r="IH1" s="162"/>
      <c r="II1" s="162"/>
    </row>
    <row r="2" spans="1:246" s="169" customFormat="1" ht="12.75" customHeight="1" thickTop="1" thickBot="1" x14ac:dyDescent="0.25">
      <c r="A2" s="165"/>
      <c r="B2" s="166"/>
      <c r="C2" s="936" t="s">
        <v>89</v>
      </c>
      <c r="D2" s="936"/>
      <c r="E2" s="936"/>
      <c r="F2" s="936"/>
      <c r="G2" s="936"/>
      <c r="H2" s="936"/>
      <c r="I2" s="936"/>
      <c r="J2" s="936"/>
      <c r="K2" s="936"/>
      <c r="L2" s="936"/>
      <c r="M2" s="936"/>
      <c r="N2" s="936"/>
      <c r="O2" s="936"/>
      <c r="P2" s="936"/>
      <c r="Q2" s="936"/>
      <c r="R2" s="936"/>
      <c r="S2" s="936"/>
      <c r="T2" s="936"/>
      <c r="U2" s="936"/>
      <c r="V2" s="936"/>
      <c r="W2" s="936"/>
      <c r="X2" s="936"/>
      <c r="Y2" s="936"/>
      <c r="Z2" s="936"/>
      <c r="AA2" s="936"/>
      <c r="AB2" s="936"/>
      <c r="AC2" s="936"/>
      <c r="AD2" s="936"/>
      <c r="AE2" s="936"/>
      <c r="AF2" s="936"/>
      <c r="AG2" s="936"/>
      <c r="AH2" s="936"/>
      <c r="AI2" s="167"/>
      <c r="AJ2" s="936" t="s">
        <v>90</v>
      </c>
      <c r="AK2" s="936"/>
      <c r="AL2" s="936"/>
      <c r="AM2" s="936"/>
      <c r="AN2" s="936"/>
      <c r="AO2" s="936"/>
      <c r="AP2" s="936"/>
      <c r="AQ2" s="936"/>
      <c r="AR2" s="936"/>
      <c r="AS2" s="936"/>
      <c r="AT2" s="936"/>
      <c r="AU2" s="936"/>
      <c r="AV2" s="936"/>
      <c r="AW2" s="936"/>
      <c r="AX2" s="936"/>
      <c r="AY2" s="936"/>
      <c r="AZ2" s="936"/>
      <c r="BA2" s="936"/>
      <c r="BB2" s="936"/>
      <c r="BC2" s="936"/>
      <c r="BD2" s="936"/>
      <c r="BE2" s="936"/>
      <c r="BF2" s="936"/>
      <c r="BG2" s="936"/>
      <c r="BH2" s="936"/>
      <c r="BI2" s="936"/>
      <c r="BJ2" s="936"/>
      <c r="BK2" s="936"/>
      <c r="BL2" s="936"/>
      <c r="BM2" s="936"/>
      <c r="BN2" s="936"/>
      <c r="BO2" s="937"/>
      <c r="BP2" s="168"/>
      <c r="BQ2" s="938" t="s">
        <v>91</v>
      </c>
      <c r="BR2" s="936"/>
      <c r="BS2" s="936"/>
      <c r="BT2" s="936"/>
      <c r="BU2" s="936"/>
      <c r="BV2" s="936"/>
      <c r="BW2" s="936"/>
      <c r="BX2" s="936"/>
      <c r="BY2" s="936"/>
      <c r="BZ2" s="936"/>
      <c r="CA2" s="936"/>
      <c r="CB2" s="936"/>
      <c r="CC2" s="936"/>
      <c r="CD2" s="936"/>
      <c r="CE2" s="936"/>
      <c r="CF2" s="936"/>
      <c r="CG2" s="936"/>
      <c r="CH2" s="936"/>
      <c r="CI2" s="936"/>
      <c r="CJ2" s="936"/>
      <c r="CK2" s="936"/>
      <c r="CL2" s="936"/>
      <c r="CM2" s="936"/>
      <c r="CN2" s="936"/>
      <c r="CO2" s="936"/>
      <c r="CP2" s="936"/>
      <c r="CQ2" s="936"/>
      <c r="CR2" s="936"/>
      <c r="CS2" s="937"/>
      <c r="CT2" s="168"/>
      <c r="CU2" s="938" t="s">
        <v>92</v>
      </c>
      <c r="CV2" s="936"/>
      <c r="CW2" s="936"/>
      <c r="CX2" s="936"/>
      <c r="CY2" s="936"/>
      <c r="CZ2" s="936"/>
      <c r="DA2" s="936"/>
      <c r="DB2" s="936"/>
      <c r="DC2" s="936"/>
      <c r="DD2" s="936"/>
      <c r="DE2" s="936"/>
      <c r="DF2" s="936"/>
      <c r="DG2" s="936"/>
      <c r="DH2" s="936"/>
      <c r="DI2" s="936"/>
      <c r="DJ2" s="936"/>
      <c r="DK2" s="936"/>
      <c r="DL2" s="936"/>
      <c r="DM2" s="936"/>
      <c r="DN2" s="936"/>
      <c r="DO2" s="936"/>
      <c r="DP2" s="936"/>
      <c r="DQ2" s="936"/>
      <c r="DR2" s="936"/>
      <c r="DS2" s="936"/>
      <c r="DT2" s="936"/>
      <c r="DU2" s="937"/>
      <c r="DV2" s="168"/>
      <c r="DW2" s="938" t="s">
        <v>93</v>
      </c>
      <c r="DX2" s="936"/>
      <c r="DY2" s="936"/>
      <c r="DZ2" s="936"/>
      <c r="EA2" s="936"/>
      <c r="EB2" s="936"/>
      <c r="EC2" s="936"/>
      <c r="ED2" s="936"/>
      <c r="EE2" s="936"/>
      <c r="EF2" s="936"/>
      <c r="EG2" s="936"/>
      <c r="EH2" s="936"/>
      <c r="EI2" s="936"/>
      <c r="EJ2" s="936"/>
      <c r="EK2" s="936"/>
      <c r="EL2" s="936"/>
      <c r="EM2" s="936"/>
      <c r="EN2" s="936"/>
      <c r="EO2" s="936"/>
      <c r="EP2" s="936"/>
      <c r="EQ2" s="937"/>
      <c r="ER2" s="168"/>
      <c r="ES2" s="938" t="s">
        <v>94</v>
      </c>
      <c r="ET2" s="936"/>
      <c r="EU2" s="936"/>
      <c r="EV2" s="936"/>
      <c r="EW2" s="936"/>
      <c r="EX2" s="936"/>
      <c r="EY2" s="936"/>
      <c r="EZ2" s="936"/>
      <c r="FA2" s="936"/>
      <c r="FB2" s="936"/>
      <c r="FC2" s="936"/>
      <c r="FD2" s="936"/>
      <c r="FE2" s="936"/>
      <c r="FF2" s="936"/>
      <c r="FG2" s="936"/>
      <c r="FH2" s="936"/>
      <c r="FI2" s="936"/>
      <c r="FJ2" s="936"/>
      <c r="FK2" s="936"/>
      <c r="FL2" s="936"/>
      <c r="FM2" s="936"/>
      <c r="FN2" s="936"/>
      <c r="FO2" s="936"/>
      <c r="FP2" s="936"/>
      <c r="FQ2" s="937"/>
      <c r="FR2" s="168"/>
      <c r="FS2" s="938" t="s">
        <v>95</v>
      </c>
      <c r="FT2" s="936"/>
      <c r="FU2" s="936"/>
      <c r="FV2" s="936"/>
      <c r="FW2" s="936"/>
      <c r="FX2" s="936"/>
      <c r="FY2" s="936"/>
      <c r="FZ2" s="936"/>
      <c r="GA2" s="936"/>
      <c r="GB2" s="936"/>
      <c r="GC2" s="937"/>
      <c r="GD2" s="938" t="s">
        <v>68</v>
      </c>
      <c r="GE2" s="936"/>
      <c r="GF2" s="936"/>
      <c r="GG2" s="937"/>
      <c r="GH2" s="938" t="s">
        <v>96</v>
      </c>
      <c r="GI2" s="936"/>
      <c r="GJ2" s="936"/>
      <c r="GK2" s="936"/>
      <c r="GL2" s="936"/>
      <c r="GM2" s="936"/>
      <c r="GN2" s="936"/>
      <c r="GO2" s="936"/>
      <c r="GP2" s="936"/>
      <c r="GQ2" s="936"/>
      <c r="GR2" s="936"/>
      <c r="GS2" s="937"/>
      <c r="GT2" s="938" t="s">
        <v>97</v>
      </c>
      <c r="GU2" s="936"/>
      <c r="GV2" s="937"/>
      <c r="GW2" s="945" t="s">
        <v>98</v>
      </c>
      <c r="GX2" s="946"/>
      <c r="GY2" s="946"/>
      <c r="GZ2" s="947"/>
      <c r="HA2" s="945" t="s">
        <v>99</v>
      </c>
      <c r="HB2" s="946"/>
      <c r="HC2" s="946"/>
      <c r="HD2" s="947"/>
      <c r="HE2" s="945" t="s">
        <v>100</v>
      </c>
      <c r="HF2" s="946"/>
      <c r="HG2" s="946"/>
      <c r="HH2" s="946"/>
      <c r="HI2" s="947"/>
      <c r="HJ2" s="945" t="s">
        <v>101</v>
      </c>
      <c r="HK2" s="946"/>
      <c r="HL2" s="946"/>
      <c r="HM2" s="946"/>
      <c r="HN2" s="946"/>
      <c r="HO2" s="946"/>
      <c r="HP2" s="946"/>
      <c r="HQ2" s="946"/>
      <c r="HR2" s="945" t="s">
        <v>73</v>
      </c>
      <c r="HS2" s="946"/>
      <c r="HT2" s="946"/>
      <c r="HU2" s="946"/>
      <c r="HV2" s="946"/>
      <c r="HW2" s="946"/>
      <c r="HX2" s="946"/>
      <c r="HY2" s="947"/>
      <c r="HZ2" s="939" t="s">
        <v>102</v>
      </c>
      <c r="IA2" s="940"/>
      <c r="IB2" s="940"/>
      <c r="IC2" s="940"/>
      <c r="ID2" s="941"/>
      <c r="IE2" s="939" t="s">
        <v>103</v>
      </c>
      <c r="IF2" s="940"/>
      <c r="IG2" s="940"/>
      <c r="IH2" s="940"/>
      <c r="II2" s="940"/>
      <c r="IJ2" s="942" t="s">
        <v>104</v>
      </c>
      <c r="IK2" s="943"/>
      <c r="IL2" s="944"/>
    </row>
    <row r="3" spans="1:246" s="213" customFormat="1" ht="42.75" customHeight="1" x14ac:dyDescent="0.2">
      <c r="A3" s="170" t="s">
        <v>56</v>
      </c>
      <c r="B3" s="171" t="s">
        <v>76</v>
      </c>
      <c r="C3" s="172" t="s">
        <v>105</v>
      </c>
      <c r="D3" s="172" t="s">
        <v>443</v>
      </c>
      <c r="E3" s="172" t="s">
        <v>107</v>
      </c>
      <c r="F3" s="172" t="s">
        <v>108</v>
      </c>
      <c r="G3" s="172" t="s">
        <v>109</v>
      </c>
      <c r="H3" s="172" t="s">
        <v>110</v>
      </c>
      <c r="I3" s="172" t="s">
        <v>111</v>
      </c>
      <c r="J3" s="172" t="s">
        <v>572</v>
      </c>
      <c r="K3" s="172" t="s">
        <v>134</v>
      </c>
      <c r="L3" s="172" t="s">
        <v>404</v>
      </c>
      <c r="M3" s="172" t="s">
        <v>402</v>
      </c>
      <c r="N3" s="172" t="s">
        <v>583</v>
      </c>
      <c r="O3" s="172" t="s">
        <v>115</v>
      </c>
      <c r="P3" s="172" t="s">
        <v>575</v>
      </c>
      <c r="Q3" s="172" t="s">
        <v>117</v>
      </c>
      <c r="R3" s="172" t="s">
        <v>118</v>
      </c>
      <c r="S3" s="172" t="s">
        <v>119</v>
      </c>
      <c r="T3" s="172" t="s">
        <v>205</v>
      </c>
      <c r="U3" s="172" t="s">
        <v>121</v>
      </c>
      <c r="V3" s="172" t="s">
        <v>122</v>
      </c>
      <c r="W3" s="172" t="s">
        <v>397</v>
      </c>
      <c r="X3" s="172" t="s">
        <v>124</v>
      </c>
      <c r="Y3" s="172" t="s">
        <v>125</v>
      </c>
      <c r="Z3" s="172" t="s">
        <v>200</v>
      </c>
      <c r="AA3" s="172" t="s">
        <v>127</v>
      </c>
      <c r="AB3" s="172" t="s">
        <v>128</v>
      </c>
      <c r="AC3" s="172" t="s">
        <v>129</v>
      </c>
      <c r="AD3" s="172"/>
      <c r="AE3" s="173" t="s">
        <v>130</v>
      </c>
      <c r="AF3" s="174" t="s">
        <v>78</v>
      </c>
      <c r="AG3" s="173" t="s">
        <v>131</v>
      </c>
      <c r="AH3" s="175" t="s">
        <v>78</v>
      </c>
      <c r="AI3" s="176"/>
      <c r="AJ3" s="177"/>
      <c r="AK3" s="178" t="s">
        <v>132</v>
      </c>
      <c r="AL3" s="178" t="s">
        <v>443</v>
      </c>
      <c r="AM3" s="178" t="s">
        <v>107</v>
      </c>
      <c r="AN3" s="178" t="s">
        <v>108</v>
      </c>
      <c r="AO3" s="172" t="s">
        <v>109</v>
      </c>
      <c r="AP3" s="172" t="s">
        <v>110</v>
      </c>
      <c r="AQ3" s="172" t="s">
        <v>111</v>
      </c>
      <c r="AR3" s="172" t="s">
        <v>401</v>
      </c>
      <c r="AS3" s="172" t="s">
        <v>112</v>
      </c>
      <c r="AT3" s="172" t="s">
        <v>404</v>
      </c>
      <c r="AU3" s="172" t="s">
        <v>134</v>
      </c>
      <c r="AV3" s="172" t="s">
        <v>572</v>
      </c>
      <c r="AW3" s="172" t="s">
        <v>575</v>
      </c>
      <c r="AX3" s="172" t="s">
        <v>115</v>
      </c>
      <c r="AY3" s="172" t="s">
        <v>583</v>
      </c>
      <c r="AZ3" s="172" t="s">
        <v>117</v>
      </c>
      <c r="BA3" s="172" t="s">
        <v>136</v>
      </c>
      <c r="BB3" s="172" t="s">
        <v>119</v>
      </c>
      <c r="BC3" s="172" t="s">
        <v>205</v>
      </c>
      <c r="BD3" s="172" t="s">
        <v>121</v>
      </c>
      <c r="BE3" s="172" t="s">
        <v>122</v>
      </c>
      <c r="BF3" s="172" t="s">
        <v>397</v>
      </c>
      <c r="BG3" s="172" t="s">
        <v>124</v>
      </c>
      <c r="BH3" s="172" t="s">
        <v>125</v>
      </c>
      <c r="BI3" s="172" t="s">
        <v>123</v>
      </c>
      <c r="BJ3" s="172" t="s">
        <v>200</v>
      </c>
      <c r="BK3" s="172" t="s">
        <v>127</v>
      </c>
      <c r="BL3" s="172" t="s">
        <v>137</v>
      </c>
      <c r="BM3" s="172" t="s">
        <v>129</v>
      </c>
      <c r="BN3" s="173" t="s">
        <v>138</v>
      </c>
      <c r="BO3" s="174" t="s">
        <v>78</v>
      </c>
      <c r="BP3" s="179"/>
      <c r="BQ3" s="180"/>
      <c r="BR3" s="172" t="s">
        <v>132</v>
      </c>
      <c r="BS3" s="172" t="s">
        <v>443</v>
      </c>
      <c r="BT3" s="172" t="s">
        <v>107</v>
      </c>
      <c r="BU3" s="172" t="s">
        <v>108</v>
      </c>
      <c r="BV3" s="172" t="s">
        <v>109</v>
      </c>
      <c r="BW3" s="172" t="s">
        <v>110</v>
      </c>
      <c r="BX3" s="172" t="s">
        <v>111</v>
      </c>
      <c r="BY3" s="172" t="s">
        <v>133</v>
      </c>
      <c r="BZ3" s="172" t="s">
        <v>572</v>
      </c>
      <c r="CA3" s="172" t="s">
        <v>134</v>
      </c>
      <c r="CB3" s="172" t="s">
        <v>135</v>
      </c>
      <c r="CC3" s="172" t="s">
        <v>575</v>
      </c>
      <c r="CD3" s="172" t="s">
        <v>583</v>
      </c>
      <c r="CE3" s="172" t="s">
        <v>115</v>
      </c>
      <c r="CF3" s="172" t="s">
        <v>117</v>
      </c>
      <c r="CG3" s="172" t="s">
        <v>119</v>
      </c>
      <c r="CH3" s="172" t="s">
        <v>120</v>
      </c>
      <c r="CI3" s="172" t="s">
        <v>122</v>
      </c>
      <c r="CJ3" s="172" t="s">
        <v>123</v>
      </c>
      <c r="CK3" s="172" t="s">
        <v>125</v>
      </c>
      <c r="CL3" s="172" t="s">
        <v>126</v>
      </c>
      <c r="CM3" s="172" t="s">
        <v>127</v>
      </c>
      <c r="CN3" s="172" t="s">
        <v>128</v>
      </c>
      <c r="CO3" s="172" t="s">
        <v>139</v>
      </c>
      <c r="CP3" s="172" t="s">
        <v>119</v>
      </c>
      <c r="CQ3" s="172" t="s">
        <v>143</v>
      </c>
      <c r="CR3" s="181" t="s">
        <v>138</v>
      </c>
      <c r="CS3" s="174" t="s">
        <v>78</v>
      </c>
      <c r="CT3" s="179"/>
      <c r="CU3" s="180"/>
      <c r="CV3" s="178" t="s">
        <v>132</v>
      </c>
      <c r="CW3" s="178" t="s">
        <v>443</v>
      </c>
      <c r="CX3" s="178" t="s">
        <v>107</v>
      </c>
      <c r="CY3" s="172" t="s">
        <v>140</v>
      </c>
      <c r="CZ3" s="172" t="s">
        <v>110</v>
      </c>
      <c r="DA3" s="172" t="s">
        <v>111</v>
      </c>
      <c r="DB3" s="172" t="s">
        <v>572</v>
      </c>
      <c r="DC3" s="172" t="s">
        <v>134</v>
      </c>
      <c r="DD3" s="172" t="s">
        <v>135</v>
      </c>
      <c r="DE3" s="172" t="s">
        <v>142</v>
      </c>
      <c r="DF3" s="172" t="s">
        <v>115</v>
      </c>
      <c r="DG3" s="172" t="s">
        <v>116</v>
      </c>
      <c r="DH3" s="172" t="s">
        <v>117</v>
      </c>
      <c r="DI3" s="172" t="s">
        <v>136</v>
      </c>
      <c r="DJ3" s="172" t="s">
        <v>119</v>
      </c>
      <c r="DK3" s="172" t="s">
        <v>205</v>
      </c>
      <c r="DL3" s="172" t="s">
        <v>121</v>
      </c>
      <c r="DM3" s="172" t="s">
        <v>122</v>
      </c>
      <c r="DN3" s="172" t="s">
        <v>123</v>
      </c>
      <c r="DO3" s="172" t="s">
        <v>125</v>
      </c>
      <c r="DP3" s="172" t="s">
        <v>127</v>
      </c>
      <c r="DQ3" s="172" t="s">
        <v>128</v>
      </c>
      <c r="DR3" s="172" t="s">
        <v>143</v>
      </c>
      <c r="DS3" s="172"/>
      <c r="DT3" s="181" t="s">
        <v>138</v>
      </c>
      <c r="DU3" s="174" t="s">
        <v>78</v>
      </c>
      <c r="DV3" s="179"/>
      <c r="DW3" s="180"/>
      <c r="DX3" s="178" t="s">
        <v>132</v>
      </c>
      <c r="DY3" s="178" t="s">
        <v>107</v>
      </c>
      <c r="DZ3" s="178" t="s">
        <v>140</v>
      </c>
      <c r="EA3" s="178" t="s">
        <v>110</v>
      </c>
      <c r="EB3" s="178" t="s">
        <v>111</v>
      </c>
      <c r="EC3" s="178" t="s">
        <v>141</v>
      </c>
      <c r="ED3" s="178" t="s">
        <v>115</v>
      </c>
      <c r="EE3" s="182" t="s">
        <v>116</v>
      </c>
      <c r="EF3" s="182" t="s">
        <v>117</v>
      </c>
      <c r="EG3" s="182" t="s">
        <v>123</v>
      </c>
      <c r="EH3" s="182" t="s">
        <v>119</v>
      </c>
      <c r="EI3" s="172" t="s">
        <v>120</v>
      </c>
      <c r="EJ3" s="172" t="s">
        <v>121</v>
      </c>
      <c r="EK3" s="172" t="s">
        <v>125</v>
      </c>
      <c r="EL3" s="172" t="s">
        <v>127</v>
      </c>
      <c r="EM3" s="182" t="s">
        <v>128</v>
      </c>
      <c r="EN3" s="172"/>
      <c r="EO3" s="172"/>
      <c r="EP3" s="173" t="s">
        <v>138</v>
      </c>
      <c r="EQ3" s="174" t="s">
        <v>78</v>
      </c>
      <c r="ER3" s="179"/>
      <c r="ES3" s="948" t="s">
        <v>144</v>
      </c>
      <c r="ET3" s="949"/>
      <c r="EU3" s="949"/>
      <c r="EV3" s="949"/>
      <c r="EW3" s="949"/>
      <c r="EX3" s="949"/>
      <c r="EY3" s="950" t="s">
        <v>145</v>
      </c>
      <c r="EZ3" s="951"/>
      <c r="FA3" s="183" t="s">
        <v>132</v>
      </c>
      <c r="FB3" s="182" t="s">
        <v>106</v>
      </c>
      <c r="FC3" s="182" t="s">
        <v>146</v>
      </c>
      <c r="FD3" s="182" t="s">
        <v>111</v>
      </c>
      <c r="FE3" s="182" t="s">
        <v>572</v>
      </c>
      <c r="FF3" s="182" t="s">
        <v>114</v>
      </c>
      <c r="FG3" s="182" t="s">
        <v>116</v>
      </c>
      <c r="FH3" s="182" t="s">
        <v>147</v>
      </c>
      <c r="FI3" s="182" t="s">
        <v>120</v>
      </c>
      <c r="FJ3" s="182" t="s">
        <v>122</v>
      </c>
      <c r="FK3" s="182" t="s">
        <v>551</v>
      </c>
      <c r="FL3" s="182" t="s">
        <v>148</v>
      </c>
      <c r="FM3" s="182" t="s">
        <v>137</v>
      </c>
      <c r="FN3" s="182"/>
      <c r="FO3" s="182" t="s">
        <v>129</v>
      </c>
      <c r="FP3" s="173" t="s">
        <v>138</v>
      </c>
      <c r="FQ3" s="174" t="s">
        <v>78</v>
      </c>
      <c r="FR3" s="179"/>
      <c r="FS3" s="184" t="s">
        <v>443</v>
      </c>
      <c r="FT3" s="185" t="s">
        <v>470</v>
      </c>
      <c r="FU3" s="185" t="s">
        <v>111</v>
      </c>
      <c r="FV3" s="172" t="s">
        <v>116</v>
      </c>
      <c r="FW3" s="172" t="s">
        <v>117</v>
      </c>
      <c r="FX3" s="172" t="s">
        <v>535</v>
      </c>
      <c r="FY3" s="172" t="s">
        <v>572</v>
      </c>
      <c r="FZ3" s="172"/>
      <c r="GA3" s="172"/>
      <c r="GB3" s="173" t="s">
        <v>138</v>
      </c>
      <c r="GC3" s="186" t="s">
        <v>78</v>
      </c>
      <c r="GD3" s="187" t="s">
        <v>116</v>
      </c>
      <c r="GE3" s="188"/>
      <c r="GF3" s="189" t="s">
        <v>149</v>
      </c>
      <c r="GG3" s="190" t="s">
        <v>150</v>
      </c>
      <c r="GH3" s="191"/>
      <c r="GI3" s="192" t="s">
        <v>151</v>
      </c>
      <c r="GJ3" s="193" t="s">
        <v>140</v>
      </c>
      <c r="GK3" s="193" t="s">
        <v>110</v>
      </c>
      <c r="GL3" s="193" t="s">
        <v>111</v>
      </c>
      <c r="GM3" s="182" t="s">
        <v>132</v>
      </c>
      <c r="GN3" s="182" t="s">
        <v>122</v>
      </c>
      <c r="GO3" s="182" t="s">
        <v>397</v>
      </c>
      <c r="GP3" s="182" t="s">
        <v>137</v>
      </c>
      <c r="GQ3" s="182" t="s">
        <v>127</v>
      </c>
      <c r="GR3" s="173" t="s">
        <v>138</v>
      </c>
      <c r="GS3" s="174" t="s">
        <v>78</v>
      </c>
      <c r="GT3" s="194" t="s">
        <v>116</v>
      </c>
      <c r="GU3" s="194" t="s">
        <v>572</v>
      </c>
      <c r="GV3" s="194" t="s">
        <v>138</v>
      </c>
      <c r="GW3" s="195"/>
      <c r="GX3" s="196" t="s">
        <v>116</v>
      </c>
      <c r="GY3" s="175" t="s">
        <v>114</v>
      </c>
      <c r="GZ3" s="197" t="s">
        <v>138</v>
      </c>
      <c r="HA3" s="195" t="s">
        <v>106</v>
      </c>
      <c r="HB3" s="196" t="s">
        <v>122</v>
      </c>
      <c r="HC3" s="175" t="s">
        <v>113</v>
      </c>
      <c r="HD3" s="197" t="s">
        <v>138</v>
      </c>
      <c r="HE3" s="195" t="s">
        <v>122</v>
      </c>
      <c r="HF3" s="196" t="s">
        <v>133</v>
      </c>
      <c r="HG3" s="175" t="s">
        <v>122</v>
      </c>
      <c r="HH3" s="175" t="s">
        <v>148</v>
      </c>
      <c r="HI3" s="197" t="s">
        <v>138</v>
      </c>
      <c r="HJ3" s="195"/>
      <c r="HK3" s="196" t="s">
        <v>152</v>
      </c>
      <c r="HL3" s="196" t="s">
        <v>392</v>
      </c>
      <c r="HM3" s="198" t="s">
        <v>398</v>
      </c>
      <c r="HN3" s="196" t="s">
        <v>576</v>
      </c>
      <c r="HO3" s="175" t="s">
        <v>562</v>
      </c>
      <c r="HP3" s="175" t="s">
        <v>405</v>
      </c>
      <c r="HQ3" s="199" t="s">
        <v>138</v>
      </c>
      <c r="HR3" s="200" t="s">
        <v>471</v>
      </c>
      <c r="HS3" s="201" t="s">
        <v>470</v>
      </c>
      <c r="HT3" s="201" t="s">
        <v>110</v>
      </c>
      <c r="HU3" s="202" t="s">
        <v>117</v>
      </c>
      <c r="HV3" s="203" t="s">
        <v>572</v>
      </c>
      <c r="HW3" s="203" t="s">
        <v>575</v>
      </c>
      <c r="HX3" s="203"/>
      <c r="HY3" s="204" t="s">
        <v>138</v>
      </c>
      <c r="HZ3" s="205" t="s">
        <v>109</v>
      </c>
      <c r="IA3" s="206" t="s">
        <v>122</v>
      </c>
      <c r="IB3" s="206" t="s">
        <v>111</v>
      </c>
      <c r="IC3" s="206"/>
      <c r="ID3" s="207" t="s">
        <v>138</v>
      </c>
      <c r="IE3" s="205"/>
      <c r="IF3" s="208"/>
      <c r="IG3" s="208"/>
      <c r="IH3" s="206"/>
      <c r="II3" s="209"/>
      <c r="IJ3" s="210" t="s">
        <v>153</v>
      </c>
      <c r="IK3" s="211"/>
      <c r="IL3" s="212"/>
    </row>
    <row r="4" spans="1:246" s="169" customFormat="1" ht="12" customHeight="1" x14ac:dyDescent="0.2">
      <c r="A4" s="214"/>
      <c r="B4" s="215"/>
      <c r="C4" s="216" t="s">
        <v>57</v>
      </c>
      <c r="D4" s="216" t="s">
        <v>57</v>
      </c>
      <c r="E4" s="216" t="s">
        <v>57</v>
      </c>
      <c r="F4" s="216"/>
      <c r="G4" s="216" t="s">
        <v>57</v>
      </c>
      <c r="H4" s="216" t="s">
        <v>57</v>
      </c>
      <c r="I4" s="216" t="s">
        <v>57</v>
      </c>
      <c r="J4" s="216"/>
      <c r="K4" s="216"/>
      <c r="L4" s="216"/>
      <c r="M4" s="216"/>
      <c r="N4" s="216"/>
      <c r="O4" s="216"/>
      <c r="P4" s="216"/>
      <c r="Q4" s="216" t="s">
        <v>57</v>
      </c>
      <c r="R4" s="216" t="s">
        <v>57</v>
      </c>
      <c r="S4" s="216"/>
      <c r="T4" s="216" t="s">
        <v>57</v>
      </c>
      <c r="U4" s="216" t="s">
        <v>57</v>
      </c>
      <c r="V4" s="216" t="s">
        <v>57</v>
      </c>
      <c r="W4" s="216"/>
      <c r="X4" s="216" t="s">
        <v>57</v>
      </c>
      <c r="Y4" s="216"/>
      <c r="Z4" s="216" t="s">
        <v>57</v>
      </c>
      <c r="AA4" s="216"/>
      <c r="AB4" s="216" t="s">
        <v>57</v>
      </c>
      <c r="AC4" s="216"/>
      <c r="AD4" s="216"/>
      <c r="AE4" s="217"/>
      <c r="AF4" s="218"/>
      <c r="AG4" s="217" t="s">
        <v>57</v>
      </c>
      <c r="AH4" s="219" t="s">
        <v>57</v>
      </c>
      <c r="AI4" s="220"/>
      <c r="AJ4" s="221"/>
      <c r="AK4" s="222"/>
      <c r="AL4" s="222"/>
      <c r="AM4" s="222"/>
      <c r="AN4" s="222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7"/>
      <c r="BO4" s="218"/>
      <c r="BP4" s="223"/>
      <c r="BQ4" s="224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25"/>
      <c r="CS4" s="218"/>
      <c r="CT4" s="223"/>
      <c r="CU4" s="224"/>
      <c r="CV4" s="222"/>
      <c r="CW4" s="222"/>
      <c r="CX4" s="222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25"/>
      <c r="DU4" s="218"/>
      <c r="DV4" s="223"/>
      <c r="DW4" s="224"/>
      <c r="DX4" s="222"/>
      <c r="DY4" s="222"/>
      <c r="DZ4" s="222"/>
      <c r="EA4" s="226"/>
      <c r="EB4" s="226"/>
      <c r="EC4" s="222"/>
      <c r="ED4" s="222"/>
      <c r="EE4" s="227"/>
      <c r="EF4" s="227"/>
      <c r="EG4" s="227"/>
      <c r="EH4" s="227"/>
      <c r="EI4" s="216"/>
      <c r="EJ4" s="216"/>
      <c r="EK4" s="227"/>
      <c r="EL4" s="227"/>
      <c r="EM4" s="227"/>
      <c r="EN4" s="216"/>
      <c r="EO4" s="216"/>
      <c r="EP4" s="217"/>
      <c r="EQ4" s="218"/>
      <c r="ER4" s="223"/>
      <c r="ES4" s="228" t="s">
        <v>154</v>
      </c>
      <c r="ET4" s="228" t="s">
        <v>155</v>
      </c>
      <c r="EU4" s="228" t="s">
        <v>156</v>
      </c>
      <c r="EV4" s="228" t="s">
        <v>157</v>
      </c>
      <c r="EW4" s="228" t="s">
        <v>158</v>
      </c>
      <c r="EX4" s="229" t="s">
        <v>159</v>
      </c>
      <c r="EY4" s="230" t="s">
        <v>157</v>
      </c>
      <c r="EZ4" s="231" t="s">
        <v>160</v>
      </c>
      <c r="FA4" s="228"/>
      <c r="FB4" s="228"/>
      <c r="FC4" s="228"/>
      <c r="FD4" s="228" t="s">
        <v>57</v>
      </c>
      <c r="FE4" s="228"/>
      <c r="FF4" s="228"/>
      <c r="FG4" s="228"/>
      <c r="FH4" s="228"/>
      <c r="FI4" s="228"/>
      <c r="FJ4" s="228"/>
      <c r="FK4" s="228"/>
      <c r="FL4" s="232"/>
      <c r="FM4" s="232"/>
      <c r="FN4" s="232"/>
      <c r="FO4" s="232"/>
      <c r="FP4" s="233" t="s">
        <v>161</v>
      </c>
      <c r="FQ4" s="218"/>
      <c r="FR4" s="223"/>
      <c r="FS4" s="216"/>
      <c r="FT4" s="234"/>
      <c r="FU4" s="216"/>
      <c r="FV4" s="234"/>
      <c r="FW4" s="216"/>
      <c r="FX4" s="235"/>
      <c r="FY4" s="235"/>
      <c r="FZ4" s="235"/>
      <c r="GA4" s="235"/>
      <c r="GB4" s="236" t="s">
        <v>25</v>
      </c>
      <c r="GC4" s="237"/>
      <c r="GD4" s="238" t="s">
        <v>162</v>
      </c>
      <c r="GE4" s="239"/>
      <c r="GF4" s="240"/>
      <c r="GG4" s="241"/>
      <c r="GH4" s="242"/>
      <c r="GI4" s="243"/>
      <c r="GJ4" s="244"/>
      <c r="GK4" s="244"/>
      <c r="GL4" s="244"/>
      <c r="GM4" s="227"/>
      <c r="GN4" s="227"/>
      <c r="GO4" s="227"/>
      <c r="GP4" s="227"/>
      <c r="GQ4" s="227"/>
      <c r="GR4" s="217"/>
      <c r="GS4" s="245"/>
      <c r="GT4" s="246"/>
      <c r="GU4" s="246"/>
      <c r="GV4" s="246"/>
      <c r="GW4" s="247"/>
      <c r="GX4" s="248"/>
      <c r="GY4" s="249"/>
      <c r="GZ4" s="250"/>
      <c r="HA4" s="247"/>
      <c r="HB4" s="248"/>
      <c r="HC4" s="249"/>
      <c r="HD4" s="250"/>
      <c r="HE4" s="251"/>
      <c r="HF4" s="248"/>
      <c r="HG4" s="249"/>
      <c r="HH4" s="249"/>
      <c r="HI4" s="250"/>
      <c r="HJ4" s="247"/>
      <c r="HK4" s="248"/>
      <c r="HL4" s="248"/>
      <c r="HM4" s="252"/>
      <c r="HN4" s="248"/>
      <c r="HO4" s="253"/>
      <c r="HP4" s="249"/>
      <c r="HQ4" s="254"/>
      <c r="HR4" s="255" t="s">
        <v>472</v>
      </c>
      <c r="HS4" s="256" t="s">
        <v>25</v>
      </c>
      <c r="HT4" s="256"/>
      <c r="HU4" s="257" t="s">
        <v>25</v>
      </c>
      <c r="HV4" s="538" t="s">
        <v>25</v>
      </c>
      <c r="HW4" s="538"/>
      <c r="HX4" s="538"/>
      <c r="HY4" s="258"/>
      <c r="HZ4" s="259"/>
      <c r="IA4" s="260"/>
      <c r="IB4" s="261"/>
      <c r="IC4" s="261"/>
      <c r="ID4" s="262"/>
      <c r="IE4" s="263" t="s">
        <v>83</v>
      </c>
      <c r="IF4" s="264" t="s">
        <v>84</v>
      </c>
      <c r="IG4" s="264" t="s">
        <v>85</v>
      </c>
      <c r="IH4" s="261" t="s">
        <v>86</v>
      </c>
      <c r="II4" s="265" t="s">
        <v>87</v>
      </c>
      <c r="IJ4" s="266" t="s">
        <v>25</v>
      </c>
      <c r="IK4" s="216"/>
      <c r="IL4" s="267"/>
    </row>
    <row r="5" spans="1:246" ht="12" customHeight="1" x14ac:dyDescent="0.2">
      <c r="A5" s="268">
        <v>1</v>
      </c>
      <c r="B5" s="269" t="s">
        <v>0</v>
      </c>
      <c r="C5" s="270">
        <v>79.474999999999994</v>
      </c>
      <c r="D5" s="270">
        <v>49.45</v>
      </c>
      <c r="E5" s="270"/>
      <c r="F5" s="270"/>
      <c r="G5" s="270"/>
      <c r="H5" s="270">
        <v>46</v>
      </c>
      <c r="I5" s="270">
        <v>19.399999999999999</v>
      </c>
      <c r="J5" s="270">
        <v>99.07</v>
      </c>
      <c r="K5" s="270">
        <v>85.070604994999997</v>
      </c>
      <c r="L5" s="270">
        <v>70.400000000000006</v>
      </c>
      <c r="M5" s="270"/>
      <c r="N5" s="270">
        <v>84.532678722919982</v>
      </c>
      <c r="O5" s="270">
        <v>59.509619723740606</v>
      </c>
      <c r="P5" s="270">
        <v>89.91</v>
      </c>
      <c r="Q5" s="270">
        <v>40.01996050000001</v>
      </c>
      <c r="R5" s="270"/>
      <c r="S5" s="270"/>
      <c r="T5" s="270">
        <v>30.8972506</v>
      </c>
      <c r="U5" s="270"/>
      <c r="V5" s="270"/>
      <c r="W5" s="270"/>
      <c r="X5" s="270"/>
      <c r="Y5" s="270">
        <v>79.733333299999998</v>
      </c>
      <c r="Z5" s="270">
        <v>31.7</v>
      </c>
      <c r="AA5" s="270">
        <v>71.38</v>
      </c>
      <c r="AB5" s="270">
        <v>89.52</v>
      </c>
      <c r="AC5" s="270"/>
      <c r="AD5" s="270"/>
      <c r="AE5" s="271">
        <f t="shared" ref="AE5:AE34" si="0">AVERAGE(C5,D5,E5,G5,H5,I5,Q5:Q5,Q5,R5,T5,U5,V5,X5,Z5,AB5)</f>
        <v>47.386907955555557</v>
      </c>
      <c r="AF5" s="272">
        <f t="shared" ref="AF5:AF34" si="1">RANK(AE5,AE$5:AE$34)</f>
        <v>27</v>
      </c>
      <c r="AG5" s="271">
        <f t="shared" ref="AG5:AG34" si="2">AVERAGE(C5,D5,H5,I5,Q5,T5,Z5,AB5,X5,V5,U5,R5,G5)</f>
        <v>48.307776387499999</v>
      </c>
      <c r="AH5" s="273">
        <f t="shared" ref="AH5:AH34" si="3">RANK(AG5,AG$5:AG$34)</f>
        <v>29</v>
      </c>
      <c r="AI5" s="274"/>
      <c r="AJ5" s="275"/>
      <c r="AK5" s="276">
        <v>59</v>
      </c>
      <c r="AL5" s="276">
        <v>55.45</v>
      </c>
      <c r="AM5" s="276"/>
      <c r="AN5" s="276"/>
      <c r="AO5" s="270"/>
      <c r="AP5" s="270">
        <v>57.6</v>
      </c>
      <c r="AQ5" s="270">
        <v>56.410122000000001</v>
      </c>
      <c r="AR5" s="270"/>
      <c r="AS5" s="270"/>
      <c r="AT5" s="270">
        <v>54.8</v>
      </c>
      <c r="AU5" s="270"/>
      <c r="AV5" s="270">
        <v>55.25</v>
      </c>
      <c r="AW5" s="270">
        <v>58.94</v>
      </c>
      <c r="AX5" s="270">
        <v>52.309056959046927</v>
      </c>
      <c r="AY5" s="270">
        <v>55.041395680760509</v>
      </c>
      <c r="AZ5" s="270">
        <v>51.284999999999997</v>
      </c>
      <c r="BA5" s="270"/>
      <c r="BB5" s="270"/>
      <c r="BC5" s="270"/>
      <c r="BD5" s="270"/>
      <c r="BE5" s="270"/>
      <c r="BF5" s="270"/>
      <c r="BG5" s="270"/>
      <c r="BH5" s="270">
        <v>56.3</v>
      </c>
      <c r="BI5" s="270"/>
      <c r="BJ5" s="270">
        <v>58.7</v>
      </c>
      <c r="BK5" s="270">
        <v>55.7</v>
      </c>
      <c r="BL5" s="270">
        <v>58.4</v>
      </c>
      <c r="BM5" s="270"/>
      <c r="BN5" s="271">
        <f t="shared" ref="BN5:BN34" si="4">AVERAGE(AJ5:BM5)</f>
        <v>56.084683902843388</v>
      </c>
      <c r="BO5" s="272">
        <f t="shared" ref="BO5:BO34" si="5">RANK(BN5,BN$5:BN$34)</f>
        <v>19</v>
      </c>
      <c r="BP5" s="277"/>
      <c r="BQ5" s="278"/>
      <c r="BR5" s="270">
        <v>108</v>
      </c>
      <c r="BS5" s="270">
        <v>111</v>
      </c>
      <c r="BT5" s="270"/>
      <c r="BU5" s="270"/>
      <c r="BV5" s="270"/>
      <c r="BW5" s="270">
        <v>96</v>
      </c>
      <c r="BX5" s="270">
        <v>94</v>
      </c>
      <c r="BY5" s="270"/>
      <c r="BZ5" s="270">
        <v>137.5</v>
      </c>
      <c r="CA5" s="270"/>
      <c r="CB5" s="270">
        <v>140</v>
      </c>
      <c r="CC5" s="270">
        <v>125.54</v>
      </c>
      <c r="CD5" s="270">
        <v>123</v>
      </c>
      <c r="CE5" s="270">
        <v>133.12610456553756</v>
      </c>
      <c r="CF5" s="270">
        <v>93</v>
      </c>
      <c r="CG5" s="270"/>
      <c r="CH5" s="270"/>
      <c r="CI5" s="270"/>
      <c r="CJ5" s="270"/>
      <c r="CK5" s="270">
        <v>118</v>
      </c>
      <c r="CL5" s="279"/>
      <c r="CM5" s="279">
        <v>127</v>
      </c>
      <c r="CN5" s="270">
        <v>125</v>
      </c>
      <c r="CO5" s="270"/>
      <c r="CP5" s="270"/>
      <c r="CQ5" s="270"/>
      <c r="CR5" s="280">
        <f t="shared" ref="CR5:CR34" si="6">AVERAGE(CF5:CP5,BR5:CC5)</f>
        <v>115.91272727272727</v>
      </c>
      <c r="CS5" s="272">
        <f t="shared" ref="CS5:CS34" si="7">RANK(CR5,CR$5:CR$34,1)</f>
        <v>10</v>
      </c>
      <c r="CT5" s="277"/>
      <c r="CU5" s="278"/>
      <c r="CV5" s="276">
        <v>35.333333333333336</v>
      </c>
      <c r="CW5" s="276">
        <v>35</v>
      </c>
      <c r="CX5" s="276"/>
      <c r="CY5" s="270"/>
      <c r="CZ5" s="270">
        <v>32</v>
      </c>
      <c r="DA5" s="270">
        <v>32</v>
      </c>
      <c r="DB5" s="270">
        <v>33.5</v>
      </c>
      <c r="DC5" s="270"/>
      <c r="DD5" s="270">
        <v>31.5</v>
      </c>
      <c r="DE5" s="270">
        <v>38.573821796759944</v>
      </c>
      <c r="DF5" s="270">
        <v>33.075754786450659</v>
      </c>
      <c r="DG5" s="270"/>
      <c r="DH5" s="270"/>
      <c r="DI5" s="270"/>
      <c r="DJ5" s="270"/>
      <c r="DK5" s="270">
        <v>37</v>
      </c>
      <c r="DL5" s="270"/>
      <c r="DM5" s="270"/>
      <c r="DN5" s="270"/>
      <c r="DO5" s="281">
        <v>30</v>
      </c>
      <c r="DP5" s="270">
        <v>36.5</v>
      </c>
      <c r="DQ5" s="282">
        <v>37</v>
      </c>
      <c r="DR5" s="282"/>
      <c r="DS5" s="270"/>
      <c r="DT5" s="280">
        <f t="shared" ref="DT5:DT34" si="8">AVERAGE(CU5:DS5)</f>
        <v>34.290242493045326</v>
      </c>
      <c r="DU5" s="272">
        <f t="shared" ref="DU5:DU34" si="9">RANK(DT5,DT$5:DT$34,1)</f>
        <v>28</v>
      </c>
      <c r="DV5" s="277"/>
      <c r="DW5" s="283"/>
      <c r="DX5" s="284"/>
      <c r="DY5" s="284"/>
      <c r="DZ5" s="284"/>
      <c r="EA5" s="284">
        <v>1</v>
      </c>
      <c r="EB5" s="284">
        <v>3</v>
      </c>
      <c r="EC5" s="284"/>
      <c r="ED5" s="284"/>
      <c r="EE5" s="285"/>
      <c r="EF5" s="285"/>
      <c r="EG5" s="285"/>
      <c r="EH5" s="285"/>
      <c r="EI5" s="285"/>
      <c r="EJ5" s="285"/>
      <c r="EK5" s="285"/>
      <c r="EL5" s="286"/>
      <c r="EM5" s="286">
        <v>1.5</v>
      </c>
      <c r="EN5" s="270"/>
      <c r="EO5" s="270"/>
      <c r="EP5" s="271">
        <f t="shared" ref="EP5:EP34" si="10">AVERAGE(DW5:EO5)</f>
        <v>1.8333333333333333</v>
      </c>
      <c r="EQ5" s="272">
        <f t="shared" ref="EQ5:EQ34" si="11">RANK(EP5,EP$5:EP$34,1)</f>
        <v>26</v>
      </c>
      <c r="ER5" s="277"/>
      <c r="ES5" s="283"/>
      <c r="ET5" s="284"/>
      <c r="EU5" s="284"/>
      <c r="EV5" s="284"/>
      <c r="EW5" s="284"/>
      <c r="EX5" s="287"/>
      <c r="EY5" s="275"/>
      <c r="EZ5" s="276"/>
      <c r="FA5" s="283"/>
      <c r="FB5" s="285"/>
      <c r="FC5" s="285"/>
      <c r="FD5" s="285">
        <v>0</v>
      </c>
      <c r="FE5" s="285">
        <v>1</v>
      </c>
      <c r="FF5" s="285"/>
      <c r="FG5" s="285"/>
      <c r="FH5" s="285"/>
      <c r="FI5" s="285"/>
      <c r="FJ5" s="285"/>
      <c r="FK5" s="285">
        <v>2</v>
      </c>
      <c r="FL5" s="285"/>
      <c r="FM5" s="285">
        <v>0.5</v>
      </c>
      <c r="FN5" s="285"/>
      <c r="FO5" s="285"/>
      <c r="FP5" s="271">
        <f t="shared" ref="FP5:FP34" si="12">AVERAGE(FA5:FO5)</f>
        <v>0.875</v>
      </c>
      <c r="FQ5" s="272">
        <f t="shared" ref="FQ5:FQ34" si="13">RANK(FP5,FP$5:FP$34,1)</f>
        <v>14</v>
      </c>
      <c r="FR5" s="277"/>
      <c r="FS5" s="278">
        <v>0.7</v>
      </c>
      <c r="FT5" s="276">
        <v>5</v>
      </c>
      <c r="FU5" s="276">
        <v>6</v>
      </c>
      <c r="FV5" s="285">
        <v>1</v>
      </c>
      <c r="FW5" s="270">
        <v>0</v>
      </c>
      <c r="FX5" s="270">
        <v>0</v>
      </c>
      <c r="FY5" s="270">
        <v>2</v>
      </c>
      <c r="FZ5" s="270"/>
      <c r="GA5" s="270"/>
      <c r="GB5" s="271">
        <f t="shared" ref="GB5:GB34" si="14">AVERAGE(FS5:GA5)</f>
        <v>2.1</v>
      </c>
      <c r="GC5" s="288">
        <f t="shared" ref="GC5:GC34" si="15">RANK(GB5,GB$5:GB$34,1)</f>
        <v>28</v>
      </c>
      <c r="GD5" s="850">
        <v>0</v>
      </c>
      <c r="GE5" s="289"/>
      <c r="GF5" s="290"/>
      <c r="GG5" s="291" t="s">
        <v>601</v>
      </c>
      <c r="GH5" s="292"/>
      <c r="GI5" s="293"/>
      <c r="GJ5" s="284"/>
      <c r="GK5" s="284"/>
      <c r="GL5" s="284"/>
      <c r="GM5" s="285"/>
      <c r="GN5" s="285"/>
      <c r="GO5" s="285"/>
      <c r="GP5" s="285">
        <v>0.5</v>
      </c>
      <c r="GQ5" s="285"/>
      <c r="GR5" s="271">
        <f t="shared" ref="GR5:GR34" si="16">AVERAGE(GJ5:GQ5)</f>
        <v>0.5</v>
      </c>
      <c r="GS5" s="272">
        <f t="shared" ref="GS5:GS34" si="17">RANK(GR5,GR$5:GR$34,1)</f>
        <v>14</v>
      </c>
      <c r="GT5" s="294"/>
      <c r="GU5" s="294">
        <v>4</v>
      </c>
      <c r="GV5" s="295">
        <f t="shared" ref="GV5:GV34" si="18">AVERAGE(GT5,GU5)</f>
        <v>4</v>
      </c>
      <c r="GW5" s="296"/>
      <c r="GX5" s="297"/>
      <c r="GY5" s="286"/>
      <c r="GZ5" s="271" t="e">
        <f t="shared" ref="GZ5:GZ34" si="19">AVERAGE(GW5:GY5)</f>
        <v>#DIV/0!</v>
      </c>
      <c r="HA5" s="296"/>
      <c r="HB5" s="297"/>
      <c r="HC5" s="286"/>
      <c r="HD5" s="271" t="e">
        <f t="shared" ref="HD5:HD34" si="20">AVERAGE(HA5:HC5)</f>
        <v>#DIV/0!</v>
      </c>
      <c r="HE5" s="296"/>
      <c r="HF5" s="297"/>
      <c r="HG5" s="286"/>
      <c r="HH5" s="286">
        <v>1</v>
      </c>
      <c r="HI5" s="271">
        <f t="shared" ref="HI5:HI34" si="21">AVERAGE(HE5:HH5)</f>
        <v>1</v>
      </c>
      <c r="HJ5" s="296"/>
      <c r="HK5" s="297"/>
      <c r="HL5" s="297"/>
      <c r="HM5" s="286"/>
      <c r="HN5" s="297">
        <v>6.08</v>
      </c>
      <c r="HO5" s="286">
        <v>2</v>
      </c>
      <c r="HP5" s="286"/>
      <c r="HQ5" s="298">
        <f t="shared" ref="HQ5:HQ34" si="22">AVERAGE(HJ5:HP5)</f>
        <v>4.04</v>
      </c>
      <c r="HR5" s="296">
        <v>9</v>
      </c>
      <c r="HS5" s="297">
        <v>10</v>
      </c>
      <c r="HT5" s="297">
        <v>2</v>
      </c>
      <c r="HU5" s="286">
        <v>3.25</v>
      </c>
      <c r="HV5" s="299">
        <v>6.5</v>
      </c>
      <c r="HW5" s="299">
        <v>2.3199999999999998</v>
      </c>
      <c r="HX5" s="299"/>
      <c r="HY5" s="300">
        <f t="shared" ref="HY5:HY34" si="23">AVERAGE(HR5:HX5)</f>
        <v>5.5116666666666667</v>
      </c>
      <c r="HZ5" s="296"/>
      <c r="IA5" s="286"/>
      <c r="IB5" s="286"/>
      <c r="IC5" s="286"/>
      <c r="ID5" s="300" t="e">
        <f t="shared" ref="ID5:ID34" si="24">AVERAGE(HZ5:IC5)</f>
        <v>#DIV/0!</v>
      </c>
      <c r="IE5" s="853">
        <v>0</v>
      </c>
      <c r="IF5" s="854">
        <v>0</v>
      </c>
      <c r="IG5" s="854"/>
      <c r="IH5" s="282">
        <v>35.714285714285715</v>
      </c>
      <c r="II5" s="855">
        <v>0</v>
      </c>
      <c r="IJ5" s="301"/>
      <c r="IK5" s="302"/>
      <c r="IL5" s="303"/>
    </row>
    <row r="6" spans="1:246" ht="12" customHeight="1" x14ac:dyDescent="0.2">
      <c r="A6" s="268">
        <v>2</v>
      </c>
      <c r="B6" s="269" t="s">
        <v>30</v>
      </c>
      <c r="C6" s="270">
        <v>69.162000000000006</v>
      </c>
      <c r="D6" s="270">
        <v>75.900000000000006</v>
      </c>
      <c r="E6" s="270"/>
      <c r="F6" s="270"/>
      <c r="G6" s="270"/>
      <c r="H6" s="270">
        <v>68.5</v>
      </c>
      <c r="I6" s="270">
        <v>58.2</v>
      </c>
      <c r="J6" s="270">
        <v>95.05</v>
      </c>
      <c r="K6" s="270">
        <v>86.315844655000006</v>
      </c>
      <c r="L6" s="270">
        <v>68.599999999999994</v>
      </c>
      <c r="M6" s="270"/>
      <c r="N6" s="270">
        <v>97.867588790072645</v>
      </c>
      <c r="O6" s="270">
        <v>65.262082889198197</v>
      </c>
      <c r="P6" s="270">
        <v>84.05</v>
      </c>
      <c r="Q6" s="270">
        <v>16.889233103448277</v>
      </c>
      <c r="R6" s="270"/>
      <c r="S6" s="270"/>
      <c r="T6" s="270">
        <v>33.240937099999996</v>
      </c>
      <c r="U6" s="270"/>
      <c r="V6" s="270"/>
      <c r="W6" s="270"/>
      <c r="X6" s="270"/>
      <c r="Y6" s="270">
        <v>81.8</v>
      </c>
      <c r="Z6" s="270">
        <v>39.4</v>
      </c>
      <c r="AA6" s="270">
        <v>77.715000000000003</v>
      </c>
      <c r="AB6" s="270">
        <v>79.635000000000005</v>
      </c>
      <c r="AC6" s="270"/>
      <c r="AD6" s="270"/>
      <c r="AE6" s="271">
        <f t="shared" si="0"/>
        <v>50.868489256321837</v>
      </c>
      <c r="AF6" s="272">
        <f t="shared" si="1"/>
        <v>23</v>
      </c>
      <c r="AG6" s="271">
        <f t="shared" si="2"/>
        <v>55.115896275431027</v>
      </c>
      <c r="AH6" s="273">
        <f t="shared" si="3"/>
        <v>18</v>
      </c>
      <c r="AI6" s="274"/>
      <c r="AJ6" s="275"/>
      <c r="AK6" s="276">
        <v>57.4</v>
      </c>
      <c r="AL6" s="276">
        <v>56.9</v>
      </c>
      <c r="AM6" s="276"/>
      <c r="AN6" s="276"/>
      <c r="AO6" s="270"/>
      <c r="AP6" s="270">
        <v>56.9</v>
      </c>
      <c r="AQ6" s="270">
        <v>58.769072999999999</v>
      </c>
      <c r="AR6" s="270"/>
      <c r="AS6" s="270"/>
      <c r="AT6" s="270">
        <v>54.3</v>
      </c>
      <c r="AU6" s="270"/>
      <c r="AV6" s="270">
        <v>54.55</v>
      </c>
      <c r="AW6" s="270">
        <v>56.96</v>
      </c>
      <c r="AX6" s="270">
        <v>50.690517518782805</v>
      </c>
      <c r="AY6" s="270">
        <v>58.556139386604492</v>
      </c>
      <c r="AZ6" s="270"/>
      <c r="BA6" s="270"/>
      <c r="BB6" s="270"/>
      <c r="BC6" s="270"/>
      <c r="BD6" s="270"/>
      <c r="BE6" s="270"/>
      <c r="BF6" s="270"/>
      <c r="BG6" s="270"/>
      <c r="BH6" s="270">
        <v>56.3</v>
      </c>
      <c r="BI6" s="270"/>
      <c r="BJ6" s="270">
        <v>57.4</v>
      </c>
      <c r="BK6" s="270">
        <v>53.6</v>
      </c>
      <c r="BL6" s="270">
        <v>56.85</v>
      </c>
      <c r="BM6" s="270"/>
      <c r="BN6" s="271">
        <f t="shared" si="4"/>
        <v>56.090440761952877</v>
      </c>
      <c r="BO6" s="272">
        <f t="shared" si="5"/>
        <v>18</v>
      </c>
      <c r="BP6" s="277"/>
      <c r="BQ6" s="278"/>
      <c r="BR6" s="270">
        <v>109</v>
      </c>
      <c r="BS6" s="270">
        <v>107</v>
      </c>
      <c r="BT6" s="270"/>
      <c r="BU6" s="270"/>
      <c r="BV6" s="270"/>
      <c r="BW6" s="270">
        <v>100</v>
      </c>
      <c r="BX6" s="270">
        <v>97</v>
      </c>
      <c r="BY6" s="270"/>
      <c r="BZ6" s="270">
        <v>138</v>
      </c>
      <c r="CA6" s="270"/>
      <c r="CB6" s="270">
        <v>140</v>
      </c>
      <c r="CC6" s="270">
        <v>126.29</v>
      </c>
      <c r="CD6" s="270">
        <v>127</v>
      </c>
      <c r="CE6" s="270">
        <v>131.56038291605302</v>
      </c>
      <c r="CF6" s="270">
        <v>98.5</v>
      </c>
      <c r="CG6" s="270"/>
      <c r="CH6" s="270"/>
      <c r="CI6" s="270"/>
      <c r="CJ6" s="270"/>
      <c r="CK6" s="270">
        <v>118</v>
      </c>
      <c r="CL6" s="304"/>
      <c r="CM6" s="304">
        <v>127</v>
      </c>
      <c r="CN6" s="270">
        <v>126</v>
      </c>
      <c r="CO6" s="270"/>
      <c r="CP6" s="270"/>
      <c r="CQ6" s="270"/>
      <c r="CR6" s="280">
        <f t="shared" si="6"/>
        <v>116.98090909090909</v>
      </c>
      <c r="CS6" s="272">
        <f t="shared" si="7"/>
        <v>19</v>
      </c>
      <c r="CT6" s="277"/>
      <c r="CU6" s="278"/>
      <c r="CV6" s="276">
        <v>28</v>
      </c>
      <c r="CW6" s="276">
        <v>32</v>
      </c>
      <c r="CX6" s="276"/>
      <c r="CY6" s="270"/>
      <c r="CZ6" s="270">
        <v>30</v>
      </c>
      <c r="DA6" s="270">
        <v>29</v>
      </c>
      <c r="DB6" s="270">
        <v>28</v>
      </c>
      <c r="DC6" s="270"/>
      <c r="DD6" s="270">
        <v>25.5</v>
      </c>
      <c r="DE6" s="270">
        <v>33.169059891998039</v>
      </c>
      <c r="DF6" s="270">
        <v>27.083026509572903</v>
      </c>
      <c r="DG6" s="270"/>
      <c r="DH6" s="270"/>
      <c r="DI6" s="270"/>
      <c r="DJ6" s="270"/>
      <c r="DK6" s="270">
        <v>31</v>
      </c>
      <c r="DL6" s="270"/>
      <c r="DM6" s="270"/>
      <c r="DN6" s="270"/>
      <c r="DO6" s="281">
        <v>26</v>
      </c>
      <c r="DP6" s="270">
        <v>30</v>
      </c>
      <c r="DQ6" s="270">
        <v>31</v>
      </c>
      <c r="DR6" s="270"/>
      <c r="DS6" s="270"/>
      <c r="DT6" s="280">
        <f t="shared" si="8"/>
        <v>29.229340533464249</v>
      </c>
      <c r="DU6" s="272">
        <f t="shared" si="9"/>
        <v>3</v>
      </c>
      <c r="DV6" s="277"/>
      <c r="DW6" s="283"/>
      <c r="DX6" s="284"/>
      <c r="DY6" s="284"/>
      <c r="DZ6" s="284"/>
      <c r="EA6" s="284">
        <v>1</v>
      </c>
      <c r="EB6" s="284">
        <v>0</v>
      </c>
      <c r="EC6" s="284"/>
      <c r="ED6" s="284"/>
      <c r="EE6" s="285"/>
      <c r="EF6" s="285"/>
      <c r="EG6" s="285"/>
      <c r="EH6" s="285"/>
      <c r="EI6" s="285"/>
      <c r="EJ6" s="285"/>
      <c r="EK6" s="285"/>
      <c r="EL6" s="285"/>
      <c r="EM6" s="285">
        <v>0.5</v>
      </c>
      <c r="EN6" s="270"/>
      <c r="EO6" s="270"/>
      <c r="EP6" s="271">
        <f t="shared" si="10"/>
        <v>0.5</v>
      </c>
      <c r="EQ6" s="272">
        <f t="shared" si="11"/>
        <v>11</v>
      </c>
      <c r="ER6" s="277"/>
      <c r="ES6" s="283"/>
      <c r="ET6" s="284"/>
      <c r="EU6" s="284"/>
      <c r="EV6" s="284"/>
      <c r="EW6" s="284"/>
      <c r="EX6" s="287"/>
      <c r="EY6" s="275"/>
      <c r="EZ6" s="276"/>
      <c r="FA6" s="283"/>
      <c r="FB6" s="285"/>
      <c r="FC6" s="285"/>
      <c r="FD6" s="285" t="s">
        <v>385</v>
      </c>
      <c r="FE6" s="285">
        <v>3</v>
      </c>
      <c r="FF6" s="285"/>
      <c r="FG6" s="285"/>
      <c r="FH6" s="285"/>
      <c r="FI6" s="285"/>
      <c r="FJ6" s="285"/>
      <c r="FK6" s="285">
        <v>2</v>
      </c>
      <c r="FL6" s="285"/>
      <c r="FM6" s="285">
        <v>2</v>
      </c>
      <c r="FN6" s="285"/>
      <c r="FO6" s="285"/>
      <c r="FP6" s="271">
        <f t="shared" si="12"/>
        <v>2.3333333333333335</v>
      </c>
      <c r="FQ6" s="272">
        <f t="shared" si="13"/>
        <v>19</v>
      </c>
      <c r="FR6" s="277"/>
      <c r="FS6" s="278">
        <v>0</v>
      </c>
      <c r="FT6" s="276">
        <v>0</v>
      </c>
      <c r="FU6" s="276">
        <v>0</v>
      </c>
      <c r="FV6" s="285">
        <v>1</v>
      </c>
      <c r="FW6" s="270">
        <v>0</v>
      </c>
      <c r="FX6" s="270">
        <v>0</v>
      </c>
      <c r="FY6" s="270">
        <v>1</v>
      </c>
      <c r="FZ6" s="270"/>
      <c r="GA6" s="270"/>
      <c r="GB6" s="271">
        <f t="shared" si="14"/>
        <v>0.2857142857142857</v>
      </c>
      <c r="GC6" s="288">
        <f t="shared" si="15"/>
        <v>4</v>
      </c>
      <c r="GD6" s="850">
        <v>0</v>
      </c>
      <c r="GE6" s="289"/>
      <c r="GF6" s="290"/>
      <c r="GG6" s="291" t="s">
        <v>607</v>
      </c>
      <c r="GH6" s="292"/>
      <c r="GI6" s="293"/>
      <c r="GJ6" s="284"/>
      <c r="GK6" s="284"/>
      <c r="GL6" s="284"/>
      <c r="GM6" s="285"/>
      <c r="GN6" s="285"/>
      <c r="GO6" s="285"/>
      <c r="GP6" s="285">
        <v>0</v>
      </c>
      <c r="GQ6" s="285"/>
      <c r="GR6" s="271">
        <f t="shared" si="16"/>
        <v>0</v>
      </c>
      <c r="GS6" s="272">
        <f t="shared" si="17"/>
        <v>1</v>
      </c>
      <c r="GT6" s="287"/>
      <c r="GU6" s="287">
        <v>2.5</v>
      </c>
      <c r="GV6" s="305">
        <f t="shared" si="18"/>
        <v>2.5</v>
      </c>
      <c r="GW6" s="283"/>
      <c r="GX6" s="284"/>
      <c r="GY6" s="285"/>
      <c r="GZ6" s="271" t="e">
        <f t="shared" si="19"/>
        <v>#DIV/0!</v>
      </c>
      <c r="HA6" s="283"/>
      <c r="HB6" s="284"/>
      <c r="HC6" s="285"/>
      <c r="HD6" s="271" t="e">
        <f t="shared" si="20"/>
        <v>#DIV/0!</v>
      </c>
      <c r="HE6" s="283"/>
      <c r="HF6" s="284"/>
      <c r="HG6" s="285"/>
      <c r="HH6" s="285">
        <v>0.5</v>
      </c>
      <c r="HI6" s="271">
        <f t="shared" si="21"/>
        <v>0.5</v>
      </c>
      <c r="HJ6" s="283"/>
      <c r="HK6" s="284"/>
      <c r="HL6" s="284"/>
      <c r="HM6" s="285"/>
      <c r="HN6" s="284">
        <v>6.46</v>
      </c>
      <c r="HO6" s="285">
        <v>0.25</v>
      </c>
      <c r="HP6" s="285"/>
      <c r="HQ6" s="298">
        <f t="shared" si="22"/>
        <v>3.355</v>
      </c>
      <c r="HR6" s="283">
        <v>4</v>
      </c>
      <c r="HS6" s="284">
        <v>4</v>
      </c>
      <c r="HT6" s="284">
        <v>0</v>
      </c>
      <c r="HU6" s="285">
        <v>5.75</v>
      </c>
      <c r="HV6" s="306">
        <v>5</v>
      </c>
      <c r="HW6" s="299">
        <v>1.98</v>
      </c>
      <c r="HX6" s="299"/>
      <c r="HY6" s="300">
        <f t="shared" si="23"/>
        <v>3.4550000000000001</v>
      </c>
      <c r="HZ6" s="283"/>
      <c r="IA6" s="285"/>
      <c r="IB6" s="285"/>
      <c r="IC6" s="285"/>
      <c r="ID6" s="307" t="e">
        <f t="shared" si="24"/>
        <v>#DIV/0!</v>
      </c>
      <c r="IE6" s="278">
        <v>0</v>
      </c>
      <c r="IF6" s="276">
        <v>0</v>
      </c>
      <c r="IG6" s="276"/>
      <c r="IH6" s="270">
        <v>0</v>
      </c>
      <c r="II6" s="856">
        <v>0</v>
      </c>
      <c r="IJ6" s="301"/>
      <c r="IK6" s="302"/>
      <c r="IL6" s="303"/>
    </row>
    <row r="7" spans="1:246" ht="12" customHeight="1" x14ac:dyDescent="0.2">
      <c r="A7" s="268">
        <v>3</v>
      </c>
      <c r="B7" s="269" t="s">
        <v>35</v>
      </c>
      <c r="C7" s="270">
        <v>65.602999999999994</v>
      </c>
      <c r="D7" s="270">
        <v>72.099999999999994</v>
      </c>
      <c r="E7" s="270"/>
      <c r="F7" s="270"/>
      <c r="G7" s="270"/>
      <c r="H7" s="270">
        <v>57.7</v>
      </c>
      <c r="I7" s="270">
        <v>60.3</v>
      </c>
      <c r="J7" s="270">
        <v>100.63</v>
      </c>
      <c r="K7" s="270">
        <v>89.904885560000011</v>
      </c>
      <c r="L7" s="270">
        <v>69.599999999999994</v>
      </c>
      <c r="M7" s="270"/>
      <c r="N7" s="270">
        <v>84.640613876926608</v>
      </c>
      <c r="O7" s="270">
        <v>68.465536723029672</v>
      </c>
      <c r="P7" s="270">
        <v>77.599999999999994</v>
      </c>
      <c r="Q7" s="270">
        <v>25.679108589655176</v>
      </c>
      <c r="R7" s="270"/>
      <c r="S7" s="270"/>
      <c r="T7" s="270">
        <v>37.981113700000002</v>
      </c>
      <c r="U7" s="270"/>
      <c r="V7" s="270"/>
      <c r="W7" s="270"/>
      <c r="X7" s="270"/>
      <c r="Y7" s="270">
        <v>71.099999999999994</v>
      </c>
      <c r="Z7" s="270">
        <v>40</v>
      </c>
      <c r="AA7" s="270">
        <v>77.885000000000005</v>
      </c>
      <c r="AB7" s="270">
        <v>82.224999999999994</v>
      </c>
      <c r="AC7" s="270"/>
      <c r="AD7" s="270"/>
      <c r="AE7" s="271">
        <f t="shared" si="0"/>
        <v>51.918592319923363</v>
      </c>
      <c r="AF7" s="272">
        <f t="shared" si="1"/>
        <v>19</v>
      </c>
      <c r="AG7" s="271">
        <f t="shared" si="2"/>
        <v>55.198527786206895</v>
      </c>
      <c r="AH7" s="273">
        <f t="shared" si="3"/>
        <v>17</v>
      </c>
      <c r="AI7" s="274"/>
      <c r="AJ7" s="275"/>
      <c r="AK7" s="276">
        <v>57.5</v>
      </c>
      <c r="AL7" s="276">
        <v>59.8</v>
      </c>
      <c r="AM7" s="276"/>
      <c r="AN7" s="276"/>
      <c r="AO7" s="270"/>
      <c r="AP7" s="270">
        <v>59</v>
      </c>
      <c r="AQ7" s="270">
        <v>59.934544000000002</v>
      </c>
      <c r="AR7" s="270"/>
      <c r="AS7" s="270"/>
      <c r="AT7" s="270">
        <v>58</v>
      </c>
      <c r="AU7" s="270"/>
      <c r="AV7" s="270">
        <v>59.7</v>
      </c>
      <c r="AW7" s="270">
        <v>61.27</v>
      </c>
      <c r="AX7" s="270">
        <v>57.119183901364075</v>
      </c>
      <c r="AY7" s="270">
        <v>57.12771776528546</v>
      </c>
      <c r="AZ7" s="270">
        <v>51.84</v>
      </c>
      <c r="BA7" s="270"/>
      <c r="BB7" s="270"/>
      <c r="BC7" s="270"/>
      <c r="BD7" s="270"/>
      <c r="BE7" s="270"/>
      <c r="BF7" s="270"/>
      <c r="BG7" s="270"/>
      <c r="BH7" s="270">
        <v>57.7</v>
      </c>
      <c r="BI7" s="270"/>
      <c r="BJ7" s="270">
        <v>62.2</v>
      </c>
      <c r="BK7" s="270">
        <v>57.6</v>
      </c>
      <c r="BL7" s="270">
        <v>59.7</v>
      </c>
      <c r="BM7" s="270"/>
      <c r="BN7" s="271">
        <f t="shared" si="4"/>
        <v>58.463674690474981</v>
      </c>
      <c r="BO7" s="272">
        <f t="shared" si="5"/>
        <v>4</v>
      </c>
      <c r="BP7" s="277"/>
      <c r="BQ7" s="278"/>
      <c r="BR7" s="270">
        <v>108</v>
      </c>
      <c r="BS7" s="270">
        <v>107</v>
      </c>
      <c r="BT7" s="270"/>
      <c r="BU7" s="270"/>
      <c r="BV7" s="270"/>
      <c r="BW7" s="270">
        <v>96</v>
      </c>
      <c r="BX7" s="270">
        <v>94</v>
      </c>
      <c r="BY7" s="270"/>
      <c r="BZ7" s="270">
        <v>136</v>
      </c>
      <c r="CA7" s="270"/>
      <c r="CB7" s="270">
        <v>138</v>
      </c>
      <c r="CC7" s="270">
        <v>122.51</v>
      </c>
      <c r="CD7" s="270">
        <v>121</v>
      </c>
      <c r="CE7" s="270">
        <v>128.38807069219442</v>
      </c>
      <c r="CF7" s="270">
        <v>98</v>
      </c>
      <c r="CG7" s="270"/>
      <c r="CH7" s="270"/>
      <c r="CI7" s="270"/>
      <c r="CJ7" s="270"/>
      <c r="CK7" s="270">
        <v>116</v>
      </c>
      <c r="CL7" s="304"/>
      <c r="CM7" s="304">
        <v>124</v>
      </c>
      <c r="CN7" s="270">
        <v>123</v>
      </c>
      <c r="CO7" s="270"/>
      <c r="CP7" s="270"/>
      <c r="CQ7" s="270"/>
      <c r="CR7" s="280">
        <f t="shared" si="6"/>
        <v>114.77363636363636</v>
      </c>
      <c r="CS7" s="272">
        <f t="shared" si="7"/>
        <v>2</v>
      </c>
      <c r="CT7" s="277"/>
      <c r="CU7" s="278"/>
      <c r="CV7" s="276">
        <v>30</v>
      </c>
      <c r="CW7" s="276">
        <v>31</v>
      </c>
      <c r="CX7" s="276"/>
      <c r="CY7" s="270"/>
      <c r="CZ7" s="270">
        <v>29</v>
      </c>
      <c r="DA7" s="270">
        <v>31</v>
      </c>
      <c r="DB7" s="270">
        <v>29</v>
      </c>
      <c r="DC7" s="270"/>
      <c r="DD7" s="270">
        <v>25.5</v>
      </c>
      <c r="DE7" s="270">
        <v>35.104749631811494</v>
      </c>
      <c r="DF7" s="270">
        <v>27.4710972017673</v>
      </c>
      <c r="DG7" s="270"/>
      <c r="DH7" s="270"/>
      <c r="DI7" s="270"/>
      <c r="DJ7" s="270"/>
      <c r="DK7" s="270">
        <v>32</v>
      </c>
      <c r="DL7" s="270"/>
      <c r="DM7" s="270"/>
      <c r="DN7" s="270"/>
      <c r="DO7" s="281">
        <v>26</v>
      </c>
      <c r="DP7" s="270">
        <v>32</v>
      </c>
      <c r="DQ7" s="270">
        <v>32</v>
      </c>
      <c r="DR7" s="270"/>
      <c r="DS7" s="270"/>
      <c r="DT7" s="280">
        <f t="shared" si="8"/>
        <v>30.006320569464901</v>
      </c>
      <c r="DU7" s="272">
        <f t="shared" si="9"/>
        <v>7</v>
      </c>
      <c r="DV7" s="277"/>
      <c r="DW7" s="283"/>
      <c r="DX7" s="284"/>
      <c r="DY7" s="284"/>
      <c r="DZ7" s="284"/>
      <c r="EA7" s="284">
        <v>0</v>
      </c>
      <c r="EB7" s="284">
        <v>0</v>
      </c>
      <c r="EC7" s="284"/>
      <c r="ED7" s="284"/>
      <c r="EE7" s="285"/>
      <c r="EF7" s="285"/>
      <c r="EG7" s="285"/>
      <c r="EH7" s="285"/>
      <c r="EI7" s="285"/>
      <c r="EJ7" s="285"/>
      <c r="EK7" s="285"/>
      <c r="EL7" s="285"/>
      <c r="EM7" s="285">
        <v>0.5</v>
      </c>
      <c r="EN7" s="270"/>
      <c r="EO7" s="270"/>
      <c r="EP7" s="271">
        <f t="shared" si="10"/>
        <v>0.16666666666666666</v>
      </c>
      <c r="EQ7" s="272">
        <f t="shared" si="11"/>
        <v>5</v>
      </c>
      <c r="ER7" s="277"/>
      <c r="ES7" s="283"/>
      <c r="ET7" s="284"/>
      <c r="EU7" s="284"/>
      <c r="EV7" s="284"/>
      <c r="EW7" s="284"/>
      <c r="EX7" s="287"/>
      <c r="EY7" s="275"/>
      <c r="EZ7" s="276"/>
      <c r="FA7" s="283"/>
      <c r="FB7" s="285"/>
      <c r="FC7" s="285"/>
      <c r="FD7" s="285" t="s">
        <v>385</v>
      </c>
      <c r="FE7" s="285">
        <v>2</v>
      </c>
      <c r="FF7" s="285"/>
      <c r="FG7" s="285"/>
      <c r="FH7" s="285"/>
      <c r="FI7" s="285"/>
      <c r="FJ7" s="285"/>
      <c r="FK7" s="285">
        <v>2</v>
      </c>
      <c r="FL7" s="285"/>
      <c r="FM7" s="285">
        <v>1</v>
      </c>
      <c r="FN7" s="285"/>
      <c r="FO7" s="285"/>
      <c r="FP7" s="271">
        <f t="shared" si="12"/>
        <v>1.6666666666666667</v>
      </c>
      <c r="FQ7" s="272">
        <f t="shared" si="13"/>
        <v>17</v>
      </c>
      <c r="FR7" s="277"/>
      <c r="FS7" s="278">
        <v>0</v>
      </c>
      <c r="FT7" s="276">
        <v>0</v>
      </c>
      <c r="FU7" s="276">
        <v>0</v>
      </c>
      <c r="FV7" s="285">
        <v>1</v>
      </c>
      <c r="FW7" s="270">
        <v>0.31499999999999995</v>
      </c>
      <c r="FX7" s="270">
        <v>4</v>
      </c>
      <c r="FY7" s="270">
        <v>1</v>
      </c>
      <c r="FZ7" s="270"/>
      <c r="GA7" s="270"/>
      <c r="GB7" s="271">
        <f t="shared" si="14"/>
        <v>0.90214285714285702</v>
      </c>
      <c r="GC7" s="288">
        <f t="shared" si="15"/>
        <v>20</v>
      </c>
      <c r="GD7" s="850">
        <v>1</v>
      </c>
      <c r="GE7" s="289"/>
      <c r="GF7" s="290"/>
      <c r="GG7" s="291" t="s">
        <v>387</v>
      </c>
      <c r="GH7" s="292"/>
      <c r="GI7" s="293"/>
      <c r="GJ7" s="284"/>
      <c r="GK7" s="284"/>
      <c r="GL7" s="284"/>
      <c r="GM7" s="285"/>
      <c r="GN7" s="285"/>
      <c r="GO7" s="285"/>
      <c r="GP7" s="285">
        <v>0.5</v>
      </c>
      <c r="GQ7" s="285"/>
      <c r="GR7" s="271">
        <f t="shared" si="16"/>
        <v>0.5</v>
      </c>
      <c r="GS7" s="272">
        <f t="shared" si="17"/>
        <v>14</v>
      </c>
      <c r="GT7" s="287"/>
      <c r="GU7" s="287">
        <v>5</v>
      </c>
      <c r="GV7" s="305">
        <f t="shared" si="18"/>
        <v>5</v>
      </c>
      <c r="GW7" s="283"/>
      <c r="GX7" s="284"/>
      <c r="GY7" s="285"/>
      <c r="GZ7" s="271" t="e">
        <f t="shared" si="19"/>
        <v>#DIV/0!</v>
      </c>
      <c r="HA7" s="283"/>
      <c r="HB7" s="284"/>
      <c r="HC7" s="285"/>
      <c r="HD7" s="271" t="e">
        <f t="shared" si="20"/>
        <v>#DIV/0!</v>
      </c>
      <c r="HE7" s="283"/>
      <c r="HF7" s="284"/>
      <c r="HG7" s="285"/>
      <c r="HH7" s="285">
        <v>0.5</v>
      </c>
      <c r="HI7" s="271">
        <f t="shared" si="21"/>
        <v>0.5</v>
      </c>
      <c r="HJ7" s="283"/>
      <c r="HK7" s="284"/>
      <c r="HL7" s="284"/>
      <c r="HM7" s="285"/>
      <c r="HN7" s="284">
        <v>6.71</v>
      </c>
      <c r="HO7" s="285">
        <v>2</v>
      </c>
      <c r="HP7" s="285"/>
      <c r="HQ7" s="298">
        <f t="shared" si="22"/>
        <v>4.3550000000000004</v>
      </c>
      <c r="HR7" s="283">
        <v>6</v>
      </c>
      <c r="HS7" s="284">
        <v>2.5</v>
      </c>
      <c r="HT7" s="284">
        <v>0</v>
      </c>
      <c r="HU7" s="285">
        <v>2</v>
      </c>
      <c r="HV7" s="306">
        <v>4.5</v>
      </c>
      <c r="HW7" s="306">
        <v>2.96</v>
      </c>
      <c r="HX7" s="306"/>
      <c r="HY7" s="307">
        <f t="shared" si="23"/>
        <v>2.9933333333333336</v>
      </c>
      <c r="HZ7" s="283"/>
      <c r="IA7" s="285"/>
      <c r="IB7" s="285"/>
      <c r="IC7" s="285"/>
      <c r="ID7" s="307" t="e">
        <f t="shared" si="24"/>
        <v>#DIV/0!</v>
      </c>
      <c r="IE7" s="278">
        <v>100</v>
      </c>
      <c r="IF7" s="276">
        <v>100</v>
      </c>
      <c r="IG7" s="276"/>
      <c r="IH7" s="270">
        <v>0</v>
      </c>
      <c r="II7" s="856">
        <v>0</v>
      </c>
      <c r="IJ7" s="301"/>
      <c r="IK7" s="302"/>
      <c r="IL7" s="303"/>
    </row>
    <row r="8" spans="1:246" ht="12" customHeight="1" x14ac:dyDescent="0.2">
      <c r="A8" s="268">
        <v>4</v>
      </c>
      <c r="B8" s="269" t="s">
        <v>38</v>
      </c>
      <c r="C8" s="270">
        <v>73.561000000000007</v>
      </c>
      <c r="D8" s="270">
        <v>59.1</v>
      </c>
      <c r="E8" s="270"/>
      <c r="F8" s="270"/>
      <c r="G8" s="270"/>
      <c r="H8" s="270">
        <v>65.7</v>
      </c>
      <c r="I8" s="270">
        <v>42.6</v>
      </c>
      <c r="J8" s="270">
        <v>102.32</v>
      </c>
      <c r="K8" s="270">
        <v>96.042019350000004</v>
      </c>
      <c r="L8" s="270">
        <v>64.7</v>
      </c>
      <c r="M8" s="270"/>
      <c r="N8" s="270">
        <v>102.12057619935659</v>
      </c>
      <c r="O8" s="270">
        <v>63.773480795749457</v>
      </c>
      <c r="P8" s="270">
        <v>90.94</v>
      </c>
      <c r="Q8" s="270">
        <v>27.970229379310346</v>
      </c>
      <c r="R8" s="270"/>
      <c r="S8" s="270"/>
      <c r="T8" s="270">
        <v>30.963902900000001</v>
      </c>
      <c r="U8" s="270"/>
      <c r="V8" s="270"/>
      <c r="W8" s="270"/>
      <c r="X8" s="270"/>
      <c r="Y8" s="270">
        <v>77.599999999999994</v>
      </c>
      <c r="Z8" s="270">
        <v>41.6</v>
      </c>
      <c r="AA8" s="270">
        <v>83.224999999999994</v>
      </c>
      <c r="AB8" s="270">
        <v>89.8</v>
      </c>
      <c r="AC8" s="270"/>
      <c r="AD8" s="270"/>
      <c r="AE8" s="271">
        <f t="shared" si="0"/>
        <v>51.029484628735631</v>
      </c>
      <c r="AF8" s="272">
        <f t="shared" si="1"/>
        <v>22</v>
      </c>
      <c r="AG8" s="271">
        <f t="shared" si="2"/>
        <v>53.911891534913792</v>
      </c>
      <c r="AH8" s="273">
        <f t="shared" si="3"/>
        <v>23</v>
      </c>
      <c r="AI8" s="274"/>
      <c r="AJ8" s="275"/>
      <c r="AK8" s="276">
        <v>60.2</v>
      </c>
      <c r="AL8" s="276">
        <v>58</v>
      </c>
      <c r="AM8" s="276"/>
      <c r="AN8" s="276"/>
      <c r="AO8" s="270"/>
      <c r="AP8" s="270">
        <v>58.5</v>
      </c>
      <c r="AQ8" s="270">
        <v>58.410122000000001</v>
      </c>
      <c r="AR8" s="270"/>
      <c r="AS8" s="270"/>
      <c r="AT8" s="270">
        <v>56.4</v>
      </c>
      <c r="AU8" s="270"/>
      <c r="AV8" s="270">
        <v>56.35</v>
      </c>
      <c r="AW8" s="270">
        <v>61.9</v>
      </c>
      <c r="AX8" s="270">
        <v>53.507269373662297</v>
      </c>
      <c r="AY8" s="270">
        <v>57.725834755464234</v>
      </c>
      <c r="AZ8" s="270">
        <v>53.754999999999995</v>
      </c>
      <c r="BA8" s="270"/>
      <c r="BB8" s="270"/>
      <c r="BC8" s="270"/>
      <c r="BD8" s="270"/>
      <c r="BE8" s="270"/>
      <c r="BF8" s="270"/>
      <c r="BG8" s="270"/>
      <c r="BH8" s="270">
        <v>57.9</v>
      </c>
      <c r="BI8" s="270"/>
      <c r="BJ8" s="270">
        <v>61.1</v>
      </c>
      <c r="BK8" s="270">
        <v>55.65</v>
      </c>
      <c r="BL8" s="270">
        <v>59.3</v>
      </c>
      <c r="BM8" s="270"/>
      <c r="BN8" s="271">
        <f t="shared" si="4"/>
        <v>57.764159009223313</v>
      </c>
      <c r="BO8" s="272">
        <f t="shared" si="5"/>
        <v>8</v>
      </c>
      <c r="BP8" s="277"/>
      <c r="BQ8" s="278"/>
      <c r="BR8" s="270">
        <v>108</v>
      </c>
      <c r="BS8" s="270">
        <v>109</v>
      </c>
      <c r="BT8" s="270"/>
      <c r="BU8" s="270"/>
      <c r="BV8" s="270"/>
      <c r="BW8" s="270">
        <v>95</v>
      </c>
      <c r="BX8" s="270">
        <v>92</v>
      </c>
      <c r="BY8" s="270"/>
      <c r="BZ8" s="270">
        <v>137</v>
      </c>
      <c r="CA8" s="270"/>
      <c r="CB8" s="270">
        <v>139</v>
      </c>
      <c r="CC8" s="270">
        <v>123.49</v>
      </c>
      <c r="CD8" s="270">
        <v>123</v>
      </c>
      <c r="CE8" s="270">
        <v>128.65871993127149</v>
      </c>
      <c r="CF8" s="270">
        <v>98</v>
      </c>
      <c r="CG8" s="270"/>
      <c r="CH8" s="270"/>
      <c r="CI8" s="270"/>
      <c r="CJ8" s="270"/>
      <c r="CK8" s="270">
        <v>117</v>
      </c>
      <c r="CL8" s="304"/>
      <c r="CM8" s="304">
        <v>123</v>
      </c>
      <c r="CN8" s="270">
        <v>123.5</v>
      </c>
      <c r="CO8" s="270"/>
      <c r="CP8" s="270"/>
      <c r="CQ8" s="270"/>
      <c r="CR8" s="280">
        <f t="shared" si="6"/>
        <v>114.99909090909091</v>
      </c>
      <c r="CS8" s="272">
        <f t="shared" si="7"/>
        <v>3</v>
      </c>
      <c r="CT8" s="277"/>
      <c r="CU8" s="278"/>
      <c r="CV8" s="276">
        <v>33.333333333333336</v>
      </c>
      <c r="CW8" s="276">
        <v>33</v>
      </c>
      <c r="CX8" s="276"/>
      <c r="CY8" s="270"/>
      <c r="CZ8" s="270">
        <v>33</v>
      </c>
      <c r="DA8" s="270">
        <v>35</v>
      </c>
      <c r="DB8" s="270">
        <v>32</v>
      </c>
      <c r="DC8" s="270"/>
      <c r="DD8" s="270">
        <v>30</v>
      </c>
      <c r="DE8" s="270">
        <v>37.352264359351985</v>
      </c>
      <c r="DF8" s="270">
        <v>33.735119047619051</v>
      </c>
      <c r="DG8" s="270"/>
      <c r="DH8" s="270"/>
      <c r="DI8" s="270"/>
      <c r="DJ8" s="270"/>
      <c r="DK8" s="270">
        <v>34</v>
      </c>
      <c r="DL8" s="270"/>
      <c r="DM8" s="270"/>
      <c r="DN8" s="270"/>
      <c r="DO8" s="281">
        <v>30</v>
      </c>
      <c r="DP8" s="270">
        <v>35</v>
      </c>
      <c r="DQ8" s="270">
        <v>36</v>
      </c>
      <c r="DR8" s="270"/>
      <c r="DS8" s="270"/>
      <c r="DT8" s="280">
        <f t="shared" si="8"/>
        <v>33.535059728358696</v>
      </c>
      <c r="DU8" s="272">
        <f t="shared" si="9"/>
        <v>25</v>
      </c>
      <c r="DV8" s="277"/>
      <c r="DW8" s="283"/>
      <c r="DX8" s="284"/>
      <c r="DY8" s="284"/>
      <c r="DZ8" s="284"/>
      <c r="EA8" s="284">
        <v>1</v>
      </c>
      <c r="EB8" s="284">
        <v>1</v>
      </c>
      <c r="EC8" s="284"/>
      <c r="ED8" s="284"/>
      <c r="EE8" s="285"/>
      <c r="EF8" s="285"/>
      <c r="EG8" s="285"/>
      <c r="EH8" s="285"/>
      <c r="EI8" s="285"/>
      <c r="EJ8" s="285"/>
      <c r="EK8" s="285"/>
      <c r="EL8" s="285"/>
      <c r="EM8" s="285">
        <v>0.5</v>
      </c>
      <c r="EN8" s="270"/>
      <c r="EO8" s="270"/>
      <c r="EP8" s="271">
        <f t="shared" si="10"/>
        <v>0.83333333333333337</v>
      </c>
      <c r="EQ8" s="272">
        <f t="shared" si="11"/>
        <v>14</v>
      </c>
      <c r="ER8" s="277"/>
      <c r="ES8" s="283"/>
      <c r="ET8" s="284"/>
      <c r="EU8" s="284"/>
      <c r="EV8" s="284"/>
      <c r="EW8" s="284"/>
      <c r="EX8" s="287"/>
      <c r="EY8" s="275"/>
      <c r="EZ8" s="276"/>
      <c r="FA8" s="283"/>
      <c r="FB8" s="285"/>
      <c r="FC8" s="285"/>
      <c r="FD8" s="285" t="s">
        <v>385</v>
      </c>
      <c r="FE8" s="285">
        <v>1.5</v>
      </c>
      <c r="FF8" s="285"/>
      <c r="FG8" s="285"/>
      <c r="FH8" s="285"/>
      <c r="FI8" s="285"/>
      <c r="FJ8" s="285"/>
      <c r="FK8" s="285">
        <v>2</v>
      </c>
      <c r="FL8" s="285"/>
      <c r="FM8" s="285">
        <v>0.5</v>
      </c>
      <c r="FN8" s="285"/>
      <c r="FO8" s="285"/>
      <c r="FP8" s="271">
        <f t="shared" si="12"/>
        <v>1.3333333333333333</v>
      </c>
      <c r="FQ8" s="272">
        <f t="shared" si="13"/>
        <v>15</v>
      </c>
      <c r="FR8" s="277"/>
      <c r="FS8" s="278">
        <v>0</v>
      </c>
      <c r="FT8" s="276">
        <v>3</v>
      </c>
      <c r="FU8" s="276">
        <v>3</v>
      </c>
      <c r="FV8" s="285">
        <v>2</v>
      </c>
      <c r="FW8" s="270">
        <v>0.09</v>
      </c>
      <c r="FX8" s="270">
        <v>0</v>
      </c>
      <c r="FY8" s="270">
        <v>1</v>
      </c>
      <c r="FZ8" s="270"/>
      <c r="GA8" s="270"/>
      <c r="GB8" s="271">
        <f t="shared" si="14"/>
        <v>1.2985714285714285</v>
      </c>
      <c r="GC8" s="288">
        <f t="shared" si="15"/>
        <v>23</v>
      </c>
      <c r="GD8" s="850">
        <v>2.5</v>
      </c>
      <c r="GE8" s="289"/>
      <c r="GF8" s="290"/>
      <c r="GG8" s="291" t="s">
        <v>601</v>
      </c>
      <c r="GH8" s="292"/>
      <c r="GI8" s="293"/>
      <c r="GJ8" s="284"/>
      <c r="GK8" s="284"/>
      <c r="GL8" s="284"/>
      <c r="GM8" s="285"/>
      <c r="GN8" s="285"/>
      <c r="GO8" s="285"/>
      <c r="GP8" s="285">
        <v>0.5</v>
      </c>
      <c r="GQ8" s="285"/>
      <c r="GR8" s="271">
        <f t="shared" si="16"/>
        <v>0.5</v>
      </c>
      <c r="GS8" s="272">
        <f t="shared" si="17"/>
        <v>14</v>
      </c>
      <c r="GT8" s="287"/>
      <c r="GU8" s="287">
        <v>1</v>
      </c>
      <c r="GV8" s="305">
        <f t="shared" si="18"/>
        <v>1</v>
      </c>
      <c r="GW8" s="283"/>
      <c r="GX8" s="284"/>
      <c r="GY8" s="285"/>
      <c r="GZ8" s="271" t="e">
        <f t="shared" si="19"/>
        <v>#DIV/0!</v>
      </c>
      <c r="HA8" s="283"/>
      <c r="HB8" s="284"/>
      <c r="HC8" s="285"/>
      <c r="HD8" s="271" t="e">
        <f t="shared" si="20"/>
        <v>#DIV/0!</v>
      </c>
      <c r="HE8" s="283"/>
      <c r="HF8" s="284"/>
      <c r="HG8" s="285"/>
      <c r="HH8" s="285">
        <v>0</v>
      </c>
      <c r="HI8" s="271">
        <f t="shared" si="21"/>
        <v>0</v>
      </c>
      <c r="HJ8" s="283"/>
      <c r="HK8" s="284"/>
      <c r="HL8" s="284"/>
      <c r="HM8" s="285"/>
      <c r="HN8" s="284">
        <v>4.72</v>
      </c>
      <c r="HO8" s="285">
        <v>2.5</v>
      </c>
      <c r="HP8" s="285"/>
      <c r="HQ8" s="298">
        <f t="shared" si="22"/>
        <v>3.61</v>
      </c>
      <c r="HR8" s="283">
        <v>7</v>
      </c>
      <c r="HS8" s="284">
        <v>7.5</v>
      </c>
      <c r="HT8" s="284">
        <v>1</v>
      </c>
      <c r="HU8" s="285">
        <v>1.75</v>
      </c>
      <c r="HV8" s="306">
        <v>8</v>
      </c>
      <c r="HW8" s="306">
        <v>1.69</v>
      </c>
      <c r="HX8" s="306"/>
      <c r="HY8" s="307">
        <f t="shared" si="23"/>
        <v>4.49</v>
      </c>
      <c r="HZ8" s="283"/>
      <c r="IA8" s="285"/>
      <c r="IB8" s="285"/>
      <c r="IC8" s="285"/>
      <c r="ID8" s="307" t="e">
        <f t="shared" si="24"/>
        <v>#DIV/0!</v>
      </c>
      <c r="IE8" s="278">
        <v>0</v>
      </c>
      <c r="IF8" s="276">
        <v>0</v>
      </c>
      <c r="IG8" s="276"/>
      <c r="IH8" s="270">
        <v>46.153846153846153</v>
      </c>
      <c r="II8" s="856">
        <v>0</v>
      </c>
      <c r="IJ8" s="301"/>
      <c r="IK8" s="302"/>
      <c r="IL8" s="303"/>
    </row>
    <row r="9" spans="1:246" s="338" customFormat="1" ht="12" customHeight="1" x14ac:dyDescent="0.2">
      <c r="A9" s="308">
        <v>5</v>
      </c>
      <c r="B9" s="309" t="s">
        <v>43</v>
      </c>
      <c r="C9" s="310">
        <v>69.388999999999996</v>
      </c>
      <c r="D9" s="310">
        <v>66.7</v>
      </c>
      <c r="E9" s="310"/>
      <c r="F9" s="310"/>
      <c r="G9" s="310"/>
      <c r="H9" s="310">
        <v>62</v>
      </c>
      <c r="I9" s="310">
        <v>49.1</v>
      </c>
      <c r="J9" s="310">
        <v>90.44</v>
      </c>
      <c r="K9" s="310">
        <v>92.742927210000005</v>
      </c>
      <c r="L9" s="310">
        <v>70.7</v>
      </c>
      <c r="M9" s="310"/>
      <c r="N9" s="310">
        <v>88.061490022084442</v>
      </c>
      <c r="O9" s="310">
        <v>60.30398674118905</v>
      </c>
      <c r="P9" s="310">
        <v>79.260000000000005</v>
      </c>
      <c r="Q9" s="310">
        <v>43.629211548275862</v>
      </c>
      <c r="R9" s="310"/>
      <c r="S9" s="310"/>
      <c r="T9" s="310">
        <v>35.359127700000002</v>
      </c>
      <c r="U9" s="310"/>
      <c r="V9" s="310"/>
      <c r="W9" s="310"/>
      <c r="X9" s="310"/>
      <c r="Y9" s="310">
        <v>75.433333300000001</v>
      </c>
      <c r="Z9" s="310">
        <v>36.6</v>
      </c>
      <c r="AA9" s="310">
        <v>66.81</v>
      </c>
      <c r="AB9" s="310">
        <v>75.655000000000001</v>
      </c>
      <c r="AC9" s="310"/>
      <c r="AD9" s="310"/>
      <c r="AE9" s="311">
        <f t="shared" si="0"/>
        <v>53.562394532950194</v>
      </c>
      <c r="AF9" s="312">
        <f t="shared" si="1"/>
        <v>16</v>
      </c>
      <c r="AG9" s="311">
        <f t="shared" si="2"/>
        <v>54.804042406034483</v>
      </c>
      <c r="AH9" s="313">
        <f t="shared" si="3"/>
        <v>19</v>
      </c>
      <c r="AI9" s="314"/>
      <c r="AJ9" s="315"/>
      <c r="AK9" s="316">
        <v>60.6</v>
      </c>
      <c r="AL9" s="316">
        <v>60.65</v>
      </c>
      <c r="AM9" s="316"/>
      <c r="AN9" s="316"/>
      <c r="AO9" s="310"/>
      <c r="AP9" s="310">
        <v>58.5</v>
      </c>
      <c r="AQ9" s="310">
        <v>61.749245000000002</v>
      </c>
      <c r="AR9" s="310"/>
      <c r="AS9" s="310"/>
      <c r="AT9" s="310">
        <v>58</v>
      </c>
      <c r="AU9" s="310"/>
      <c r="AV9" s="310">
        <v>61.6</v>
      </c>
      <c r="AW9" s="310">
        <v>59.32</v>
      </c>
      <c r="AX9" s="310">
        <v>56.974211931007169</v>
      </c>
      <c r="AY9" s="310">
        <v>59.39108129531872</v>
      </c>
      <c r="AZ9" s="310">
        <v>54.555</v>
      </c>
      <c r="BA9" s="310"/>
      <c r="BB9" s="310"/>
      <c r="BC9" s="310"/>
      <c r="BD9" s="310"/>
      <c r="BE9" s="310"/>
      <c r="BF9" s="310"/>
      <c r="BG9" s="310"/>
      <c r="BH9" s="310">
        <v>58.3</v>
      </c>
      <c r="BI9" s="310"/>
      <c r="BJ9" s="310">
        <v>60.8</v>
      </c>
      <c r="BK9" s="310">
        <v>55.55</v>
      </c>
      <c r="BL9" s="310">
        <v>59.5</v>
      </c>
      <c r="BM9" s="310"/>
      <c r="BN9" s="311">
        <f t="shared" si="4"/>
        <v>58.963538444737551</v>
      </c>
      <c r="BO9" s="312">
        <f t="shared" si="5"/>
        <v>2</v>
      </c>
      <c r="BP9" s="317"/>
      <c r="BQ9" s="318"/>
      <c r="BR9" s="310">
        <v>109</v>
      </c>
      <c r="BS9" s="310">
        <v>109</v>
      </c>
      <c r="BT9" s="310"/>
      <c r="BU9" s="310"/>
      <c r="BV9" s="310"/>
      <c r="BW9" s="310">
        <v>101</v>
      </c>
      <c r="BX9" s="310">
        <v>98</v>
      </c>
      <c r="BY9" s="310"/>
      <c r="BZ9" s="310">
        <v>136</v>
      </c>
      <c r="CA9" s="310"/>
      <c r="CB9" s="310">
        <v>139</v>
      </c>
      <c r="CC9" s="310">
        <v>124.19</v>
      </c>
      <c r="CD9" s="310">
        <v>123</v>
      </c>
      <c r="CE9" s="310">
        <v>129.73183603338245</v>
      </c>
      <c r="CF9" s="310">
        <v>100.5</v>
      </c>
      <c r="CG9" s="310"/>
      <c r="CH9" s="310"/>
      <c r="CI9" s="310"/>
      <c r="CJ9" s="310"/>
      <c r="CK9" s="310">
        <v>118</v>
      </c>
      <c r="CL9" s="310"/>
      <c r="CM9" s="310">
        <v>125.5</v>
      </c>
      <c r="CN9" s="310">
        <v>125</v>
      </c>
      <c r="CO9" s="310"/>
      <c r="CP9" s="310"/>
      <c r="CQ9" s="310"/>
      <c r="CR9" s="319">
        <f t="shared" si="6"/>
        <v>116.83545454545455</v>
      </c>
      <c r="CS9" s="312">
        <f t="shared" si="7"/>
        <v>17</v>
      </c>
      <c r="CT9" s="317"/>
      <c r="CU9" s="318"/>
      <c r="CV9" s="316">
        <v>35</v>
      </c>
      <c r="CW9" s="316">
        <v>34</v>
      </c>
      <c r="CX9" s="316"/>
      <c r="CY9" s="310"/>
      <c r="CZ9" s="310">
        <v>33</v>
      </c>
      <c r="DA9" s="310">
        <v>34</v>
      </c>
      <c r="DB9" s="310">
        <v>28.5</v>
      </c>
      <c r="DC9" s="310"/>
      <c r="DD9" s="310">
        <v>27</v>
      </c>
      <c r="DE9" s="310">
        <v>35.717691458026515</v>
      </c>
      <c r="DF9" s="310">
        <v>31.579774177712313</v>
      </c>
      <c r="DG9" s="310"/>
      <c r="DH9" s="310"/>
      <c r="DI9" s="310"/>
      <c r="DJ9" s="310"/>
      <c r="DK9" s="310">
        <v>31</v>
      </c>
      <c r="DL9" s="310"/>
      <c r="DM9" s="310"/>
      <c r="DN9" s="310"/>
      <c r="DO9" s="320">
        <v>29</v>
      </c>
      <c r="DP9" s="310">
        <v>33</v>
      </c>
      <c r="DQ9" s="310">
        <v>35.5</v>
      </c>
      <c r="DR9" s="310"/>
      <c r="DS9" s="310"/>
      <c r="DT9" s="319">
        <f t="shared" si="8"/>
        <v>32.274788802978236</v>
      </c>
      <c r="DU9" s="312">
        <f t="shared" si="9"/>
        <v>18</v>
      </c>
      <c r="DV9" s="317"/>
      <c r="DW9" s="321"/>
      <c r="DX9" s="322"/>
      <c r="DY9" s="322"/>
      <c r="DZ9" s="322"/>
      <c r="EA9" s="322">
        <v>1</v>
      </c>
      <c r="EB9" s="322">
        <v>1</v>
      </c>
      <c r="EC9" s="322"/>
      <c r="ED9" s="322"/>
      <c r="EE9" s="323"/>
      <c r="EF9" s="323"/>
      <c r="EG9" s="323"/>
      <c r="EH9" s="323"/>
      <c r="EI9" s="323"/>
      <c r="EJ9" s="323"/>
      <c r="EK9" s="323"/>
      <c r="EL9" s="323"/>
      <c r="EM9" s="323">
        <v>1</v>
      </c>
      <c r="EN9" s="310"/>
      <c r="EO9" s="310"/>
      <c r="EP9" s="311">
        <f t="shared" si="10"/>
        <v>1</v>
      </c>
      <c r="EQ9" s="312">
        <f t="shared" si="11"/>
        <v>19</v>
      </c>
      <c r="ER9" s="317"/>
      <c r="ES9" s="321"/>
      <c r="ET9" s="322"/>
      <c r="EU9" s="322"/>
      <c r="EV9" s="322"/>
      <c r="EW9" s="322"/>
      <c r="EX9" s="324"/>
      <c r="EY9" s="315"/>
      <c r="EZ9" s="316"/>
      <c r="FA9" s="321"/>
      <c r="FB9" s="323"/>
      <c r="FC9" s="323"/>
      <c r="FD9" s="323">
        <v>1</v>
      </c>
      <c r="FE9" s="323">
        <v>6</v>
      </c>
      <c r="FF9" s="323"/>
      <c r="FG9" s="323"/>
      <c r="FH9" s="323"/>
      <c r="FI9" s="323"/>
      <c r="FJ9" s="323"/>
      <c r="FK9" s="323">
        <v>5</v>
      </c>
      <c r="FL9" s="323"/>
      <c r="FM9" s="323">
        <v>1</v>
      </c>
      <c r="FN9" s="323"/>
      <c r="FO9" s="323"/>
      <c r="FP9" s="311">
        <f t="shared" si="12"/>
        <v>3.25</v>
      </c>
      <c r="FQ9" s="312">
        <f t="shared" si="13"/>
        <v>22</v>
      </c>
      <c r="FR9" s="317"/>
      <c r="FS9" s="318">
        <v>0.2</v>
      </c>
      <c r="FT9" s="316">
        <v>1.5</v>
      </c>
      <c r="FU9" s="316">
        <v>0</v>
      </c>
      <c r="FV9" s="323">
        <v>0.5</v>
      </c>
      <c r="FW9" s="310">
        <v>0</v>
      </c>
      <c r="FX9" s="310">
        <v>0</v>
      </c>
      <c r="FY9" s="310">
        <v>1.5</v>
      </c>
      <c r="FZ9" s="310"/>
      <c r="GA9" s="310"/>
      <c r="GB9" s="311">
        <f t="shared" si="14"/>
        <v>0.52857142857142858</v>
      </c>
      <c r="GC9" s="325">
        <f t="shared" si="15"/>
        <v>13</v>
      </c>
      <c r="GD9" s="851">
        <v>1.5</v>
      </c>
      <c r="GE9" s="326"/>
      <c r="GF9" s="327"/>
      <c r="GG9" s="328" t="s">
        <v>618</v>
      </c>
      <c r="GH9" s="329"/>
      <c r="GI9" s="330"/>
      <c r="GJ9" s="322"/>
      <c r="GK9" s="322"/>
      <c r="GL9" s="322"/>
      <c r="GM9" s="323"/>
      <c r="GN9" s="323"/>
      <c r="GO9" s="323"/>
      <c r="GP9" s="323">
        <v>0</v>
      </c>
      <c r="GQ9" s="323"/>
      <c r="GR9" s="311">
        <f t="shared" si="16"/>
        <v>0</v>
      </c>
      <c r="GS9" s="312">
        <f t="shared" si="17"/>
        <v>1</v>
      </c>
      <c r="GT9" s="324"/>
      <c r="GU9" s="324">
        <v>5.5</v>
      </c>
      <c r="GV9" s="331">
        <f t="shared" si="18"/>
        <v>5.5</v>
      </c>
      <c r="GW9" s="321"/>
      <c r="GX9" s="322"/>
      <c r="GY9" s="323"/>
      <c r="GZ9" s="311" t="e">
        <f t="shared" si="19"/>
        <v>#DIV/0!</v>
      </c>
      <c r="HA9" s="321"/>
      <c r="HB9" s="322"/>
      <c r="HC9" s="323"/>
      <c r="HD9" s="311" t="e">
        <f t="shared" si="20"/>
        <v>#DIV/0!</v>
      </c>
      <c r="HE9" s="321"/>
      <c r="HF9" s="322"/>
      <c r="HG9" s="323"/>
      <c r="HH9" s="323">
        <v>0.5</v>
      </c>
      <c r="HI9" s="311">
        <f t="shared" si="21"/>
        <v>0.5</v>
      </c>
      <c r="HJ9" s="321"/>
      <c r="HK9" s="322"/>
      <c r="HL9" s="322"/>
      <c r="HM9" s="323"/>
      <c r="HN9" s="322">
        <v>6.21</v>
      </c>
      <c r="HO9" s="323">
        <v>2.5</v>
      </c>
      <c r="HP9" s="323"/>
      <c r="HQ9" s="332">
        <f t="shared" si="22"/>
        <v>4.3550000000000004</v>
      </c>
      <c r="HR9" s="321">
        <v>4</v>
      </c>
      <c r="HS9" s="322">
        <v>6</v>
      </c>
      <c r="HT9" s="322">
        <v>0</v>
      </c>
      <c r="HU9" s="323">
        <v>0.75</v>
      </c>
      <c r="HV9" s="333">
        <v>7</v>
      </c>
      <c r="HW9" s="333">
        <v>2.34</v>
      </c>
      <c r="HX9" s="333"/>
      <c r="HY9" s="334">
        <f t="shared" si="23"/>
        <v>3.3483333333333332</v>
      </c>
      <c r="HZ9" s="321"/>
      <c r="IA9" s="323"/>
      <c r="IB9" s="323"/>
      <c r="IC9" s="323"/>
      <c r="ID9" s="334" t="e">
        <f t="shared" si="24"/>
        <v>#DIV/0!</v>
      </c>
      <c r="IE9" s="318">
        <v>100</v>
      </c>
      <c r="IF9" s="316">
        <v>100</v>
      </c>
      <c r="IG9" s="316"/>
      <c r="IH9" s="310">
        <v>82.35294117647058</v>
      </c>
      <c r="II9" s="857">
        <v>100</v>
      </c>
      <c r="IJ9" s="335"/>
      <c r="IK9" s="336"/>
      <c r="IL9" s="337"/>
    </row>
    <row r="10" spans="1:246" ht="12" customHeight="1" x14ac:dyDescent="0.2">
      <c r="A10" s="268">
        <v>6</v>
      </c>
      <c r="B10" s="269" t="s">
        <v>47</v>
      </c>
      <c r="C10" s="270">
        <v>72.001999999999995</v>
      </c>
      <c r="D10" s="270">
        <v>72.25</v>
      </c>
      <c r="E10" s="270"/>
      <c r="F10" s="270"/>
      <c r="G10" s="270"/>
      <c r="H10" s="270">
        <v>66.099999999999994</v>
      </c>
      <c r="I10" s="270">
        <v>63.3</v>
      </c>
      <c r="J10" s="270">
        <v>86.83</v>
      </c>
      <c r="K10" s="270">
        <v>80.453635085000002</v>
      </c>
      <c r="L10" s="270">
        <v>63.4</v>
      </c>
      <c r="M10" s="270"/>
      <c r="N10" s="270">
        <v>96.608235654052237</v>
      </c>
      <c r="O10" s="270">
        <v>63.075142339575244</v>
      </c>
      <c r="P10" s="270">
        <v>83.09</v>
      </c>
      <c r="Q10" s="270">
        <v>41.631071508620693</v>
      </c>
      <c r="R10" s="270"/>
      <c r="S10" s="270"/>
      <c r="T10" s="270">
        <v>40.3703103</v>
      </c>
      <c r="U10" s="270"/>
      <c r="V10" s="270"/>
      <c r="W10" s="270"/>
      <c r="X10" s="270"/>
      <c r="Y10" s="270">
        <v>61.866666700000003</v>
      </c>
      <c r="Z10" s="270">
        <v>36.5</v>
      </c>
      <c r="AA10" s="270">
        <v>72.004999999999995</v>
      </c>
      <c r="AB10" s="270">
        <v>80.55</v>
      </c>
      <c r="AC10" s="270"/>
      <c r="AD10" s="270"/>
      <c r="AE10" s="271">
        <f t="shared" si="0"/>
        <v>57.148272590804595</v>
      </c>
      <c r="AF10" s="272">
        <f t="shared" si="1"/>
        <v>7</v>
      </c>
      <c r="AG10" s="271">
        <f t="shared" si="2"/>
        <v>59.087922726077586</v>
      </c>
      <c r="AH10" s="273">
        <f t="shared" si="3"/>
        <v>9</v>
      </c>
      <c r="AI10" s="274"/>
      <c r="AJ10" s="275"/>
      <c r="AK10" s="276">
        <v>59.8</v>
      </c>
      <c r="AL10" s="276">
        <v>56.9</v>
      </c>
      <c r="AM10" s="276"/>
      <c r="AN10" s="276"/>
      <c r="AO10" s="270"/>
      <c r="AP10" s="270">
        <v>55.4</v>
      </c>
      <c r="AQ10" s="270">
        <v>58.074244999999998</v>
      </c>
      <c r="AR10" s="270"/>
      <c r="AS10" s="270"/>
      <c r="AT10" s="270">
        <v>52.6</v>
      </c>
      <c r="AU10" s="270"/>
      <c r="AV10" s="270">
        <v>52.35</v>
      </c>
      <c r="AW10" s="270">
        <v>56.05</v>
      </c>
      <c r="AX10" s="270">
        <v>50.549862225986459</v>
      </c>
      <c r="AY10" s="270">
        <v>55.559560913771172</v>
      </c>
      <c r="AZ10" s="270">
        <v>54.204999999999998</v>
      </c>
      <c r="BA10" s="270"/>
      <c r="BB10" s="270"/>
      <c r="BC10" s="270"/>
      <c r="BD10" s="270"/>
      <c r="BE10" s="270"/>
      <c r="BF10" s="270"/>
      <c r="BG10" s="270"/>
      <c r="BH10" s="270">
        <v>56.1</v>
      </c>
      <c r="BI10" s="270"/>
      <c r="BJ10" s="270">
        <v>56.2</v>
      </c>
      <c r="BK10" s="270">
        <v>52.8</v>
      </c>
      <c r="BL10" s="270">
        <v>57.35</v>
      </c>
      <c r="BM10" s="270"/>
      <c r="BN10" s="271">
        <f t="shared" si="4"/>
        <v>55.281333438554121</v>
      </c>
      <c r="BO10" s="272">
        <f t="shared" si="5"/>
        <v>27</v>
      </c>
      <c r="BP10" s="277"/>
      <c r="BQ10" s="278"/>
      <c r="BR10" s="270">
        <v>110</v>
      </c>
      <c r="BS10" s="270">
        <v>109</v>
      </c>
      <c r="BT10" s="270"/>
      <c r="BU10" s="270"/>
      <c r="BV10" s="270"/>
      <c r="BW10" s="270">
        <v>99</v>
      </c>
      <c r="BX10" s="270">
        <v>101</v>
      </c>
      <c r="BY10" s="270"/>
      <c r="BZ10" s="270">
        <v>139</v>
      </c>
      <c r="CA10" s="270"/>
      <c r="CB10" s="270">
        <v>140</v>
      </c>
      <c r="CC10" s="270">
        <v>127.56</v>
      </c>
      <c r="CD10" s="270">
        <v>124</v>
      </c>
      <c r="CE10" s="270">
        <v>132.10781786941581</v>
      </c>
      <c r="CF10" s="270">
        <v>100</v>
      </c>
      <c r="CG10" s="270"/>
      <c r="CH10" s="270"/>
      <c r="CI10" s="270"/>
      <c r="CJ10" s="270"/>
      <c r="CK10" s="270">
        <v>121</v>
      </c>
      <c r="CL10" s="304"/>
      <c r="CM10" s="304">
        <v>128</v>
      </c>
      <c r="CN10" s="270">
        <v>127</v>
      </c>
      <c r="CO10" s="270"/>
      <c r="CP10" s="270"/>
      <c r="CQ10" s="270"/>
      <c r="CR10" s="280">
        <f t="shared" si="6"/>
        <v>118.32363636363635</v>
      </c>
      <c r="CS10" s="272">
        <f t="shared" si="7"/>
        <v>26</v>
      </c>
      <c r="CT10" s="277"/>
      <c r="CU10" s="278"/>
      <c r="CV10" s="276">
        <v>31.333333333333332</v>
      </c>
      <c r="CW10" s="276">
        <v>32</v>
      </c>
      <c r="CX10" s="276"/>
      <c r="CY10" s="270"/>
      <c r="CZ10" s="270">
        <v>29</v>
      </c>
      <c r="DA10" s="270">
        <v>31</v>
      </c>
      <c r="DB10" s="270">
        <v>27.5</v>
      </c>
      <c r="DC10" s="270"/>
      <c r="DD10" s="270">
        <v>25.5</v>
      </c>
      <c r="DE10" s="270">
        <v>34.18197717231223</v>
      </c>
      <c r="DF10" s="270">
        <v>27.402552773686796</v>
      </c>
      <c r="DG10" s="270"/>
      <c r="DH10" s="270"/>
      <c r="DI10" s="270"/>
      <c r="DJ10" s="270"/>
      <c r="DK10" s="270">
        <v>33</v>
      </c>
      <c r="DL10" s="270"/>
      <c r="DM10" s="270"/>
      <c r="DN10" s="270"/>
      <c r="DO10" s="281">
        <v>28</v>
      </c>
      <c r="DP10" s="270">
        <v>32.5</v>
      </c>
      <c r="DQ10" s="270">
        <v>32.5</v>
      </c>
      <c r="DR10" s="270"/>
      <c r="DS10" s="270"/>
      <c r="DT10" s="280">
        <f t="shared" si="8"/>
        <v>30.326488606611026</v>
      </c>
      <c r="DU10" s="272">
        <f t="shared" si="9"/>
        <v>9</v>
      </c>
      <c r="DV10" s="277"/>
      <c r="DW10" s="283"/>
      <c r="DX10" s="284"/>
      <c r="DY10" s="284"/>
      <c r="DZ10" s="284"/>
      <c r="EA10" s="284">
        <v>0</v>
      </c>
      <c r="EB10" s="284">
        <v>0</v>
      </c>
      <c r="EC10" s="284"/>
      <c r="ED10" s="284"/>
      <c r="EE10" s="285"/>
      <c r="EF10" s="285"/>
      <c r="EG10" s="285"/>
      <c r="EH10" s="285"/>
      <c r="EI10" s="285"/>
      <c r="EJ10" s="285"/>
      <c r="EK10" s="285"/>
      <c r="EL10" s="285"/>
      <c r="EM10" s="285">
        <v>0</v>
      </c>
      <c r="EN10" s="270"/>
      <c r="EO10" s="270"/>
      <c r="EP10" s="271">
        <f t="shared" si="10"/>
        <v>0</v>
      </c>
      <c r="EQ10" s="272">
        <f t="shared" si="11"/>
        <v>1</v>
      </c>
      <c r="ER10" s="277"/>
      <c r="ES10" s="283"/>
      <c r="ET10" s="284"/>
      <c r="EU10" s="284"/>
      <c r="EV10" s="284"/>
      <c r="EW10" s="284"/>
      <c r="EX10" s="287"/>
      <c r="EY10" s="275"/>
      <c r="EZ10" s="276"/>
      <c r="FA10" s="283"/>
      <c r="FB10" s="285"/>
      <c r="FC10" s="285"/>
      <c r="FD10" s="285">
        <v>0</v>
      </c>
      <c r="FE10" s="285">
        <v>1</v>
      </c>
      <c r="FF10" s="285"/>
      <c r="FG10" s="285"/>
      <c r="FH10" s="285"/>
      <c r="FI10" s="285"/>
      <c r="FJ10" s="285"/>
      <c r="FK10" s="285">
        <v>0</v>
      </c>
      <c r="FL10" s="285"/>
      <c r="FM10" s="285">
        <v>0</v>
      </c>
      <c r="FN10" s="285"/>
      <c r="FO10" s="285"/>
      <c r="FP10" s="271">
        <f t="shared" si="12"/>
        <v>0.25</v>
      </c>
      <c r="FQ10" s="272">
        <f t="shared" si="13"/>
        <v>1</v>
      </c>
      <c r="FR10" s="277"/>
      <c r="FS10" s="278">
        <v>0</v>
      </c>
      <c r="FT10" s="276">
        <v>0</v>
      </c>
      <c r="FU10" s="276">
        <v>0</v>
      </c>
      <c r="FV10" s="285">
        <v>0</v>
      </c>
      <c r="FW10" s="270">
        <v>0.09</v>
      </c>
      <c r="FX10" s="270">
        <v>0</v>
      </c>
      <c r="FY10" s="270">
        <v>1</v>
      </c>
      <c r="FZ10" s="270"/>
      <c r="GA10" s="270"/>
      <c r="GB10" s="271">
        <f t="shared" si="14"/>
        <v>0.15571428571428572</v>
      </c>
      <c r="GC10" s="288">
        <f t="shared" si="15"/>
        <v>1</v>
      </c>
      <c r="GD10" s="850">
        <v>3</v>
      </c>
      <c r="GE10" s="289"/>
      <c r="GF10" s="290"/>
      <c r="GG10" s="291" t="s">
        <v>621</v>
      </c>
      <c r="GH10" s="292"/>
      <c r="GI10" s="293"/>
      <c r="GJ10" s="284"/>
      <c r="GK10" s="284"/>
      <c r="GL10" s="284"/>
      <c r="GM10" s="285"/>
      <c r="GN10" s="285"/>
      <c r="GO10" s="285"/>
      <c r="GP10" s="285">
        <v>4.5</v>
      </c>
      <c r="GQ10" s="285"/>
      <c r="GR10" s="271">
        <f t="shared" si="16"/>
        <v>4.5</v>
      </c>
      <c r="GS10" s="272">
        <f t="shared" si="17"/>
        <v>26</v>
      </c>
      <c r="GT10" s="287"/>
      <c r="GU10" s="287">
        <v>4</v>
      </c>
      <c r="GV10" s="305">
        <f t="shared" si="18"/>
        <v>4</v>
      </c>
      <c r="GW10" s="283"/>
      <c r="GX10" s="284"/>
      <c r="GY10" s="285"/>
      <c r="GZ10" s="271" t="e">
        <f t="shared" si="19"/>
        <v>#DIV/0!</v>
      </c>
      <c r="HA10" s="283"/>
      <c r="HB10" s="284"/>
      <c r="HC10" s="285"/>
      <c r="HD10" s="271" t="e">
        <f t="shared" si="20"/>
        <v>#DIV/0!</v>
      </c>
      <c r="HE10" s="283"/>
      <c r="HF10" s="284"/>
      <c r="HG10" s="285"/>
      <c r="HH10" s="285">
        <v>1.5</v>
      </c>
      <c r="HI10" s="271">
        <f t="shared" si="21"/>
        <v>1.5</v>
      </c>
      <c r="HJ10" s="283"/>
      <c r="HK10" s="284"/>
      <c r="HL10" s="284"/>
      <c r="HM10" s="285"/>
      <c r="HN10" s="284">
        <v>4.82</v>
      </c>
      <c r="HO10" s="285">
        <v>1.25</v>
      </c>
      <c r="HP10" s="285"/>
      <c r="HQ10" s="298">
        <f t="shared" si="22"/>
        <v>3.0350000000000001</v>
      </c>
      <c r="HR10" s="283">
        <v>9</v>
      </c>
      <c r="HS10" s="284">
        <v>9</v>
      </c>
      <c r="HT10" s="284">
        <v>6</v>
      </c>
      <c r="HU10" s="285">
        <v>1.25</v>
      </c>
      <c r="HV10" s="306">
        <v>8</v>
      </c>
      <c r="HW10" s="306">
        <v>3.68</v>
      </c>
      <c r="HX10" s="306"/>
      <c r="HY10" s="307">
        <f t="shared" si="23"/>
        <v>6.1550000000000002</v>
      </c>
      <c r="HZ10" s="283"/>
      <c r="IA10" s="285"/>
      <c r="IB10" s="285"/>
      <c r="IC10" s="285"/>
      <c r="ID10" s="307" t="e">
        <f t="shared" si="24"/>
        <v>#DIV/0!</v>
      </c>
      <c r="IE10" s="278">
        <v>0</v>
      </c>
      <c r="IF10" s="276">
        <v>0</v>
      </c>
      <c r="IG10" s="276"/>
      <c r="IH10" s="270">
        <v>0</v>
      </c>
      <c r="II10" s="856">
        <v>0</v>
      </c>
      <c r="IJ10" s="301"/>
      <c r="IK10" s="302"/>
      <c r="IL10" s="303"/>
    </row>
    <row r="11" spans="1:246" ht="12" customHeight="1" x14ac:dyDescent="0.2">
      <c r="A11" s="268">
        <v>7</v>
      </c>
      <c r="B11" s="269" t="s">
        <v>434</v>
      </c>
      <c r="C11" s="270">
        <v>71.331000000000003</v>
      </c>
      <c r="D11" s="270">
        <v>61.4</v>
      </c>
      <c r="E11" s="270"/>
      <c r="F11" s="270"/>
      <c r="G11" s="270"/>
      <c r="H11" s="270">
        <v>74.7</v>
      </c>
      <c r="I11" s="270">
        <v>39.1</v>
      </c>
      <c r="J11" s="270">
        <v>90.67</v>
      </c>
      <c r="K11" s="270">
        <v>80.318210520000008</v>
      </c>
      <c r="L11" s="270">
        <v>74.2</v>
      </c>
      <c r="M11" s="270"/>
      <c r="N11" s="270">
        <v>74.447895717731612</v>
      </c>
      <c r="O11" s="270">
        <v>62.907647298915343</v>
      </c>
      <c r="P11" s="270">
        <v>77.28</v>
      </c>
      <c r="Q11" s="270">
        <v>35.938256758620696</v>
      </c>
      <c r="R11" s="270"/>
      <c r="S11" s="270"/>
      <c r="T11" s="270">
        <v>32.426274499999998</v>
      </c>
      <c r="U11" s="270"/>
      <c r="V11" s="270"/>
      <c r="W11" s="270"/>
      <c r="X11" s="270"/>
      <c r="Y11" s="270">
        <v>70.033333299999995</v>
      </c>
      <c r="Z11" s="270">
        <v>30.6</v>
      </c>
      <c r="AA11" s="270">
        <v>69.95</v>
      </c>
      <c r="AB11" s="270">
        <v>87.97</v>
      </c>
      <c r="AC11" s="270"/>
      <c r="AD11" s="270"/>
      <c r="AE11" s="271">
        <f t="shared" si="0"/>
        <v>52.15597644636015</v>
      </c>
      <c r="AF11" s="272">
        <f t="shared" si="1"/>
        <v>18</v>
      </c>
      <c r="AG11" s="271">
        <f t="shared" si="2"/>
        <v>54.183191407327584</v>
      </c>
      <c r="AH11" s="273">
        <f t="shared" si="3"/>
        <v>20</v>
      </c>
      <c r="AI11" s="274"/>
      <c r="AJ11" s="275"/>
      <c r="AK11" s="276">
        <v>57.2</v>
      </c>
      <c r="AL11" s="276">
        <v>57.1</v>
      </c>
      <c r="AM11" s="276"/>
      <c r="AN11" s="276"/>
      <c r="AO11" s="270"/>
      <c r="AP11" s="270">
        <v>59</v>
      </c>
      <c r="AQ11" s="270">
        <v>54.046917000000001</v>
      </c>
      <c r="AR11" s="270"/>
      <c r="AS11" s="270"/>
      <c r="AT11" s="270">
        <v>53.7</v>
      </c>
      <c r="AU11" s="270"/>
      <c r="AV11" s="270">
        <v>56.9</v>
      </c>
      <c r="AW11" s="270">
        <v>58.28</v>
      </c>
      <c r="AX11" s="270">
        <v>55.072982189537065</v>
      </c>
      <c r="AY11" s="270">
        <v>59.892658580355729</v>
      </c>
      <c r="AZ11" s="270">
        <v>51.79</v>
      </c>
      <c r="BA11" s="270"/>
      <c r="BB11" s="270"/>
      <c r="BC11" s="270"/>
      <c r="BD11" s="270"/>
      <c r="BE11" s="270"/>
      <c r="BF11" s="270"/>
      <c r="BG11" s="270"/>
      <c r="BH11" s="270">
        <v>58.6</v>
      </c>
      <c r="BI11" s="270"/>
      <c r="BJ11" s="270">
        <v>59.4</v>
      </c>
      <c r="BK11" s="270">
        <v>57.45</v>
      </c>
      <c r="BL11" s="270">
        <v>59.2</v>
      </c>
      <c r="BM11" s="270"/>
      <c r="BN11" s="271">
        <f t="shared" si="4"/>
        <v>56.973754126420921</v>
      </c>
      <c r="BO11" s="272">
        <f t="shared" si="5"/>
        <v>11</v>
      </c>
      <c r="BP11" s="277"/>
      <c r="BQ11" s="278"/>
      <c r="BR11" s="270">
        <v>110</v>
      </c>
      <c r="BS11" s="270">
        <v>108</v>
      </c>
      <c r="BT11" s="270"/>
      <c r="BU11" s="270"/>
      <c r="BV11" s="270"/>
      <c r="BW11" s="270">
        <v>102</v>
      </c>
      <c r="BX11" s="270">
        <v>100</v>
      </c>
      <c r="BY11" s="270"/>
      <c r="BZ11" s="270">
        <v>137</v>
      </c>
      <c r="CA11" s="270"/>
      <c r="CB11" s="270">
        <v>139</v>
      </c>
      <c r="CC11" s="270">
        <v>125.43</v>
      </c>
      <c r="CD11" s="270">
        <v>125</v>
      </c>
      <c r="CE11" s="270">
        <v>128.25794673539519</v>
      </c>
      <c r="CF11" s="270">
        <v>94.5</v>
      </c>
      <c r="CG11" s="270"/>
      <c r="CH11" s="270"/>
      <c r="CI11" s="270"/>
      <c r="CJ11" s="270"/>
      <c r="CK11" s="270">
        <v>116</v>
      </c>
      <c r="CL11" s="304"/>
      <c r="CM11" s="304">
        <v>128</v>
      </c>
      <c r="CN11" s="270">
        <v>127</v>
      </c>
      <c r="CO11" s="270"/>
      <c r="CP11" s="270"/>
      <c r="CQ11" s="270"/>
      <c r="CR11" s="280">
        <f t="shared" si="6"/>
        <v>116.99363636363637</v>
      </c>
      <c r="CS11" s="272">
        <f t="shared" si="7"/>
        <v>20</v>
      </c>
      <c r="CT11" s="277"/>
      <c r="CU11" s="278"/>
      <c r="CV11" s="276">
        <v>31</v>
      </c>
      <c r="CW11" s="276">
        <v>33</v>
      </c>
      <c r="CX11" s="276"/>
      <c r="CY11" s="270"/>
      <c r="CZ11" s="270">
        <v>29</v>
      </c>
      <c r="DA11" s="270">
        <v>32</v>
      </c>
      <c r="DB11" s="270">
        <v>30</v>
      </c>
      <c r="DC11" s="270"/>
      <c r="DD11" s="270">
        <v>28.5</v>
      </c>
      <c r="DE11" s="270">
        <v>35.100055228276872</v>
      </c>
      <c r="DF11" s="270">
        <v>31.86011904761904</v>
      </c>
      <c r="DG11" s="270"/>
      <c r="DH11" s="270"/>
      <c r="DI11" s="270"/>
      <c r="DJ11" s="270"/>
      <c r="DK11" s="270">
        <v>32</v>
      </c>
      <c r="DL11" s="270"/>
      <c r="DM11" s="270"/>
      <c r="DN11" s="270"/>
      <c r="DO11" s="281">
        <v>28</v>
      </c>
      <c r="DP11" s="270">
        <v>31.5</v>
      </c>
      <c r="DQ11" s="270">
        <v>33.5</v>
      </c>
      <c r="DR11" s="270"/>
      <c r="DS11" s="270"/>
      <c r="DT11" s="280">
        <f t="shared" si="8"/>
        <v>31.288347856324659</v>
      </c>
      <c r="DU11" s="272">
        <f t="shared" si="9"/>
        <v>14</v>
      </c>
      <c r="DV11" s="277"/>
      <c r="DW11" s="283"/>
      <c r="DX11" s="284"/>
      <c r="DY11" s="284"/>
      <c r="DZ11" s="284"/>
      <c r="EA11" s="284">
        <v>1</v>
      </c>
      <c r="EB11" s="284">
        <v>0</v>
      </c>
      <c r="EC11" s="284"/>
      <c r="ED11" s="284"/>
      <c r="EE11" s="285"/>
      <c r="EF11" s="285"/>
      <c r="EG11" s="285"/>
      <c r="EH11" s="285"/>
      <c r="EI11" s="285"/>
      <c r="EJ11" s="285"/>
      <c r="EK11" s="285"/>
      <c r="EL11" s="285"/>
      <c r="EM11" s="285">
        <v>1.5</v>
      </c>
      <c r="EN11" s="270"/>
      <c r="EO11" s="270"/>
      <c r="EP11" s="271">
        <f t="shared" si="10"/>
        <v>0.83333333333333337</v>
      </c>
      <c r="EQ11" s="272">
        <f t="shared" si="11"/>
        <v>14</v>
      </c>
      <c r="ER11" s="277"/>
      <c r="ES11" s="283"/>
      <c r="ET11" s="284"/>
      <c r="EU11" s="284"/>
      <c r="EV11" s="284"/>
      <c r="EW11" s="284"/>
      <c r="EX11" s="287"/>
      <c r="EY11" s="275"/>
      <c r="EZ11" s="276"/>
      <c r="FA11" s="283"/>
      <c r="FB11" s="285"/>
      <c r="FC11" s="285"/>
      <c r="FD11" s="285">
        <v>0</v>
      </c>
      <c r="FE11" s="285">
        <v>1.5</v>
      </c>
      <c r="FF11" s="285"/>
      <c r="FG11" s="285"/>
      <c r="FH11" s="285"/>
      <c r="FI11" s="285"/>
      <c r="FJ11" s="285"/>
      <c r="FK11" s="285">
        <v>0</v>
      </c>
      <c r="FL11" s="285"/>
      <c r="FM11" s="285">
        <v>0.5</v>
      </c>
      <c r="FN11" s="285"/>
      <c r="FO11" s="285"/>
      <c r="FP11" s="271">
        <f t="shared" si="12"/>
        <v>0.5</v>
      </c>
      <c r="FQ11" s="272">
        <f t="shared" si="13"/>
        <v>11</v>
      </c>
      <c r="FR11" s="277"/>
      <c r="FS11" s="278">
        <v>0.2</v>
      </c>
      <c r="FT11" s="276">
        <v>1.5</v>
      </c>
      <c r="FU11" s="276">
        <v>0</v>
      </c>
      <c r="FV11" s="285">
        <v>1</v>
      </c>
      <c r="FW11" s="270">
        <v>0</v>
      </c>
      <c r="FX11" s="270">
        <v>0</v>
      </c>
      <c r="FY11" s="270">
        <v>1</v>
      </c>
      <c r="FZ11" s="270"/>
      <c r="GA11" s="270"/>
      <c r="GB11" s="271">
        <f t="shared" si="14"/>
        <v>0.52857142857142858</v>
      </c>
      <c r="GC11" s="288">
        <f t="shared" si="15"/>
        <v>13</v>
      </c>
      <c r="GD11" s="850">
        <v>0</v>
      </c>
      <c r="GE11" s="289"/>
      <c r="GF11" s="290"/>
      <c r="GG11" s="291" t="s">
        <v>625</v>
      </c>
      <c r="GH11" s="292"/>
      <c r="GI11" s="293"/>
      <c r="GJ11" s="284"/>
      <c r="GK11" s="284"/>
      <c r="GL11" s="284"/>
      <c r="GM11" s="285"/>
      <c r="GN11" s="285"/>
      <c r="GO11" s="285"/>
      <c r="GP11" s="285">
        <v>0</v>
      </c>
      <c r="GQ11" s="285"/>
      <c r="GR11" s="271">
        <f t="shared" si="16"/>
        <v>0</v>
      </c>
      <c r="GS11" s="272">
        <f t="shared" si="17"/>
        <v>1</v>
      </c>
      <c r="GT11" s="287"/>
      <c r="GU11" s="287">
        <v>2</v>
      </c>
      <c r="GV11" s="305">
        <f t="shared" si="18"/>
        <v>2</v>
      </c>
      <c r="GW11" s="283"/>
      <c r="GX11" s="284"/>
      <c r="GY11" s="285"/>
      <c r="GZ11" s="271" t="e">
        <f t="shared" si="19"/>
        <v>#DIV/0!</v>
      </c>
      <c r="HA11" s="283"/>
      <c r="HB11" s="284"/>
      <c r="HC11" s="285"/>
      <c r="HD11" s="271" t="e">
        <f t="shared" si="20"/>
        <v>#DIV/0!</v>
      </c>
      <c r="HE11" s="283"/>
      <c r="HF11" s="284"/>
      <c r="HG11" s="285"/>
      <c r="HH11" s="285">
        <v>0.5</v>
      </c>
      <c r="HI11" s="271">
        <f t="shared" si="21"/>
        <v>0.5</v>
      </c>
      <c r="HJ11" s="283"/>
      <c r="HK11" s="284"/>
      <c r="HL11" s="284"/>
      <c r="HM11" s="285"/>
      <c r="HN11" s="284">
        <v>4.2300000000000004</v>
      </c>
      <c r="HO11" s="285">
        <v>2.25</v>
      </c>
      <c r="HP11" s="285"/>
      <c r="HQ11" s="298">
        <f t="shared" si="22"/>
        <v>3.24</v>
      </c>
      <c r="HR11" s="283">
        <v>7.5</v>
      </c>
      <c r="HS11" s="284">
        <v>9</v>
      </c>
      <c r="HT11" s="284">
        <v>1</v>
      </c>
      <c r="HU11" s="285">
        <v>2.75</v>
      </c>
      <c r="HV11" s="306">
        <v>6.5</v>
      </c>
      <c r="HW11" s="306">
        <v>1.68</v>
      </c>
      <c r="HX11" s="306"/>
      <c r="HY11" s="307">
        <f t="shared" si="23"/>
        <v>4.7383333333333333</v>
      </c>
      <c r="HZ11" s="283"/>
      <c r="IA11" s="285"/>
      <c r="IB11" s="285"/>
      <c r="IC11" s="285"/>
      <c r="ID11" s="307" t="e">
        <f t="shared" si="24"/>
        <v>#DIV/0!</v>
      </c>
      <c r="IE11" s="278">
        <v>100</v>
      </c>
      <c r="IF11" s="276">
        <v>95.238095238095227</v>
      </c>
      <c r="IG11" s="276"/>
      <c r="IH11" s="270">
        <v>93.333333333333329</v>
      </c>
      <c r="II11" s="856">
        <v>100</v>
      </c>
      <c r="IJ11" s="301"/>
      <c r="IK11" s="302"/>
      <c r="IL11" s="303"/>
    </row>
    <row r="12" spans="1:246" ht="12" customHeight="1" x14ac:dyDescent="0.2">
      <c r="A12" s="268">
        <v>8</v>
      </c>
      <c r="B12" s="269" t="s">
        <v>433</v>
      </c>
      <c r="C12" s="270">
        <v>74.361999999999995</v>
      </c>
      <c r="D12" s="270">
        <v>62.45</v>
      </c>
      <c r="E12" s="270"/>
      <c r="F12" s="270"/>
      <c r="G12" s="270"/>
      <c r="H12" s="270">
        <v>69.2</v>
      </c>
      <c r="I12" s="270">
        <v>56.1</v>
      </c>
      <c r="J12" s="270">
        <v>78.44</v>
      </c>
      <c r="K12" s="270">
        <v>78.487917050000007</v>
      </c>
      <c r="L12" s="270">
        <v>69.400000000000006</v>
      </c>
      <c r="M12" s="270"/>
      <c r="N12" s="270">
        <v>102.68017940587541</v>
      </c>
      <c r="O12" s="270">
        <v>65.910819247151977</v>
      </c>
      <c r="P12" s="270">
        <v>84.74</v>
      </c>
      <c r="Q12" s="270">
        <v>41.714593820689657</v>
      </c>
      <c r="R12" s="270"/>
      <c r="S12" s="270"/>
      <c r="T12" s="270">
        <v>35.967171800000003</v>
      </c>
      <c r="U12" s="270"/>
      <c r="V12" s="270"/>
      <c r="W12" s="270"/>
      <c r="X12" s="270"/>
      <c r="Y12" s="270">
        <v>78.3</v>
      </c>
      <c r="Z12" s="270">
        <v>33.6</v>
      </c>
      <c r="AA12" s="270">
        <v>70.25</v>
      </c>
      <c r="AB12" s="270">
        <v>88.734999999999999</v>
      </c>
      <c r="AC12" s="270"/>
      <c r="AD12" s="270"/>
      <c r="AE12" s="271">
        <f t="shared" si="0"/>
        <v>55.982595493486599</v>
      </c>
      <c r="AF12" s="272">
        <f t="shared" si="1"/>
        <v>10</v>
      </c>
      <c r="AG12" s="271">
        <f t="shared" si="2"/>
        <v>57.76609570258622</v>
      </c>
      <c r="AH12" s="273">
        <f t="shared" si="3"/>
        <v>11</v>
      </c>
      <c r="AI12" s="274"/>
      <c r="AJ12" s="275"/>
      <c r="AK12" s="276">
        <v>58.3</v>
      </c>
      <c r="AL12" s="276">
        <v>54.65</v>
      </c>
      <c r="AM12" s="276"/>
      <c r="AN12" s="276"/>
      <c r="AO12" s="270"/>
      <c r="AP12" s="270">
        <v>59.1</v>
      </c>
      <c r="AQ12" s="270">
        <v>55.991081000000001</v>
      </c>
      <c r="AR12" s="270"/>
      <c r="AS12" s="270"/>
      <c r="AT12" s="270">
        <v>54.3</v>
      </c>
      <c r="AU12" s="270"/>
      <c r="AV12" s="270">
        <v>53.05</v>
      </c>
      <c r="AW12" s="270">
        <v>56.52</v>
      </c>
      <c r="AX12" s="270">
        <v>54.015832794040541</v>
      </c>
      <c r="AY12" s="270">
        <v>55.671218495577335</v>
      </c>
      <c r="AZ12" s="270">
        <v>54.260000000000005</v>
      </c>
      <c r="BA12" s="270"/>
      <c r="BB12" s="270"/>
      <c r="BC12" s="270"/>
      <c r="BD12" s="270"/>
      <c r="BE12" s="270"/>
      <c r="BF12" s="270"/>
      <c r="BG12" s="270"/>
      <c r="BH12" s="270">
        <v>56.6</v>
      </c>
      <c r="BI12" s="270"/>
      <c r="BJ12" s="270">
        <v>57.4</v>
      </c>
      <c r="BK12" s="270">
        <v>54.6</v>
      </c>
      <c r="BL12" s="270">
        <v>59.2</v>
      </c>
      <c r="BM12" s="270"/>
      <c r="BN12" s="271">
        <f t="shared" si="4"/>
        <v>55.975580877829849</v>
      </c>
      <c r="BO12" s="272">
        <f t="shared" si="5"/>
        <v>20</v>
      </c>
      <c r="BP12" s="277"/>
      <c r="BQ12" s="278"/>
      <c r="BR12" s="270">
        <v>110</v>
      </c>
      <c r="BS12" s="270">
        <v>113</v>
      </c>
      <c r="BT12" s="270"/>
      <c r="BU12" s="270"/>
      <c r="BV12" s="270"/>
      <c r="BW12" s="270">
        <v>101</v>
      </c>
      <c r="BX12" s="270">
        <v>98</v>
      </c>
      <c r="BY12" s="270"/>
      <c r="BZ12" s="270">
        <v>139</v>
      </c>
      <c r="CA12" s="270"/>
      <c r="CB12" s="270">
        <v>140</v>
      </c>
      <c r="CC12" s="270">
        <v>128.25</v>
      </c>
      <c r="CD12" s="270">
        <v>126</v>
      </c>
      <c r="CE12" s="270">
        <v>129.60033136966126</v>
      </c>
      <c r="CF12" s="270">
        <v>93</v>
      </c>
      <c r="CG12" s="270"/>
      <c r="CH12" s="270"/>
      <c r="CI12" s="270"/>
      <c r="CJ12" s="270"/>
      <c r="CK12" s="270">
        <v>120</v>
      </c>
      <c r="CL12" s="304"/>
      <c r="CM12" s="304">
        <v>128</v>
      </c>
      <c r="CN12" s="270">
        <v>126.5</v>
      </c>
      <c r="CO12" s="270"/>
      <c r="CP12" s="270"/>
      <c r="CQ12" s="270"/>
      <c r="CR12" s="280">
        <f t="shared" si="6"/>
        <v>117.88636363636364</v>
      </c>
      <c r="CS12" s="272">
        <f t="shared" si="7"/>
        <v>25</v>
      </c>
      <c r="CT12" s="277"/>
      <c r="CU12" s="278"/>
      <c r="CV12" s="276">
        <v>35.666666666666664</v>
      </c>
      <c r="CW12" s="276">
        <v>36</v>
      </c>
      <c r="CX12" s="276"/>
      <c r="CY12" s="270"/>
      <c r="CZ12" s="270">
        <v>33</v>
      </c>
      <c r="DA12" s="270">
        <v>37</v>
      </c>
      <c r="DB12" s="270">
        <v>32.5</v>
      </c>
      <c r="DC12" s="270"/>
      <c r="DD12" s="270">
        <v>30</v>
      </c>
      <c r="DE12" s="270">
        <v>37.280007363770252</v>
      </c>
      <c r="DF12" s="270">
        <v>29.184830633284246</v>
      </c>
      <c r="DG12" s="270"/>
      <c r="DH12" s="270"/>
      <c r="DI12" s="270"/>
      <c r="DJ12" s="270"/>
      <c r="DK12" s="270">
        <v>38</v>
      </c>
      <c r="DL12" s="270"/>
      <c r="DM12" s="270"/>
      <c r="DN12" s="270"/>
      <c r="DO12" s="281">
        <v>30</v>
      </c>
      <c r="DP12" s="270">
        <v>34.5</v>
      </c>
      <c r="DQ12" s="270">
        <v>37</v>
      </c>
      <c r="DR12" s="270"/>
      <c r="DS12" s="270"/>
      <c r="DT12" s="280">
        <f t="shared" si="8"/>
        <v>34.177625388643428</v>
      </c>
      <c r="DU12" s="272">
        <f t="shared" si="9"/>
        <v>27</v>
      </c>
      <c r="DV12" s="277"/>
      <c r="DW12" s="283"/>
      <c r="DX12" s="284"/>
      <c r="DY12" s="284"/>
      <c r="DZ12" s="284"/>
      <c r="EA12" s="284">
        <v>1</v>
      </c>
      <c r="EB12" s="284">
        <v>0</v>
      </c>
      <c r="EC12" s="284"/>
      <c r="ED12" s="284"/>
      <c r="EE12" s="285"/>
      <c r="EF12" s="285"/>
      <c r="EG12" s="285"/>
      <c r="EH12" s="285"/>
      <c r="EI12" s="285"/>
      <c r="EJ12" s="285"/>
      <c r="EK12" s="285"/>
      <c r="EL12" s="285"/>
      <c r="EM12" s="285">
        <v>0</v>
      </c>
      <c r="EN12" s="270"/>
      <c r="EO12" s="270"/>
      <c r="EP12" s="271">
        <f t="shared" si="10"/>
        <v>0.33333333333333331</v>
      </c>
      <c r="EQ12" s="272">
        <f t="shared" si="11"/>
        <v>7</v>
      </c>
      <c r="ER12" s="277"/>
      <c r="ES12" s="283"/>
      <c r="ET12" s="284"/>
      <c r="EU12" s="284"/>
      <c r="EV12" s="284"/>
      <c r="EW12" s="284"/>
      <c r="EX12" s="287"/>
      <c r="EY12" s="275"/>
      <c r="EZ12" s="276"/>
      <c r="FA12" s="283"/>
      <c r="FB12" s="285"/>
      <c r="FC12" s="285"/>
      <c r="FD12" s="285">
        <v>0</v>
      </c>
      <c r="FE12" s="285">
        <v>1</v>
      </c>
      <c r="FF12" s="285"/>
      <c r="FG12" s="285"/>
      <c r="FH12" s="285"/>
      <c r="FI12" s="285"/>
      <c r="FJ12" s="285"/>
      <c r="FK12" s="285">
        <v>0</v>
      </c>
      <c r="FL12" s="285"/>
      <c r="FM12" s="285">
        <v>0</v>
      </c>
      <c r="FN12" s="285"/>
      <c r="FO12" s="285"/>
      <c r="FP12" s="271">
        <f t="shared" si="12"/>
        <v>0.25</v>
      </c>
      <c r="FQ12" s="272">
        <f t="shared" si="13"/>
        <v>1</v>
      </c>
      <c r="FR12" s="277"/>
      <c r="FS12" s="278">
        <v>0</v>
      </c>
      <c r="FT12" s="276">
        <v>0</v>
      </c>
      <c r="FU12" s="276">
        <v>0</v>
      </c>
      <c r="FV12" s="285">
        <v>0.5</v>
      </c>
      <c r="FW12" s="270">
        <v>0</v>
      </c>
      <c r="FX12" s="270">
        <v>8.5</v>
      </c>
      <c r="FY12" s="270">
        <v>1</v>
      </c>
      <c r="FZ12" s="270"/>
      <c r="GA12" s="270"/>
      <c r="GB12" s="271">
        <f t="shared" si="14"/>
        <v>1.4285714285714286</v>
      </c>
      <c r="GC12" s="288">
        <f t="shared" si="15"/>
        <v>24</v>
      </c>
      <c r="GD12" s="850">
        <v>0</v>
      </c>
      <c r="GE12" s="289"/>
      <c r="GF12" s="290"/>
      <c r="GG12" s="291" t="s">
        <v>627</v>
      </c>
      <c r="GH12" s="292"/>
      <c r="GI12" s="293"/>
      <c r="GJ12" s="284"/>
      <c r="GK12" s="284"/>
      <c r="GL12" s="284"/>
      <c r="GM12" s="285"/>
      <c r="GN12" s="285"/>
      <c r="GO12" s="285"/>
      <c r="GP12" s="285">
        <v>0</v>
      </c>
      <c r="GQ12" s="285"/>
      <c r="GR12" s="271">
        <f t="shared" si="16"/>
        <v>0</v>
      </c>
      <c r="GS12" s="272">
        <f t="shared" si="17"/>
        <v>1</v>
      </c>
      <c r="GT12" s="287"/>
      <c r="GU12" s="287">
        <v>3</v>
      </c>
      <c r="GV12" s="305">
        <f t="shared" si="18"/>
        <v>3</v>
      </c>
      <c r="GW12" s="283"/>
      <c r="GX12" s="284"/>
      <c r="GY12" s="285"/>
      <c r="GZ12" s="271" t="e">
        <f t="shared" si="19"/>
        <v>#DIV/0!</v>
      </c>
      <c r="HA12" s="283"/>
      <c r="HB12" s="284"/>
      <c r="HC12" s="285"/>
      <c r="HD12" s="271" t="e">
        <f t="shared" si="20"/>
        <v>#DIV/0!</v>
      </c>
      <c r="HE12" s="283"/>
      <c r="HF12" s="284"/>
      <c r="HG12" s="285"/>
      <c r="HH12" s="285">
        <v>1</v>
      </c>
      <c r="HI12" s="271">
        <f t="shared" si="21"/>
        <v>1</v>
      </c>
      <c r="HJ12" s="283"/>
      <c r="HK12" s="284"/>
      <c r="HL12" s="284"/>
      <c r="HM12" s="285"/>
      <c r="HN12" s="284">
        <v>5.05</v>
      </c>
      <c r="HO12" s="285">
        <v>2</v>
      </c>
      <c r="HP12" s="285"/>
      <c r="HQ12" s="298">
        <f t="shared" si="22"/>
        <v>3.5249999999999999</v>
      </c>
      <c r="HR12" s="283">
        <v>7.5</v>
      </c>
      <c r="HS12" s="284">
        <v>7</v>
      </c>
      <c r="HT12" s="284">
        <v>3</v>
      </c>
      <c r="HU12" s="285">
        <v>3.5</v>
      </c>
      <c r="HV12" s="306">
        <v>8.5</v>
      </c>
      <c r="HW12" s="306">
        <v>4.32</v>
      </c>
      <c r="HX12" s="306"/>
      <c r="HY12" s="307">
        <f t="shared" si="23"/>
        <v>5.6366666666666667</v>
      </c>
      <c r="HZ12" s="283"/>
      <c r="IA12" s="285"/>
      <c r="IB12" s="285"/>
      <c r="IC12" s="285"/>
      <c r="ID12" s="307" t="e">
        <f t="shared" si="24"/>
        <v>#DIV/0!</v>
      </c>
      <c r="IE12" s="278">
        <v>100</v>
      </c>
      <c r="IF12" s="276">
        <v>100</v>
      </c>
      <c r="IG12" s="276"/>
      <c r="IH12" s="270">
        <v>100</v>
      </c>
      <c r="II12" s="856">
        <v>100</v>
      </c>
      <c r="IJ12" s="301"/>
      <c r="IK12" s="302"/>
      <c r="IL12" s="303"/>
    </row>
    <row r="13" spans="1:246" ht="12" customHeight="1" x14ac:dyDescent="0.2">
      <c r="A13" s="268">
        <v>9</v>
      </c>
      <c r="B13" s="269" t="s">
        <v>429</v>
      </c>
      <c r="C13" s="270">
        <v>71.552000000000007</v>
      </c>
      <c r="D13" s="270">
        <v>66</v>
      </c>
      <c r="E13" s="270"/>
      <c r="F13" s="270"/>
      <c r="G13" s="270"/>
      <c r="H13" s="270">
        <v>62.9</v>
      </c>
      <c r="I13" s="270">
        <v>51.7</v>
      </c>
      <c r="J13" s="270">
        <v>70.239999999999995</v>
      </c>
      <c r="K13" s="270">
        <v>79.185790745000006</v>
      </c>
      <c r="L13" s="270">
        <v>71.2</v>
      </c>
      <c r="M13" s="270"/>
      <c r="N13" s="270">
        <v>77.422847636429736</v>
      </c>
      <c r="O13" s="270">
        <v>66.898802942695696</v>
      </c>
      <c r="P13" s="270">
        <v>72.59</v>
      </c>
      <c r="Q13" s="270">
        <v>38.14793539655173</v>
      </c>
      <c r="R13" s="270"/>
      <c r="S13" s="270"/>
      <c r="T13" s="270">
        <v>35.681170999999999</v>
      </c>
      <c r="U13" s="270"/>
      <c r="V13" s="270"/>
      <c r="W13" s="270"/>
      <c r="X13" s="270"/>
      <c r="Y13" s="270">
        <v>82.033333299999995</v>
      </c>
      <c r="Z13" s="270">
        <v>45.9</v>
      </c>
      <c r="AA13" s="270">
        <v>64.38</v>
      </c>
      <c r="AB13" s="270">
        <v>85.16</v>
      </c>
      <c r="AC13" s="270"/>
      <c r="AD13" s="270"/>
      <c r="AE13" s="271">
        <f t="shared" si="0"/>
        <v>55.021004643678161</v>
      </c>
      <c r="AF13" s="272">
        <f t="shared" si="1"/>
        <v>13</v>
      </c>
      <c r="AG13" s="271">
        <f t="shared" si="2"/>
        <v>57.130138299568969</v>
      </c>
      <c r="AH13" s="273">
        <f t="shared" si="3"/>
        <v>13</v>
      </c>
      <c r="AI13" s="274"/>
      <c r="AJ13" s="275"/>
      <c r="AK13" s="276">
        <v>59.5</v>
      </c>
      <c r="AL13" s="276">
        <v>58.95</v>
      </c>
      <c r="AM13" s="276"/>
      <c r="AN13" s="276"/>
      <c r="AO13" s="270"/>
      <c r="AP13" s="270">
        <v>57.2</v>
      </c>
      <c r="AQ13" s="270">
        <v>57.941608000000002</v>
      </c>
      <c r="AR13" s="270"/>
      <c r="AS13" s="270"/>
      <c r="AT13" s="270">
        <v>55.4</v>
      </c>
      <c r="AU13" s="270"/>
      <c r="AV13" s="270">
        <v>49.1</v>
      </c>
      <c r="AW13" s="270">
        <v>54.76</v>
      </c>
      <c r="AX13" s="270">
        <v>53.770278952403764</v>
      </c>
      <c r="AY13" s="270">
        <v>55.396549122176047</v>
      </c>
      <c r="AZ13" s="270">
        <v>52.45</v>
      </c>
      <c r="BA13" s="270"/>
      <c r="BB13" s="270"/>
      <c r="BC13" s="270"/>
      <c r="BD13" s="270"/>
      <c r="BE13" s="270"/>
      <c r="BF13" s="270"/>
      <c r="BG13" s="270"/>
      <c r="BH13" s="270">
        <v>56.6</v>
      </c>
      <c r="BI13" s="270"/>
      <c r="BJ13" s="270">
        <v>58.7</v>
      </c>
      <c r="BK13" s="270">
        <v>53.3</v>
      </c>
      <c r="BL13" s="270">
        <v>58.85</v>
      </c>
      <c r="BM13" s="270"/>
      <c r="BN13" s="271">
        <f t="shared" si="4"/>
        <v>55.851316862469993</v>
      </c>
      <c r="BO13" s="272">
        <f t="shared" si="5"/>
        <v>23</v>
      </c>
      <c r="BP13" s="277"/>
      <c r="BQ13" s="278"/>
      <c r="BR13" s="270">
        <v>110</v>
      </c>
      <c r="BS13" s="270">
        <v>109</v>
      </c>
      <c r="BT13" s="270"/>
      <c r="BU13" s="270"/>
      <c r="BV13" s="270"/>
      <c r="BW13" s="270">
        <v>98</v>
      </c>
      <c r="BX13" s="270">
        <v>101</v>
      </c>
      <c r="BY13" s="270"/>
      <c r="BZ13" s="270">
        <v>138.5</v>
      </c>
      <c r="CA13" s="270"/>
      <c r="CB13" s="270">
        <v>143</v>
      </c>
      <c r="CC13" s="270">
        <v>127.98</v>
      </c>
      <c r="CD13" s="270">
        <v>128</v>
      </c>
      <c r="CE13" s="270">
        <v>130.50405007363773</v>
      </c>
      <c r="CF13" s="270">
        <v>90.5</v>
      </c>
      <c r="CG13" s="270"/>
      <c r="CH13" s="270"/>
      <c r="CI13" s="270"/>
      <c r="CJ13" s="270"/>
      <c r="CK13" s="270">
        <v>119</v>
      </c>
      <c r="CL13" s="304"/>
      <c r="CM13" s="304">
        <v>128.5</v>
      </c>
      <c r="CN13" s="270">
        <v>127</v>
      </c>
      <c r="CO13" s="270"/>
      <c r="CP13" s="270"/>
      <c r="CQ13" s="270"/>
      <c r="CR13" s="280">
        <f t="shared" si="6"/>
        <v>117.49818181818182</v>
      </c>
      <c r="CS13" s="272">
        <f t="shared" si="7"/>
        <v>23</v>
      </c>
      <c r="CT13" s="277"/>
      <c r="CU13" s="278"/>
      <c r="CV13" s="276">
        <v>32.666666666666664</v>
      </c>
      <c r="CW13" s="276">
        <v>33</v>
      </c>
      <c r="CX13" s="276"/>
      <c r="CY13" s="270"/>
      <c r="CZ13" s="270">
        <v>32</v>
      </c>
      <c r="DA13" s="270">
        <v>36</v>
      </c>
      <c r="DB13" s="270">
        <v>30.5</v>
      </c>
      <c r="DC13" s="270"/>
      <c r="DD13" s="270">
        <v>29.5</v>
      </c>
      <c r="DE13" s="270">
        <v>34.233431516936676</v>
      </c>
      <c r="DF13" s="270">
        <v>33.298600883652412</v>
      </c>
      <c r="DG13" s="270"/>
      <c r="DH13" s="270"/>
      <c r="DI13" s="270"/>
      <c r="DJ13" s="270"/>
      <c r="DK13" s="270">
        <v>32</v>
      </c>
      <c r="DL13" s="270"/>
      <c r="DM13" s="270"/>
      <c r="DN13" s="270"/>
      <c r="DO13" s="281">
        <v>29</v>
      </c>
      <c r="DP13" s="270">
        <v>33</v>
      </c>
      <c r="DQ13" s="270">
        <v>35</v>
      </c>
      <c r="DR13" s="270"/>
      <c r="DS13" s="270"/>
      <c r="DT13" s="280">
        <f t="shared" si="8"/>
        <v>32.516558255604643</v>
      </c>
      <c r="DU13" s="272">
        <f t="shared" si="9"/>
        <v>20</v>
      </c>
      <c r="DV13" s="277"/>
      <c r="DW13" s="283"/>
      <c r="DX13" s="284"/>
      <c r="DY13" s="284"/>
      <c r="DZ13" s="284"/>
      <c r="EA13" s="284">
        <v>0</v>
      </c>
      <c r="EB13" s="284">
        <v>0</v>
      </c>
      <c r="EC13" s="284"/>
      <c r="ED13" s="284"/>
      <c r="EE13" s="285"/>
      <c r="EF13" s="285"/>
      <c r="EG13" s="285"/>
      <c r="EH13" s="285"/>
      <c r="EI13" s="285"/>
      <c r="EJ13" s="285"/>
      <c r="EK13" s="285"/>
      <c r="EL13" s="285"/>
      <c r="EM13" s="285">
        <v>0</v>
      </c>
      <c r="EN13" s="270"/>
      <c r="EO13" s="270"/>
      <c r="EP13" s="271">
        <f t="shared" si="10"/>
        <v>0</v>
      </c>
      <c r="EQ13" s="272">
        <f t="shared" si="11"/>
        <v>1</v>
      </c>
      <c r="ER13" s="277"/>
      <c r="ES13" s="283"/>
      <c r="ET13" s="284"/>
      <c r="EU13" s="284"/>
      <c r="EV13" s="284"/>
      <c r="EW13" s="284"/>
      <c r="EX13" s="287"/>
      <c r="EY13" s="275"/>
      <c r="EZ13" s="276"/>
      <c r="FA13" s="283"/>
      <c r="FB13" s="285"/>
      <c r="FC13" s="285"/>
      <c r="FD13" s="285">
        <v>0</v>
      </c>
      <c r="FE13" s="285">
        <v>1</v>
      </c>
      <c r="FF13" s="285"/>
      <c r="FG13" s="285"/>
      <c r="FH13" s="285"/>
      <c r="FI13" s="285"/>
      <c r="FJ13" s="285"/>
      <c r="FK13" s="285">
        <v>0</v>
      </c>
      <c r="FL13" s="285"/>
      <c r="FM13" s="285">
        <v>0</v>
      </c>
      <c r="FN13" s="285"/>
      <c r="FO13" s="285"/>
      <c r="FP13" s="271">
        <f t="shared" si="12"/>
        <v>0.25</v>
      </c>
      <c r="FQ13" s="272">
        <f t="shared" si="13"/>
        <v>1</v>
      </c>
      <c r="FR13" s="277"/>
      <c r="FS13" s="278">
        <v>0</v>
      </c>
      <c r="FT13" s="276">
        <v>0</v>
      </c>
      <c r="FU13" s="276">
        <v>0</v>
      </c>
      <c r="FV13" s="285">
        <v>1</v>
      </c>
      <c r="FW13" s="270">
        <v>0</v>
      </c>
      <c r="FX13" s="270">
        <v>0.5</v>
      </c>
      <c r="FY13" s="270">
        <v>1</v>
      </c>
      <c r="FZ13" s="270"/>
      <c r="GA13" s="270"/>
      <c r="GB13" s="271">
        <f t="shared" si="14"/>
        <v>0.35714285714285715</v>
      </c>
      <c r="GC13" s="288">
        <f t="shared" si="15"/>
        <v>8</v>
      </c>
      <c r="GD13" s="850">
        <v>0</v>
      </c>
      <c r="GE13" s="289"/>
      <c r="GF13" s="290"/>
      <c r="GG13" s="291" t="s">
        <v>629</v>
      </c>
      <c r="GH13" s="292"/>
      <c r="GI13" s="293"/>
      <c r="GJ13" s="284"/>
      <c r="GK13" s="284"/>
      <c r="GL13" s="284"/>
      <c r="GM13" s="285"/>
      <c r="GN13" s="285"/>
      <c r="GO13" s="285"/>
      <c r="GP13" s="285">
        <v>0.5</v>
      </c>
      <c r="GQ13" s="285"/>
      <c r="GR13" s="271">
        <f t="shared" si="16"/>
        <v>0.5</v>
      </c>
      <c r="GS13" s="272">
        <f t="shared" si="17"/>
        <v>14</v>
      </c>
      <c r="GT13" s="287"/>
      <c r="GU13" s="287">
        <v>2</v>
      </c>
      <c r="GV13" s="305">
        <f t="shared" si="18"/>
        <v>2</v>
      </c>
      <c r="GW13" s="283"/>
      <c r="GX13" s="284"/>
      <c r="GY13" s="285"/>
      <c r="GZ13" s="271" t="e">
        <f t="shared" si="19"/>
        <v>#DIV/0!</v>
      </c>
      <c r="HA13" s="283"/>
      <c r="HB13" s="284"/>
      <c r="HC13" s="285"/>
      <c r="HD13" s="271" t="e">
        <f t="shared" si="20"/>
        <v>#DIV/0!</v>
      </c>
      <c r="HE13" s="283"/>
      <c r="HF13" s="284"/>
      <c r="HG13" s="285"/>
      <c r="HH13" s="285">
        <v>1</v>
      </c>
      <c r="HI13" s="271">
        <f t="shared" si="21"/>
        <v>1</v>
      </c>
      <c r="HJ13" s="283"/>
      <c r="HK13" s="284"/>
      <c r="HL13" s="284"/>
      <c r="HM13" s="285"/>
      <c r="HN13" s="284">
        <v>6.39</v>
      </c>
      <c r="HO13" s="285">
        <v>2.75</v>
      </c>
      <c r="HP13" s="285"/>
      <c r="HQ13" s="298">
        <f t="shared" si="22"/>
        <v>4.57</v>
      </c>
      <c r="HR13" s="283">
        <v>9</v>
      </c>
      <c r="HS13" s="284">
        <v>7</v>
      </c>
      <c r="HT13" s="284">
        <v>5</v>
      </c>
      <c r="HU13" s="285">
        <v>3</v>
      </c>
      <c r="HV13" s="306">
        <v>9</v>
      </c>
      <c r="HW13" s="306">
        <v>4.97</v>
      </c>
      <c r="HX13" s="306"/>
      <c r="HY13" s="307">
        <f t="shared" si="23"/>
        <v>6.3283333333333331</v>
      </c>
      <c r="HZ13" s="283"/>
      <c r="IA13" s="285"/>
      <c r="IB13" s="285"/>
      <c r="IC13" s="285"/>
      <c r="ID13" s="307" t="e">
        <f t="shared" si="24"/>
        <v>#DIV/0!</v>
      </c>
      <c r="IE13" s="278">
        <v>0</v>
      </c>
      <c r="IF13" s="276">
        <v>88.888888888888886</v>
      </c>
      <c r="IG13" s="276"/>
      <c r="IH13" s="270">
        <v>5.8823529411764701</v>
      </c>
      <c r="II13" s="856">
        <v>0</v>
      </c>
      <c r="IJ13" s="301"/>
      <c r="IK13" s="302"/>
      <c r="IL13" s="303"/>
    </row>
    <row r="14" spans="1:246" s="338" customFormat="1" ht="12" customHeight="1" x14ac:dyDescent="0.2">
      <c r="A14" s="308">
        <v>10</v>
      </c>
      <c r="B14" s="309" t="s">
        <v>435</v>
      </c>
      <c r="C14" s="310">
        <v>84.394000000000005</v>
      </c>
      <c r="D14" s="310">
        <v>61</v>
      </c>
      <c r="E14" s="310"/>
      <c r="F14" s="310"/>
      <c r="G14" s="310"/>
      <c r="H14" s="310">
        <v>72.099999999999994</v>
      </c>
      <c r="I14" s="310">
        <v>52.9</v>
      </c>
      <c r="J14" s="310">
        <v>95.02</v>
      </c>
      <c r="K14" s="310">
        <v>88.468445295000009</v>
      </c>
      <c r="L14" s="310">
        <v>72.5</v>
      </c>
      <c r="M14" s="310"/>
      <c r="N14" s="310">
        <v>105.13005633043007</v>
      </c>
      <c r="O14" s="310">
        <v>74.952117545997041</v>
      </c>
      <c r="P14" s="310">
        <v>87.76</v>
      </c>
      <c r="Q14" s="310">
        <v>32.83010978103448</v>
      </c>
      <c r="R14" s="310"/>
      <c r="S14" s="310"/>
      <c r="T14" s="310">
        <v>39.211675499999998</v>
      </c>
      <c r="U14" s="310"/>
      <c r="V14" s="310"/>
      <c r="W14" s="310"/>
      <c r="X14" s="310"/>
      <c r="Y14" s="310">
        <v>79.666666699999993</v>
      </c>
      <c r="Z14" s="310">
        <v>38.4</v>
      </c>
      <c r="AA14" s="310">
        <v>77.959999999999994</v>
      </c>
      <c r="AB14" s="310">
        <v>85.855000000000004</v>
      </c>
      <c r="AC14" s="310"/>
      <c r="AD14" s="310"/>
      <c r="AE14" s="311">
        <f t="shared" si="0"/>
        <v>55.502321673563216</v>
      </c>
      <c r="AF14" s="312">
        <f t="shared" si="1"/>
        <v>11</v>
      </c>
      <c r="AG14" s="311">
        <f t="shared" si="2"/>
        <v>58.336348160129312</v>
      </c>
      <c r="AH14" s="313">
        <f t="shared" si="3"/>
        <v>10</v>
      </c>
      <c r="AI14" s="314"/>
      <c r="AJ14" s="315"/>
      <c r="AK14" s="316">
        <v>59.3</v>
      </c>
      <c r="AL14" s="316">
        <v>53.6</v>
      </c>
      <c r="AM14" s="316"/>
      <c r="AN14" s="316"/>
      <c r="AO14" s="310"/>
      <c r="AP14" s="310">
        <v>55.9</v>
      </c>
      <c r="AQ14" s="310">
        <v>54.952477000000002</v>
      </c>
      <c r="AR14" s="310"/>
      <c r="AS14" s="310"/>
      <c r="AT14" s="310">
        <v>52.5</v>
      </c>
      <c r="AU14" s="310"/>
      <c r="AV14" s="310">
        <v>51.5</v>
      </c>
      <c r="AW14" s="310">
        <v>55.12</v>
      </c>
      <c r="AX14" s="310">
        <v>50.349899933450025</v>
      </c>
      <c r="AY14" s="310">
        <v>60.550769535132716</v>
      </c>
      <c r="AZ14" s="310">
        <v>50.97</v>
      </c>
      <c r="BA14" s="310"/>
      <c r="BB14" s="310"/>
      <c r="BC14" s="310"/>
      <c r="BD14" s="310"/>
      <c r="BE14" s="310"/>
      <c r="BF14" s="310"/>
      <c r="BG14" s="310"/>
      <c r="BH14" s="310">
        <v>54.3</v>
      </c>
      <c r="BI14" s="310"/>
      <c r="BJ14" s="310">
        <v>54.6</v>
      </c>
      <c r="BK14" s="310">
        <v>53.8</v>
      </c>
      <c r="BL14" s="310">
        <v>55.8</v>
      </c>
      <c r="BM14" s="310"/>
      <c r="BN14" s="311">
        <f t="shared" si="4"/>
        <v>54.517367604898759</v>
      </c>
      <c r="BO14" s="312">
        <f t="shared" si="5"/>
        <v>30</v>
      </c>
      <c r="BP14" s="317"/>
      <c r="BQ14" s="318"/>
      <c r="BR14" s="310">
        <v>109</v>
      </c>
      <c r="BS14" s="310">
        <v>107</v>
      </c>
      <c r="BT14" s="310"/>
      <c r="BU14" s="310"/>
      <c r="BV14" s="310"/>
      <c r="BW14" s="310">
        <v>101</v>
      </c>
      <c r="BX14" s="310">
        <v>97</v>
      </c>
      <c r="BY14" s="310"/>
      <c r="BZ14" s="310">
        <v>138</v>
      </c>
      <c r="CA14" s="310"/>
      <c r="CB14" s="310">
        <v>139</v>
      </c>
      <c r="CC14" s="310">
        <v>127.12</v>
      </c>
      <c r="CD14" s="310">
        <v>126</v>
      </c>
      <c r="CE14" s="310">
        <v>129.90675625920474</v>
      </c>
      <c r="CF14" s="310">
        <v>93</v>
      </c>
      <c r="CG14" s="310"/>
      <c r="CH14" s="310"/>
      <c r="CI14" s="310"/>
      <c r="CJ14" s="310"/>
      <c r="CK14" s="310">
        <v>120</v>
      </c>
      <c r="CL14" s="310"/>
      <c r="CM14" s="310">
        <v>128.5</v>
      </c>
      <c r="CN14" s="310">
        <v>127</v>
      </c>
      <c r="CO14" s="310"/>
      <c r="CP14" s="310"/>
      <c r="CQ14" s="310"/>
      <c r="CR14" s="319">
        <f t="shared" si="6"/>
        <v>116.96545454545453</v>
      </c>
      <c r="CS14" s="312">
        <f t="shared" si="7"/>
        <v>18</v>
      </c>
      <c r="CT14" s="317"/>
      <c r="CU14" s="318"/>
      <c r="CV14" s="316">
        <v>32</v>
      </c>
      <c r="CW14" s="316">
        <v>34</v>
      </c>
      <c r="CX14" s="316"/>
      <c r="CY14" s="310"/>
      <c r="CZ14" s="310">
        <v>30</v>
      </c>
      <c r="DA14" s="310">
        <v>35</v>
      </c>
      <c r="DB14" s="310">
        <v>31</v>
      </c>
      <c r="DC14" s="310"/>
      <c r="DD14" s="310">
        <v>26.5</v>
      </c>
      <c r="DE14" s="310">
        <v>36.175165684830631</v>
      </c>
      <c r="DF14" s="310">
        <v>32.836616347569944</v>
      </c>
      <c r="DG14" s="310"/>
      <c r="DH14" s="310"/>
      <c r="DI14" s="310"/>
      <c r="DJ14" s="310"/>
      <c r="DK14" s="310">
        <v>32</v>
      </c>
      <c r="DL14" s="310"/>
      <c r="DM14" s="310"/>
      <c r="DN14" s="310"/>
      <c r="DO14" s="320">
        <v>30</v>
      </c>
      <c r="DP14" s="310">
        <v>35</v>
      </c>
      <c r="DQ14" s="310">
        <v>34</v>
      </c>
      <c r="DR14" s="310"/>
      <c r="DS14" s="310"/>
      <c r="DT14" s="319">
        <f t="shared" si="8"/>
        <v>32.375981836033382</v>
      </c>
      <c r="DU14" s="312">
        <f t="shared" si="9"/>
        <v>19</v>
      </c>
      <c r="DV14" s="317"/>
      <c r="DW14" s="321"/>
      <c r="DX14" s="322"/>
      <c r="DY14" s="322"/>
      <c r="DZ14" s="322"/>
      <c r="EA14" s="322">
        <v>6</v>
      </c>
      <c r="EB14" s="322">
        <v>2</v>
      </c>
      <c r="EC14" s="322"/>
      <c r="ED14" s="322"/>
      <c r="EE14" s="323"/>
      <c r="EF14" s="323"/>
      <c r="EG14" s="323"/>
      <c r="EH14" s="323"/>
      <c r="EI14" s="323"/>
      <c r="EJ14" s="323"/>
      <c r="EK14" s="323"/>
      <c r="EL14" s="323"/>
      <c r="EM14" s="323">
        <v>1</v>
      </c>
      <c r="EN14" s="310"/>
      <c r="EO14" s="310"/>
      <c r="EP14" s="311">
        <f t="shared" si="10"/>
        <v>3</v>
      </c>
      <c r="EQ14" s="312">
        <f t="shared" si="11"/>
        <v>28</v>
      </c>
      <c r="ER14" s="317"/>
      <c r="ES14" s="321"/>
      <c r="ET14" s="322"/>
      <c r="EU14" s="322"/>
      <c r="EV14" s="322"/>
      <c r="EW14" s="322"/>
      <c r="EX14" s="324"/>
      <c r="EY14" s="315"/>
      <c r="EZ14" s="316"/>
      <c r="FA14" s="321"/>
      <c r="FB14" s="323"/>
      <c r="FC14" s="323"/>
      <c r="FD14" s="323" t="s">
        <v>385</v>
      </c>
      <c r="FE14" s="323">
        <v>7.5</v>
      </c>
      <c r="FF14" s="323"/>
      <c r="FG14" s="323"/>
      <c r="FH14" s="323"/>
      <c r="FI14" s="323"/>
      <c r="FJ14" s="323"/>
      <c r="FK14" s="323">
        <v>9</v>
      </c>
      <c r="FL14" s="323"/>
      <c r="FM14" s="323">
        <v>1</v>
      </c>
      <c r="FN14" s="323"/>
      <c r="FO14" s="323"/>
      <c r="FP14" s="311">
        <f t="shared" si="12"/>
        <v>5.833333333333333</v>
      </c>
      <c r="FQ14" s="312">
        <f t="shared" si="13"/>
        <v>30</v>
      </c>
      <c r="FR14" s="317"/>
      <c r="FS14" s="318">
        <v>0</v>
      </c>
      <c r="FT14" s="316">
        <v>0</v>
      </c>
      <c r="FU14" s="316">
        <v>0</v>
      </c>
      <c r="FV14" s="323">
        <v>0.5</v>
      </c>
      <c r="FW14" s="310">
        <v>0</v>
      </c>
      <c r="FX14" s="310">
        <v>0</v>
      </c>
      <c r="FY14" s="310">
        <v>1</v>
      </c>
      <c r="FZ14" s="310"/>
      <c r="GA14" s="310"/>
      <c r="GB14" s="311">
        <f t="shared" si="14"/>
        <v>0.21428571428571427</v>
      </c>
      <c r="GC14" s="325">
        <f t="shared" si="15"/>
        <v>2</v>
      </c>
      <c r="GD14" s="851">
        <v>8</v>
      </c>
      <c r="GE14" s="326"/>
      <c r="GF14" s="327"/>
      <c r="GG14" s="328" t="s">
        <v>386</v>
      </c>
      <c r="GH14" s="329"/>
      <c r="GI14" s="330"/>
      <c r="GJ14" s="322"/>
      <c r="GK14" s="322"/>
      <c r="GL14" s="322"/>
      <c r="GM14" s="323"/>
      <c r="GN14" s="323"/>
      <c r="GO14" s="323"/>
      <c r="GP14" s="323">
        <v>5.5</v>
      </c>
      <c r="GQ14" s="323"/>
      <c r="GR14" s="311">
        <f t="shared" si="16"/>
        <v>5.5</v>
      </c>
      <c r="GS14" s="312">
        <f t="shared" si="17"/>
        <v>29</v>
      </c>
      <c r="GT14" s="324"/>
      <c r="GU14" s="324">
        <v>4</v>
      </c>
      <c r="GV14" s="331">
        <f t="shared" si="18"/>
        <v>4</v>
      </c>
      <c r="GW14" s="321"/>
      <c r="GX14" s="322"/>
      <c r="GY14" s="323"/>
      <c r="GZ14" s="311" t="e">
        <f t="shared" si="19"/>
        <v>#DIV/0!</v>
      </c>
      <c r="HA14" s="321"/>
      <c r="HB14" s="322"/>
      <c r="HC14" s="323"/>
      <c r="HD14" s="311" t="e">
        <f t="shared" si="20"/>
        <v>#DIV/0!</v>
      </c>
      <c r="HE14" s="321"/>
      <c r="HF14" s="322"/>
      <c r="HG14" s="323"/>
      <c r="HH14" s="323">
        <v>0.5</v>
      </c>
      <c r="HI14" s="311">
        <f t="shared" si="21"/>
        <v>0.5</v>
      </c>
      <c r="HJ14" s="321"/>
      <c r="HK14" s="322"/>
      <c r="HL14" s="322"/>
      <c r="HM14" s="323"/>
      <c r="HN14" s="322">
        <v>7.29</v>
      </c>
      <c r="HO14" s="323">
        <v>3.75</v>
      </c>
      <c r="HP14" s="323"/>
      <c r="HQ14" s="332">
        <f t="shared" si="22"/>
        <v>5.52</v>
      </c>
      <c r="HR14" s="321">
        <v>4.5</v>
      </c>
      <c r="HS14" s="322">
        <v>4.5</v>
      </c>
      <c r="HT14" s="322">
        <v>2</v>
      </c>
      <c r="HU14" s="323">
        <v>4</v>
      </c>
      <c r="HV14" s="333">
        <v>8.5</v>
      </c>
      <c r="HW14" s="333">
        <v>3.65</v>
      </c>
      <c r="HX14" s="333"/>
      <c r="HY14" s="334">
        <f t="shared" si="23"/>
        <v>4.5249999999999995</v>
      </c>
      <c r="HZ14" s="321"/>
      <c r="IA14" s="323"/>
      <c r="IB14" s="323"/>
      <c r="IC14" s="323"/>
      <c r="ID14" s="334" t="e">
        <f t="shared" si="24"/>
        <v>#DIV/0!</v>
      </c>
      <c r="IE14" s="318">
        <v>71.428571428571431</v>
      </c>
      <c r="IF14" s="316">
        <v>0</v>
      </c>
      <c r="IG14" s="316"/>
      <c r="IH14" s="310">
        <v>0</v>
      </c>
      <c r="II14" s="857">
        <v>0</v>
      </c>
      <c r="IJ14" s="335"/>
      <c r="IK14" s="336"/>
      <c r="IL14" s="337"/>
    </row>
    <row r="15" spans="1:246" s="368" customFormat="1" ht="12" customHeight="1" x14ac:dyDescent="0.2">
      <c r="A15" s="339">
        <v>11</v>
      </c>
      <c r="B15" s="340" t="s">
        <v>441</v>
      </c>
      <c r="C15" s="304">
        <v>78.647999999999996</v>
      </c>
      <c r="D15" s="304">
        <v>25.45</v>
      </c>
      <c r="E15" s="304"/>
      <c r="F15" s="304"/>
      <c r="G15" s="304"/>
      <c r="H15" s="304">
        <v>50.3</v>
      </c>
      <c r="I15" s="304">
        <v>9.4</v>
      </c>
      <c r="J15" s="304">
        <v>95.89</v>
      </c>
      <c r="K15" s="304">
        <v>98.211241194999999</v>
      </c>
      <c r="L15" s="304">
        <v>63.9</v>
      </c>
      <c r="M15" s="304"/>
      <c r="N15" s="304">
        <v>100.38695975870705</v>
      </c>
      <c r="O15" s="304">
        <v>73.63915522476178</v>
      </c>
      <c r="P15" s="304">
        <v>87.89</v>
      </c>
      <c r="Q15" s="304">
        <v>35.215010636206898</v>
      </c>
      <c r="R15" s="304"/>
      <c r="S15" s="304"/>
      <c r="T15" s="304">
        <v>40.078659100000003</v>
      </c>
      <c r="U15" s="304"/>
      <c r="V15" s="304"/>
      <c r="W15" s="304"/>
      <c r="X15" s="304"/>
      <c r="Y15" s="304">
        <v>91.566666699999999</v>
      </c>
      <c r="Z15" s="304">
        <v>15.9</v>
      </c>
      <c r="AA15" s="304">
        <v>78.959999999999994</v>
      </c>
      <c r="AB15" s="304">
        <v>90.62</v>
      </c>
      <c r="AC15" s="304"/>
      <c r="AD15" s="304"/>
      <c r="AE15" s="341">
        <f t="shared" si="0"/>
        <v>42.314075596934863</v>
      </c>
      <c r="AF15" s="342">
        <f t="shared" si="1"/>
        <v>30</v>
      </c>
      <c r="AG15" s="341">
        <f t="shared" si="2"/>
        <v>43.201458717025865</v>
      </c>
      <c r="AH15" s="343">
        <f t="shared" si="3"/>
        <v>30</v>
      </c>
      <c r="AI15" s="344"/>
      <c r="AJ15" s="345"/>
      <c r="AK15" s="346">
        <v>59.9</v>
      </c>
      <c r="AL15" s="346">
        <v>53.6</v>
      </c>
      <c r="AM15" s="346"/>
      <c r="AN15" s="346"/>
      <c r="AO15" s="304"/>
      <c r="AP15" s="304">
        <v>54.9</v>
      </c>
      <c r="AQ15" s="304">
        <v>56.410122000000001</v>
      </c>
      <c r="AR15" s="304"/>
      <c r="AS15" s="304"/>
      <c r="AT15" s="304">
        <v>53.5</v>
      </c>
      <c r="AU15" s="304"/>
      <c r="AV15" s="304">
        <v>56.4</v>
      </c>
      <c r="AW15" s="304">
        <v>59.02</v>
      </c>
      <c r="AX15" s="304">
        <v>53.209867113145812</v>
      </c>
      <c r="AY15" s="304">
        <v>55.957339364653386</v>
      </c>
      <c r="AZ15" s="304">
        <v>52.379999999999995</v>
      </c>
      <c r="BA15" s="304"/>
      <c r="BB15" s="304"/>
      <c r="BC15" s="304"/>
      <c r="BD15" s="304"/>
      <c r="BE15" s="304"/>
      <c r="BF15" s="304"/>
      <c r="BG15" s="304"/>
      <c r="BH15" s="304">
        <v>54.6</v>
      </c>
      <c r="BI15" s="304"/>
      <c r="BJ15" s="304" t="s">
        <v>550</v>
      </c>
      <c r="BK15" s="304">
        <v>54.15</v>
      </c>
      <c r="BL15" s="304">
        <v>57.4</v>
      </c>
      <c r="BM15" s="304"/>
      <c r="BN15" s="341">
        <f t="shared" si="4"/>
        <v>55.494409882907618</v>
      </c>
      <c r="BO15" s="342">
        <f t="shared" si="5"/>
        <v>26</v>
      </c>
      <c r="BP15" s="347"/>
      <c r="BQ15" s="348"/>
      <c r="BR15" s="304">
        <v>108</v>
      </c>
      <c r="BS15" s="304">
        <v>109</v>
      </c>
      <c r="BT15" s="304"/>
      <c r="BU15" s="304"/>
      <c r="BV15" s="304"/>
      <c r="BW15" s="304">
        <v>97</v>
      </c>
      <c r="BX15" s="304">
        <v>103</v>
      </c>
      <c r="BY15" s="304"/>
      <c r="BZ15" s="304">
        <v>136</v>
      </c>
      <c r="CA15" s="304"/>
      <c r="CB15" s="304">
        <v>139</v>
      </c>
      <c r="CC15" s="304">
        <v>124.51</v>
      </c>
      <c r="CD15" s="304">
        <v>123</v>
      </c>
      <c r="CE15" s="304">
        <v>128.86708394698084</v>
      </c>
      <c r="CF15" s="304">
        <v>92.5</v>
      </c>
      <c r="CG15" s="304"/>
      <c r="CH15" s="304"/>
      <c r="CI15" s="304"/>
      <c r="CJ15" s="304"/>
      <c r="CK15" s="304">
        <v>117</v>
      </c>
      <c r="CL15" s="304"/>
      <c r="CM15" s="304">
        <v>126.5</v>
      </c>
      <c r="CN15" s="304">
        <v>126</v>
      </c>
      <c r="CO15" s="304"/>
      <c r="CP15" s="304"/>
      <c r="CQ15" s="304"/>
      <c r="CR15" s="349">
        <f t="shared" si="6"/>
        <v>116.22818181818182</v>
      </c>
      <c r="CS15" s="342">
        <f t="shared" si="7"/>
        <v>13</v>
      </c>
      <c r="CT15" s="347"/>
      <c r="CU15" s="348"/>
      <c r="CV15" s="346">
        <v>32</v>
      </c>
      <c r="CW15" s="346">
        <v>31</v>
      </c>
      <c r="CX15" s="346"/>
      <c r="CY15" s="304"/>
      <c r="CZ15" s="304">
        <v>29</v>
      </c>
      <c r="DA15" s="304">
        <v>31</v>
      </c>
      <c r="DB15" s="304">
        <v>28.5</v>
      </c>
      <c r="DC15" s="304"/>
      <c r="DD15" s="304">
        <v>28</v>
      </c>
      <c r="DE15" s="304">
        <v>34.264451399116346</v>
      </c>
      <c r="DF15" s="304">
        <v>28.683541973490442</v>
      </c>
      <c r="DG15" s="304"/>
      <c r="DH15" s="304"/>
      <c r="DI15" s="304"/>
      <c r="DJ15" s="304"/>
      <c r="DK15" s="304">
        <v>26</v>
      </c>
      <c r="DL15" s="304"/>
      <c r="DM15" s="304"/>
      <c r="DN15" s="304"/>
      <c r="DO15" s="350">
        <v>27</v>
      </c>
      <c r="DP15" s="304">
        <v>33</v>
      </c>
      <c r="DQ15" s="304">
        <v>33</v>
      </c>
      <c r="DR15" s="304"/>
      <c r="DS15" s="304"/>
      <c r="DT15" s="349">
        <f t="shared" si="8"/>
        <v>30.120666114383898</v>
      </c>
      <c r="DU15" s="342">
        <f t="shared" si="9"/>
        <v>8</v>
      </c>
      <c r="DV15" s="347"/>
      <c r="DW15" s="351"/>
      <c r="DX15" s="352"/>
      <c r="DY15" s="352"/>
      <c r="DZ15" s="352"/>
      <c r="EA15" s="352">
        <v>1</v>
      </c>
      <c r="EB15" s="352">
        <v>2</v>
      </c>
      <c r="EC15" s="352"/>
      <c r="ED15" s="352"/>
      <c r="EE15" s="353"/>
      <c r="EF15" s="353"/>
      <c r="EG15" s="353"/>
      <c r="EH15" s="353"/>
      <c r="EI15" s="353"/>
      <c r="EJ15" s="353"/>
      <c r="EK15" s="353"/>
      <c r="EL15" s="353"/>
      <c r="EM15" s="353">
        <v>1</v>
      </c>
      <c r="EN15" s="304"/>
      <c r="EO15" s="304"/>
      <c r="EP15" s="341">
        <f t="shared" si="10"/>
        <v>1.3333333333333333</v>
      </c>
      <c r="EQ15" s="342">
        <f t="shared" si="11"/>
        <v>22</v>
      </c>
      <c r="ER15" s="347"/>
      <c r="ES15" s="351"/>
      <c r="ET15" s="352"/>
      <c r="EU15" s="352"/>
      <c r="EV15" s="352"/>
      <c r="EW15" s="352"/>
      <c r="EX15" s="354"/>
      <c r="EY15" s="345"/>
      <c r="EZ15" s="346"/>
      <c r="FA15" s="351"/>
      <c r="FB15" s="353"/>
      <c r="FC15" s="353"/>
      <c r="FD15" s="353" t="s">
        <v>385</v>
      </c>
      <c r="FE15" s="353">
        <v>8.5</v>
      </c>
      <c r="FF15" s="353"/>
      <c r="FG15" s="353"/>
      <c r="FH15" s="353"/>
      <c r="FI15" s="353"/>
      <c r="FJ15" s="353"/>
      <c r="FK15" s="353">
        <v>6</v>
      </c>
      <c r="FL15" s="353"/>
      <c r="FM15" s="353">
        <v>1.5</v>
      </c>
      <c r="FN15" s="353"/>
      <c r="FO15" s="353"/>
      <c r="FP15" s="341">
        <f t="shared" si="12"/>
        <v>5.333333333333333</v>
      </c>
      <c r="FQ15" s="342">
        <f t="shared" si="13"/>
        <v>28</v>
      </c>
      <c r="FR15" s="347"/>
      <c r="FS15" s="348">
        <v>6</v>
      </c>
      <c r="FT15" s="346">
        <v>9.3000000000000007</v>
      </c>
      <c r="FU15" s="346">
        <v>6</v>
      </c>
      <c r="FV15" s="353">
        <v>1</v>
      </c>
      <c r="FW15" s="304">
        <v>0</v>
      </c>
      <c r="FX15" s="304">
        <v>0.5</v>
      </c>
      <c r="FY15" s="304">
        <v>5</v>
      </c>
      <c r="FZ15" s="304"/>
      <c r="GA15" s="304"/>
      <c r="GB15" s="341">
        <f t="shared" si="14"/>
        <v>3.9714285714285715</v>
      </c>
      <c r="GC15" s="355">
        <f t="shared" si="15"/>
        <v>30</v>
      </c>
      <c r="GD15" s="852">
        <v>0</v>
      </c>
      <c r="GE15" s="356"/>
      <c r="GF15" s="357"/>
      <c r="GG15" s="358" t="s">
        <v>387</v>
      </c>
      <c r="GH15" s="359"/>
      <c r="GI15" s="360"/>
      <c r="GJ15" s="352"/>
      <c r="GK15" s="352"/>
      <c r="GL15" s="352"/>
      <c r="GM15" s="353"/>
      <c r="GN15" s="353"/>
      <c r="GO15" s="353"/>
      <c r="GP15" s="353">
        <v>2</v>
      </c>
      <c r="GQ15" s="353"/>
      <c r="GR15" s="341">
        <f t="shared" si="16"/>
        <v>2</v>
      </c>
      <c r="GS15" s="342">
        <f t="shared" si="17"/>
        <v>23</v>
      </c>
      <c r="GT15" s="354"/>
      <c r="GU15" s="354">
        <v>7.5</v>
      </c>
      <c r="GV15" s="361">
        <f t="shared" si="18"/>
        <v>7.5</v>
      </c>
      <c r="GW15" s="351"/>
      <c r="GX15" s="352"/>
      <c r="GY15" s="353"/>
      <c r="GZ15" s="341" t="e">
        <f t="shared" si="19"/>
        <v>#DIV/0!</v>
      </c>
      <c r="HA15" s="351"/>
      <c r="HB15" s="352"/>
      <c r="HC15" s="353"/>
      <c r="HD15" s="341" t="e">
        <f t="shared" si="20"/>
        <v>#DIV/0!</v>
      </c>
      <c r="HE15" s="351"/>
      <c r="HF15" s="352"/>
      <c r="HG15" s="353"/>
      <c r="HH15" s="353">
        <v>1</v>
      </c>
      <c r="HI15" s="341">
        <f t="shared" si="21"/>
        <v>1</v>
      </c>
      <c r="HJ15" s="351"/>
      <c r="HK15" s="352"/>
      <c r="HL15" s="352"/>
      <c r="HM15" s="353"/>
      <c r="HN15" s="352">
        <v>7.2</v>
      </c>
      <c r="HO15" s="353">
        <v>4</v>
      </c>
      <c r="HP15" s="353"/>
      <c r="HQ15" s="362">
        <f t="shared" si="22"/>
        <v>5.6</v>
      </c>
      <c r="HR15" s="351">
        <v>10</v>
      </c>
      <c r="HS15" s="352">
        <v>10</v>
      </c>
      <c r="HT15" s="352">
        <v>2</v>
      </c>
      <c r="HU15" s="353">
        <v>4.5</v>
      </c>
      <c r="HV15" s="363">
        <v>7.5</v>
      </c>
      <c r="HW15" s="363">
        <v>3.71</v>
      </c>
      <c r="HX15" s="363"/>
      <c r="HY15" s="364">
        <f t="shared" si="23"/>
        <v>6.2850000000000001</v>
      </c>
      <c r="HZ15" s="351"/>
      <c r="IA15" s="353"/>
      <c r="IB15" s="353"/>
      <c r="IC15" s="353"/>
      <c r="ID15" s="364" t="e">
        <f t="shared" si="24"/>
        <v>#DIV/0!</v>
      </c>
      <c r="IE15" s="348">
        <v>0</v>
      </c>
      <c r="IF15" s="346">
        <v>0</v>
      </c>
      <c r="IG15" s="346"/>
      <c r="IH15" s="304">
        <v>0</v>
      </c>
      <c r="II15" s="858">
        <v>0</v>
      </c>
      <c r="IJ15" s="365"/>
      <c r="IK15" s="366"/>
      <c r="IL15" s="367"/>
    </row>
    <row r="16" spans="1:246" ht="12" customHeight="1" x14ac:dyDescent="0.2">
      <c r="A16" s="268">
        <v>12</v>
      </c>
      <c r="B16" s="269" t="s">
        <v>439</v>
      </c>
      <c r="C16" s="270">
        <v>74.959999999999994</v>
      </c>
      <c r="D16" s="270">
        <v>52.35</v>
      </c>
      <c r="E16" s="270"/>
      <c r="F16" s="270"/>
      <c r="G16" s="270"/>
      <c r="H16" s="270">
        <v>60.5</v>
      </c>
      <c r="I16" s="270">
        <v>28.4</v>
      </c>
      <c r="J16" s="270">
        <v>103.34</v>
      </c>
      <c r="K16" s="270">
        <v>91.270470805000002</v>
      </c>
      <c r="L16" s="270">
        <v>75.2</v>
      </c>
      <c r="M16" s="270"/>
      <c r="N16" s="270">
        <v>88.911427569260695</v>
      </c>
      <c r="O16" s="270">
        <v>69.888072806010996</v>
      </c>
      <c r="P16" s="270">
        <v>80.63</v>
      </c>
      <c r="Q16" s="270">
        <v>22.077975531034486</v>
      </c>
      <c r="R16" s="270"/>
      <c r="S16" s="270"/>
      <c r="T16" s="270">
        <v>32.479644899999997</v>
      </c>
      <c r="U16" s="270"/>
      <c r="V16" s="270"/>
      <c r="W16" s="270"/>
      <c r="X16" s="270"/>
      <c r="Y16" s="270">
        <v>86.666666699999993</v>
      </c>
      <c r="Z16" s="270">
        <v>30.5</v>
      </c>
      <c r="AA16" s="270">
        <v>73.09</v>
      </c>
      <c r="AB16" s="270">
        <v>87.32</v>
      </c>
      <c r="AC16" s="270"/>
      <c r="AD16" s="270"/>
      <c r="AE16" s="271">
        <f t="shared" si="0"/>
        <v>45.629510662452105</v>
      </c>
      <c r="AF16" s="272">
        <f t="shared" si="1"/>
        <v>29</v>
      </c>
      <c r="AG16" s="271">
        <f t="shared" si="2"/>
        <v>48.573452553879314</v>
      </c>
      <c r="AH16" s="273">
        <f t="shared" si="3"/>
        <v>28</v>
      </c>
      <c r="AI16" s="274"/>
      <c r="AJ16" s="275"/>
      <c r="AK16" s="276">
        <v>58.1</v>
      </c>
      <c r="AL16" s="276">
        <v>55.35</v>
      </c>
      <c r="AM16" s="276"/>
      <c r="AN16" s="276"/>
      <c r="AO16" s="270"/>
      <c r="AP16" s="270">
        <v>55.8</v>
      </c>
      <c r="AQ16" s="270">
        <v>56.4</v>
      </c>
      <c r="AR16" s="270"/>
      <c r="AS16" s="270"/>
      <c r="AT16" s="270">
        <v>56.4</v>
      </c>
      <c r="AU16" s="270"/>
      <c r="AV16" s="270">
        <v>56.5</v>
      </c>
      <c r="AW16" s="270">
        <v>57.96</v>
      </c>
      <c r="AX16" s="270">
        <v>53.3108804489625</v>
      </c>
      <c r="AY16" s="270">
        <v>55.87109213401434</v>
      </c>
      <c r="AZ16" s="270">
        <v>50.17</v>
      </c>
      <c r="BA16" s="270"/>
      <c r="BB16" s="270"/>
      <c r="BC16" s="270"/>
      <c r="BD16" s="270"/>
      <c r="BE16" s="270"/>
      <c r="BF16" s="270"/>
      <c r="BG16" s="270"/>
      <c r="BH16" s="270">
        <v>56.1</v>
      </c>
      <c r="BI16" s="270"/>
      <c r="BJ16" s="270">
        <v>57.7</v>
      </c>
      <c r="BK16" s="270">
        <v>56.15</v>
      </c>
      <c r="BL16" s="270">
        <v>57.8</v>
      </c>
      <c r="BM16" s="270"/>
      <c r="BN16" s="271">
        <f t="shared" si="4"/>
        <v>55.972283755926917</v>
      </c>
      <c r="BO16" s="272">
        <f t="shared" si="5"/>
        <v>21</v>
      </c>
      <c r="BP16" s="277"/>
      <c r="BQ16" s="278"/>
      <c r="BR16" s="270">
        <v>108</v>
      </c>
      <c r="BS16" s="270">
        <v>106</v>
      </c>
      <c r="BT16" s="270"/>
      <c r="BU16" s="270"/>
      <c r="BV16" s="270"/>
      <c r="BW16" s="270">
        <v>97</v>
      </c>
      <c r="BX16" s="270">
        <v>96</v>
      </c>
      <c r="BY16" s="270"/>
      <c r="BZ16" s="270">
        <v>136.5</v>
      </c>
      <c r="CA16" s="270"/>
      <c r="CB16" s="270">
        <v>138</v>
      </c>
      <c r="CC16" s="270">
        <v>125.91</v>
      </c>
      <c r="CD16" s="270">
        <v>123</v>
      </c>
      <c r="CE16" s="270">
        <v>129.40960972017675</v>
      </c>
      <c r="CF16" s="270">
        <v>97.5</v>
      </c>
      <c r="CG16" s="270"/>
      <c r="CH16" s="270"/>
      <c r="CI16" s="270"/>
      <c r="CJ16" s="270"/>
      <c r="CK16" s="270">
        <v>118</v>
      </c>
      <c r="CL16" s="304"/>
      <c r="CM16" s="304">
        <v>126.5</v>
      </c>
      <c r="CN16" s="270">
        <v>125</v>
      </c>
      <c r="CO16" s="270"/>
      <c r="CP16" s="270"/>
      <c r="CQ16" s="270"/>
      <c r="CR16" s="280">
        <f t="shared" si="6"/>
        <v>115.85545454545455</v>
      </c>
      <c r="CS16" s="272">
        <f t="shared" si="7"/>
        <v>8</v>
      </c>
      <c r="CT16" s="277"/>
      <c r="CU16" s="278"/>
      <c r="CV16" s="276">
        <v>32.666666666666664</v>
      </c>
      <c r="CW16" s="276">
        <v>35</v>
      </c>
      <c r="CX16" s="276"/>
      <c r="CY16" s="270"/>
      <c r="CZ16" s="270">
        <v>31</v>
      </c>
      <c r="DA16" s="270">
        <v>36</v>
      </c>
      <c r="DB16" s="270">
        <v>33.5</v>
      </c>
      <c r="DC16" s="270"/>
      <c r="DD16" s="270">
        <v>29</v>
      </c>
      <c r="DE16" s="270">
        <v>40.148564064801178</v>
      </c>
      <c r="DF16" s="270">
        <v>32.477816642120757</v>
      </c>
      <c r="DG16" s="270"/>
      <c r="DH16" s="270"/>
      <c r="DI16" s="270"/>
      <c r="DJ16" s="270"/>
      <c r="DK16" s="270">
        <v>31</v>
      </c>
      <c r="DL16" s="270"/>
      <c r="DM16" s="270"/>
      <c r="DN16" s="270"/>
      <c r="DO16" s="281">
        <v>30</v>
      </c>
      <c r="DP16" s="270">
        <v>34</v>
      </c>
      <c r="DQ16" s="270">
        <v>35</v>
      </c>
      <c r="DR16" s="270"/>
      <c r="DS16" s="270"/>
      <c r="DT16" s="280">
        <f t="shared" si="8"/>
        <v>33.316087281132383</v>
      </c>
      <c r="DU16" s="272">
        <f t="shared" si="9"/>
        <v>23</v>
      </c>
      <c r="DV16" s="277"/>
      <c r="DW16" s="283"/>
      <c r="DX16" s="284"/>
      <c r="DY16" s="284"/>
      <c r="DZ16" s="284"/>
      <c r="EA16" s="284">
        <v>2</v>
      </c>
      <c r="EB16" s="284">
        <v>8</v>
      </c>
      <c r="EC16" s="284"/>
      <c r="ED16" s="284"/>
      <c r="EE16" s="285"/>
      <c r="EF16" s="285"/>
      <c r="EG16" s="285"/>
      <c r="EH16" s="285"/>
      <c r="EI16" s="285"/>
      <c r="EJ16" s="285"/>
      <c r="EK16" s="285"/>
      <c r="EL16" s="285"/>
      <c r="EM16" s="285">
        <v>1.5</v>
      </c>
      <c r="EN16" s="270"/>
      <c r="EO16" s="270"/>
      <c r="EP16" s="271">
        <f t="shared" si="10"/>
        <v>3.8333333333333335</v>
      </c>
      <c r="EQ16" s="272">
        <f t="shared" si="11"/>
        <v>29</v>
      </c>
      <c r="ER16" s="277"/>
      <c r="ES16" s="283"/>
      <c r="ET16" s="284"/>
      <c r="EU16" s="284"/>
      <c r="EV16" s="284"/>
      <c r="EW16" s="284"/>
      <c r="EX16" s="287"/>
      <c r="EY16" s="275"/>
      <c r="EZ16" s="276"/>
      <c r="FA16" s="283"/>
      <c r="FB16" s="285"/>
      <c r="FC16" s="285"/>
      <c r="FD16" s="285" t="s">
        <v>385</v>
      </c>
      <c r="FE16" s="285">
        <v>3</v>
      </c>
      <c r="FF16" s="285"/>
      <c r="FG16" s="285"/>
      <c r="FH16" s="285"/>
      <c r="FI16" s="285"/>
      <c r="FJ16" s="285"/>
      <c r="FK16" s="285">
        <v>3</v>
      </c>
      <c r="FL16" s="285"/>
      <c r="FM16" s="285">
        <v>1</v>
      </c>
      <c r="FN16" s="285"/>
      <c r="FO16" s="285"/>
      <c r="FP16" s="271">
        <f t="shared" si="12"/>
        <v>2.3333333333333335</v>
      </c>
      <c r="FQ16" s="272">
        <f t="shared" si="13"/>
        <v>19</v>
      </c>
      <c r="FR16" s="277"/>
      <c r="FS16" s="278">
        <v>0.7</v>
      </c>
      <c r="FT16" s="276">
        <v>5</v>
      </c>
      <c r="FU16" s="276">
        <v>4</v>
      </c>
      <c r="FV16" s="285">
        <v>0.5</v>
      </c>
      <c r="FW16" s="270">
        <v>0</v>
      </c>
      <c r="FX16" s="270">
        <v>0</v>
      </c>
      <c r="FY16" s="270">
        <v>1.5</v>
      </c>
      <c r="FZ16" s="270"/>
      <c r="GA16" s="270"/>
      <c r="GB16" s="271">
        <f t="shared" si="14"/>
        <v>1.6714285714285713</v>
      </c>
      <c r="GC16" s="288">
        <f t="shared" si="15"/>
        <v>26</v>
      </c>
      <c r="GD16" s="850">
        <v>6.5</v>
      </c>
      <c r="GE16" s="289"/>
      <c r="GF16" s="290"/>
      <c r="GG16" s="291" t="s">
        <v>386</v>
      </c>
      <c r="GH16" s="292"/>
      <c r="GI16" s="293"/>
      <c r="GJ16" s="284"/>
      <c r="GK16" s="284"/>
      <c r="GL16" s="284"/>
      <c r="GM16" s="285"/>
      <c r="GN16" s="285"/>
      <c r="GO16" s="285"/>
      <c r="GP16" s="285">
        <v>1</v>
      </c>
      <c r="GQ16" s="285"/>
      <c r="GR16" s="271">
        <f t="shared" si="16"/>
        <v>1</v>
      </c>
      <c r="GS16" s="272">
        <f t="shared" si="17"/>
        <v>19</v>
      </c>
      <c r="GT16" s="287"/>
      <c r="GU16" s="287">
        <v>1.5</v>
      </c>
      <c r="GV16" s="305">
        <f t="shared" si="18"/>
        <v>1.5</v>
      </c>
      <c r="GW16" s="283"/>
      <c r="GX16" s="284"/>
      <c r="GY16" s="285"/>
      <c r="GZ16" s="271" t="e">
        <f t="shared" si="19"/>
        <v>#DIV/0!</v>
      </c>
      <c r="HA16" s="283"/>
      <c r="HB16" s="284"/>
      <c r="HC16" s="285"/>
      <c r="HD16" s="271" t="e">
        <f t="shared" si="20"/>
        <v>#DIV/0!</v>
      </c>
      <c r="HE16" s="283"/>
      <c r="HF16" s="284"/>
      <c r="HG16" s="285"/>
      <c r="HH16" s="285">
        <v>1</v>
      </c>
      <c r="HI16" s="271">
        <f t="shared" si="21"/>
        <v>1</v>
      </c>
      <c r="HJ16" s="283"/>
      <c r="HK16" s="284"/>
      <c r="HL16" s="284"/>
      <c r="HM16" s="285"/>
      <c r="HN16" s="284">
        <v>6.44</v>
      </c>
      <c r="HO16" s="285">
        <v>3.25</v>
      </c>
      <c r="HP16" s="285"/>
      <c r="HQ16" s="298">
        <f t="shared" si="22"/>
        <v>4.8450000000000006</v>
      </c>
      <c r="HR16" s="283">
        <v>8</v>
      </c>
      <c r="HS16" s="284">
        <v>9</v>
      </c>
      <c r="HT16" s="284">
        <v>4</v>
      </c>
      <c r="HU16" s="285">
        <v>3.25</v>
      </c>
      <c r="HV16" s="306">
        <v>6</v>
      </c>
      <c r="HW16" s="306">
        <v>2.0699999999999998</v>
      </c>
      <c r="HX16" s="306"/>
      <c r="HY16" s="307">
        <f t="shared" si="23"/>
        <v>5.3866666666666667</v>
      </c>
      <c r="HZ16" s="283"/>
      <c r="IA16" s="285"/>
      <c r="IB16" s="285"/>
      <c r="IC16" s="285"/>
      <c r="ID16" s="307" t="e">
        <f t="shared" si="24"/>
        <v>#DIV/0!</v>
      </c>
      <c r="IE16" s="278">
        <v>62.5</v>
      </c>
      <c r="IF16" s="276">
        <v>100</v>
      </c>
      <c r="IG16" s="276"/>
      <c r="IH16" s="270">
        <v>53.333333333333336</v>
      </c>
      <c r="II16" s="856">
        <v>71.428571428571431</v>
      </c>
      <c r="IJ16" s="301"/>
      <c r="IK16" s="302"/>
      <c r="IL16" s="303"/>
    </row>
    <row r="17" spans="1:246" ht="12" customHeight="1" x14ac:dyDescent="0.2">
      <c r="A17" s="268">
        <v>13</v>
      </c>
      <c r="B17" s="269" t="s">
        <v>426</v>
      </c>
      <c r="C17" s="270">
        <v>71.959000000000003</v>
      </c>
      <c r="D17" s="270">
        <v>69.349999999999994</v>
      </c>
      <c r="E17" s="270"/>
      <c r="F17" s="270"/>
      <c r="G17" s="270"/>
      <c r="H17" s="270">
        <v>70.900000000000006</v>
      </c>
      <c r="I17" s="270">
        <v>70.2</v>
      </c>
      <c r="J17" s="270">
        <v>96.1</v>
      </c>
      <c r="K17" s="270">
        <v>107.69566900000001</v>
      </c>
      <c r="L17" s="270">
        <v>83.9</v>
      </c>
      <c r="M17" s="270"/>
      <c r="N17" s="270">
        <v>88.326577568795017</v>
      </c>
      <c r="O17" s="270">
        <v>71.94812400325435</v>
      </c>
      <c r="P17" s="270">
        <v>82.71</v>
      </c>
      <c r="Q17" s="270">
        <v>29.176478005172413</v>
      </c>
      <c r="R17" s="270"/>
      <c r="S17" s="270"/>
      <c r="T17" s="270">
        <v>39.101463000000003</v>
      </c>
      <c r="U17" s="270"/>
      <c r="V17" s="270"/>
      <c r="W17" s="270"/>
      <c r="X17" s="270"/>
      <c r="Y17" s="270">
        <v>89.666666699999993</v>
      </c>
      <c r="Z17" s="270">
        <v>37.1</v>
      </c>
      <c r="AA17" s="270">
        <v>73.319999999999993</v>
      </c>
      <c r="AB17" s="270">
        <v>86.92</v>
      </c>
      <c r="AC17" s="270"/>
      <c r="AD17" s="270"/>
      <c r="AE17" s="271">
        <f t="shared" si="0"/>
        <v>55.987046556704982</v>
      </c>
      <c r="AF17" s="272">
        <f t="shared" si="1"/>
        <v>9</v>
      </c>
      <c r="AG17" s="271">
        <f t="shared" si="2"/>
        <v>59.338367625646555</v>
      </c>
      <c r="AH17" s="273">
        <f t="shared" si="3"/>
        <v>8</v>
      </c>
      <c r="AI17" s="274"/>
      <c r="AJ17" s="275"/>
      <c r="AK17" s="276">
        <v>59.9</v>
      </c>
      <c r="AL17" s="276">
        <v>57.2</v>
      </c>
      <c r="AM17" s="276"/>
      <c r="AN17" s="276"/>
      <c r="AO17" s="270"/>
      <c r="AP17" s="270">
        <v>55.7</v>
      </c>
      <c r="AQ17" s="270">
        <v>60.289245999999999</v>
      </c>
      <c r="AR17" s="270"/>
      <c r="AS17" s="270"/>
      <c r="AT17" s="270">
        <v>55.5</v>
      </c>
      <c r="AU17" s="270"/>
      <c r="AV17" s="270">
        <v>57.35</v>
      </c>
      <c r="AW17" s="270">
        <v>58.7</v>
      </c>
      <c r="AX17" s="270">
        <v>51.533155288521165</v>
      </c>
      <c r="AY17" s="270">
        <v>58.839314484342893</v>
      </c>
      <c r="AZ17" s="270">
        <v>49.335000000000001</v>
      </c>
      <c r="BA17" s="270"/>
      <c r="BB17" s="270"/>
      <c r="BC17" s="270"/>
      <c r="BD17" s="270"/>
      <c r="BE17" s="270"/>
      <c r="BF17" s="270"/>
      <c r="BG17" s="270"/>
      <c r="BH17" s="270">
        <v>54.8</v>
      </c>
      <c r="BI17" s="270"/>
      <c r="BJ17" s="270">
        <v>56</v>
      </c>
      <c r="BK17" s="270">
        <v>54</v>
      </c>
      <c r="BL17" s="270">
        <v>56.8</v>
      </c>
      <c r="BM17" s="270"/>
      <c r="BN17" s="271">
        <f t="shared" si="4"/>
        <v>56.139051126633149</v>
      </c>
      <c r="BO17" s="272">
        <f t="shared" si="5"/>
        <v>17</v>
      </c>
      <c r="BP17" s="277"/>
      <c r="BQ17" s="278"/>
      <c r="BR17" s="270">
        <v>109</v>
      </c>
      <c r="BS17" s="270">
        <v>108</v>
      </c>
      <c r="BT17" s="270"/>
      <c r="BU17" s="270"/>
      <c r="BV17" s="270"/>
      <c r="BW17" s="270">
        <v>99</v>
      </c>
      <c r="BX17" s="270">
        <v>98</v>
      </c>
      <c r="BY17" s="270"/>
      <c r="BZ17" s="270">
        <v>137</v>
      </c>
      <c r="CA17" s="270"/>
      <c r="CB17" s="270">
        <v>140</v>
      </c>
      <c r="CC17" s="270">
        <v>124.44</v>
      </c>
      <c r="CD17" s="270">
        <v>123</v>
      </c>
      <c r="CE17" s="270">
        <v>127.21023564064808</v>
      </c>
      <c r="CF17" s="270">
        <v>97</v>
      </c>
      <c r="CG17" s="270"/>
      <c r="CH17" s="270"/>
      <c r="CI17" s="270"/>
      <c r="CJ17" s="270"/>
      <c r="CK17" s="270">
        <v>118</v>
      </c>
      <c r="CL17" s="304"/>
      <c r="CM17" s="304">
        <v>127</v>
      </c>
      <c r="CN17" s="270">
        <v>125</v>
      </c>
      <c r="CO17" s="270"/>
      <c r="CP17" s="270"/>
      <c r="CQ17" s="270"/>
      <c r="CR17" s="280">
        <f t="shared" si="6"/>
        <v>116.58545454545455</v>
      </c>
      <c r="CS17" s="272">
        <f t="shared" si="7"/>
        <v>15</v>
      </c>
      <c r="CT17" s="277"/>
      <c r="CU17" s="278"/>
      <c r="CV17" s="276">
        <v>31</v>
      </c>
      <c r="CW17" s="276">
        <v>30</v>
      </c>
      <c r="CX17" s="276"/>
      <c r="CY17" s="270"/>
      <c r="CZ17" s="270">
        <v>30</v>
      </c>
      <c r="DA17" s="270">
        <v>32</v>
      </c>
      <c r="DB17" s="270">
        <v>29.5</v>
      </c>
      <c r="DC17" s="270"/>
      <c r="DD17" s="270">
        <v>27.5</v>
      </c>
      <c r="DE17" s="270">
        <v>32.689248895434496</v>
      </c>
      <c r="DF17" s="270">
        <v>32.772827687776065</v>
      </c>
      <c r="DG17" s="270"/>
      <c r="DH17" s="270"/>
      <c r="DI17" s="270"/>
      <c r="DJ17" s="270"/>
      <c r="DK17" s="270">
        <v>36</v>
      </c>
      <c r="DL17" s="270"/>
      <c r="DM17" s="270"/>
      <c r="DN17" s="270"/>
      <c r="DO17" s="281">
        <v>28</v>
      </c>
      <c r="DP17" s="270">
        <v>33</v>
      </c>
      <c r="DQ17" s="270">
        <v>33</v>
      </c>
      <c r="DR17" s="270"/>
      <c r="DS17" s="270"/>
      <c r="DT17" s="280">
        <f t="shared" si="8"/>
        <v>31.288506381934212</v>
      </c>
      <c r="DU17" s="272">
        <f t="shared" si="9"/>
        <v>15</v>
      </c>
      <c r="DV17" s="277"/>
      <c r="DW17" s="283"/>
      <c r="DX17" s="284"/>
      <c r="DY17" s="284"/>
      <c r="DZ17" s="284"/>
      <c r="EA17" s="284">
        <v>1</v>
      </c>
      <c r="EB17" s="284">
        <v>0</v>
      </c>
      <c r="EC17" s="284"/>
      <c r="ED17" s="284"/>
      <c r="EE17" s="285"/>
      <c r="EF17" s="285"/>
      <c r="EG17" s="285"/>
      <c r="EH17" s="285"/>
      <c r="EI17" s="285"/>
      <c r="EJ17" s="285"/>
      <c r="EK17" s="285"/>
      <c r="EL17" s="285"/>
      <c r="EM17" s="285">
        <v>1</v>
      </c>
      <c r="EN17" s="270"/>
      <c r="EO17" s="270"/>
      <c r="EP17" s="271">
        <f t="shared" si="10"/>
        <v>0.66666666666666663</v>
      </c>
      <c r="EQ17" s="272">
        <f t="shared" si="11"/>
        <v>12</v>
      </c>
      <c r="ER17" s="277"/>
      <c r="ES17" s="283"/>
      <c r="ET17" s="284"/>
      <c r="EU17" s="284"/>
      <c r="EV17" s="284"/>
      <c r="EW17" s="284"/>
      <c r="EX17" s="287"/>
      <c r="EY17" s="275"/>
      <c r="EZ17" s="276"/>
      <c r="FA17" s="283"/>
      <c r="FB17" s="285"/>
      <c r="FC17" s="285"/>
      <c r="FD17" s="285">
        <v>1</v>
      </c>
      <c r="FE17" s="285">
        <v>4</v>
      </c>
      <c r="FF17" s="285"/>
      <c r="FG17" s="285"/>
      <c r="FH17" s="285"/>
      <c r="FI17" s="285"/>
      <c r="FJ17" s="285"/>
      <c r="FK17" s="285">
        <v>2</v>
      </c>
      <c r="FL17" s="285"/>
      <c r="FM17" s="285">
        <v>0.5</v>
      </c>
      <c r="FN17" s="285"/>
      <c r="FO17" s="285"/>
      <c r="FP17" s="271">
        <f t="shared" si="12"/>
        <v>1.875</v>
      </c>
      <c r="FQ17" s="272">
        <f t="shared" si="13"/>
        <v>18</v>
      </c>
      <c r="FR17" s="277"/>
      <c r="FS17" s="278">
        <v>0</v>
      </c>
      <c r="FT17" s="276">
        <v>0</v>
      </c>
      <c r="FU17" s="276">
        <v>0</v>
      </c>
      <c r="FV17" s="285">
        <v>1</v>
      </c>
      <c r="FW17" s="270">
        <v>0</v>
      </c>
      <c r="FX17" s="270">
        <v>0</v>
      </c>
      <c r="FY17" s="270">
        <v>1</v>
      </c>
      <c r="FZ17" s="270"/>
      <c r="GA17" s="270"/>
      <c r="GB17" s="271">
        <f t="shared" si="14"/>
        <v>0.2857142857142857</v>
      </c>
      <c r="GC17" s="288">
        <f t="shared" si="15"/>
        <v>4</v>
      </c>
      <c r="GD17" s="850">
        <v>0</v>
      </c>
      <c r="GE17" s="289"/>
      <c r="GF17" s="290"/>
      <c r="GG17" s="291" t="s">
        <v>631</v>
      </c>
      <c r="GH17" s="292"/>
      <c r="GI17" s="293"/>
      <c r="GJ17" s="284"/>
      <c r="GK17" s="284"/>
      <c r="GL17" s="284"/>
      <c r="GM17" s="285"/>
      <c r="GN17" s="285"/>
      <c r="GO17" s="285"/>
      <c r="GP17" s="285">
        <v>0.5</v>
      </c>
      <c r="GQ17" s="285"/>
      <c r="GR17" s="271">
        <f t="shared" si="16"/>
        <v>0.5</v>
      </c>
      <c r="GS17" s="272">
        <f t="shared" si="17"/>
        <v>14</v>
      </c>
      <c r="GT17" s="287"/>
      <c r="GU17" s="287">
        <v>3.5</v>
      </c>
      <c r="GV17" s="305">
        <f t="shared" si="18"/>
        <v>3.5</v>
      </c>
      <c r="GW17" s="283"/>
      <c r="GX17" s="284"/>
      <c r="GY17" s="285"/>
      <c r="GZ17" s="271" t="e">
        <f t="shared" si="19"/>
        <v>#DIV/0!</v>
      </c>
      <c r="HA17" s="283"/>
      <c r="HB17" s="284"/>
      <c r="HC17" s="285"/>
      <c r="HD17" s="271" t="e">
        <f t="shared" si="20"/>
        <v>#DIV/0!</v>
      </c>
      <c r="HE17" s="283"/>
      <c r="HF17" s="284"/>
      <c r="HG17" s="285"/>
      <c r="HH17" s="285">
        <v>0</v>
      </c>
      <c r="HI17" s="271">
        <f t="shared" si="21"/>
        <v>0</v>
      </c>
      <c r="HJ17" s="283"/>
      <c r="HK17" s="284"/>
      <c r="HL17" s="284"/>
      <c r="HM17" s="285"/>
      <c r="HN17" s="284">
        <v>6.27</v>
      </c>
      <c r="HO17" s="285">
        <v>1.5</v>
      </c>
      <c r="HP17" s="285"/>
      <c r="HQ17" s="298">
        <f t="shared" si="22"/>
        <v>3.8849999999999998</v>
      </c>
      <c r="HR17" s="283">
        <v>6</v>
      </c>
      <c r="HS17" s="284">
        <v>2.5</v>
      </c>
      <c r="HT17" s="284">
        <v>1</v>
      </c>
      <c r="HU17" s="285">
        <v>5.25</v>
      </c>
      <c r="HV17" s="306">
        <v>3.5</v>
      </c>
      <c r="HW17" s="306">
        <v>1.73</v>
      </c>
      <c r="HX17" s="306"/>
      <c r="HY17" s="307">
        <f t="shared" si="23"/>
        <v>3.33</v>
      </c>
      <c r="HZ17" s="283"/>
      <c r="IA17" s="285"/>
      <c r="IB17" s="285"/>
      <c r="IC17" s="285"/>
      <c r="ID17" s="307" t="e">
        <f t="shared" si="24"/>
        <v>#DIV/0!</v>
      </c>
      <c r="IE17" s="278">
        <v>100</v>
      </c>
      <c r="IF17" s="276">
        <v>100</v>
      </c>
      <c r="IG17" s="276"/>
      <c r="IH17" s="270">
        <v>100</v>
      </c>
      <c r="II17" s="856">
        <v>100</v>
      </c>
      <c r="IJ17" s="301"/>
      <c r="IK17" s="302"/>
      <c r="IL17" s="303"/>
    </row>
    <row r="18" spans="1:246" ht="12" customHeight="1" x14ac:dyDescent="0.2">
      <c r="A18" s="268">
        <v>14</v>
      </c>
      <c r="B18" s="269" t="s">
        <v>421</v>
      </c>
      <c r="C18" s="270">
        <v>73.665999999999997</v>
      </c>
      <c r="D18" s="270">
        <v>75.8</v>
      </c>
      <c r="E18" s="270"/>
      <c r="F18" s="270"/>
      <c r="G18" s="270"/>
      <c r="H18" s="270">
        <v>69.3</v>
      </c>
      <c r="I18" s="270">
        <v>53.7</v>
      </c>
      <c r="J18" s="270">
        <v>91.16</v>
      </c>
      <c r="K18" s="270">
        <v>102.4953944</v>
      </c>
      <c r="L18" s="270">
        <v>59.2</v>
      </c>
      <c r="M18" s="270"/>
      <c r="N18" s="270">
        <v>79.965179219646373</v>
      </c>
      <c r="O18" s="270">
        <v>71.868904921253886</v>
      </c>
      <c r="P18" s="270">
        <v>80.16</v>
      </c>
      <c r="Q18" s="270">
        <v>30.961350946551725</v>
      </c>
      <c r="R18" s="270"/>
      <c r="S18" s="270"/>
      <c r="T18" s="270">
        <v>36.096293299999999</v>
      </c>
      <c r="U18" s="270"/>
      <c r="V18" s="270"/>
      <c r="W18" s="270"/>
      <c r="X18" s="270"/>
      <c r="Y18" s="270">
        <v>78.766666700000002</v>
      </c>
      <c r="Z18" s="270">
        <v>28.5</v>
      </c>
      <c r="AA18" s="270">
        <v>74.325000000000003</v>
      </c>
      <c r="AB18" s="270">
        <v>90.885000000000005</v>
      </c>
      <c r="AC18" s="270"/>
      <c r="AD18" s="270"/>
      <c r="AE18" s="271">
        <f t="shared" si="0"/>
        <v>54.42999946590038</v>
      </c>
      <c r="AF18" s="272">
        <f t="shared" si="1"/>
        <v>14</v>
      </c>
      <c r="AG18" s="271">
        <f t="shared" si="2"/>
        <v>57.363580530818965</v>
      </c>
      <c r="AH18" s="273">
        <f t="shared" si="3"/>
        <v>12</v>
      </c>
      <c r="AI18" s="274"/>
      <c r="AJ18" s="275"/>
      <c r="AK18" s="276">
        <v>61.3</v>
      </c>
      <c r="AL18" s="276">
        <v>57.3</v>
      </c>
      <c r="AM18" s="276"/>
      <c r="AN18" s="276"/>
      <c r="AO18" s="270"/>
      <c r="AP18" s="270">
        <v>56.7</v>
      </c>
      <c r="AQ18" s="270">
        <v>56.307552000000001</v>
      </c>
      <c r="AR18" s="270"/>
      <c r="AS18" s="270"/>
      <c r="AT18" s="270">
        <v>53.2</v>
      </c>
      <c r="AU18" s="270"/>
      <c r="AV18" s="270">
        <v>56.35</v>
      </c>
      <c r="AW18" s="270">
        <v>56.7</v>
      </c>
      <c r="AX18" s="270">
        <v>52.783390725372314</v>
      </c>
      <c r="AY18" s="270">
        <v>57.319896611988696</v>
      </c>
      <c r="AZ18" s="270">
        <v>48.989999999999995</v>
      </c>
      <c r="BA18" s="270"/>
      <c r="BB18" s="270"/>
      <c r="BC18" s="270"/>
      <c r="BD18" s="270"/>
      <c r="BE18" s="270"/>
      <c r="BF18" s="270"/>
      <c r="BG18" s="270"/>
      <c r="BH18" s="270">
        <v>56.4</v>
      </c>
      <c r="BI18" s="270"/>
      <c r="BJ18" s="270">
        <v>57</v>
      </c>
      <c r="BK18" s="270">
        <v>54</v>
      </c>
      <c r="BL18" s="270">
        <v>58.35</v>
      </c>
      <c r="BM18" s="270"/>
      <c r="BN18" s="271">
        <f t="shared" si="4"/>
        <v>55.907202809811501</v>
      </c>
      <c r="BO18" s="272">
        <f t="shared" si="5"/>
        <v>22</v>
      </c>
      <c r="BP18" s="277"/>
      <c r="BQ18" s="278"/>
      <c r="BR18" s="270">
        <v>108</v>
      </c>
      <c r="BS18" s="270">
        <v>108</v>
      </c>
      <c r="BT18" s="270"/>
      <c r="BU18" s="270"/>
      <c r="BV18" s="270"/>
      <c r="BW18" s="270">
        <v>98</v>
      </c>
      <c r="BX18" s="270">
        <v>98</v>
      </c>
      <c r="BY18" s="270"/>
      <c r="BZ18" s="270">
        <v>137</v>
      </c>
      <c r="CA18" s="270"/>
      <c r="CB18" s="270">
        <v>140</v>
      </c>
      <c r="CC18" s="270">
        <v>123.78</v>
      </c>
      <c r="CD18" s="270">
        <v>124</v>
      </c>
      <c r="CE18" s="270">
        <v>128.87002945508101</v>
      </c>
      <c r="CF18" s="270">
        <v>91.5</v>
      </c>
      <c r="CG18" s="270"/>
      <c r="CH18" s="270"/>
      <c r="CI18" s="270"/>
      <c r="CJ18" s="270"/>
      <c r="CK18" s="270">
        <v>116</v>
      </c>
      <c r="CL18" s="304"/>
      <c r="CM18" s="304">
        <v>126</v>
      </c>
      <c r="CN18" s="270">
        <v>124</v>
      </c>
      <c r="CO18" s="270"/>
      <c r="CP18" s="270"/>
      <c r="CQ18" s="270"/>
      <c r="CR18" s="280">
        <f t="shared" si="6"/>
        <v>115.48</v>
      </c>
      <c r="CS18" s="272">
        <f t="shared" si="7"/>
        <v>5</v>
      </c>
      <c r="CT18" s="277"/>
      <c r="CU18" s="278"/>
      <c r="CV18" s="276">
        <v>27</v>
      </c>
      <c r="CW18" s="276">
        <v>31</v>
      </c>
      <c r="CX18" s="276"/>
      <c r="CY18" s="270"/>
      <c r="CZ18" s="270">
        <v>29</v>
      </c>
      <c r="DA18" s="270">
        <v>32</v>
      </c>
      <c r="DB18" s="270">
        <v>28</v>
      </c>
      <c r="DC18" s="270"/>
      <c r="DD18" s="270">
        <v>22.5</v>
      </c>
      <c r="DE18" s="270">
        <v>31.437039764359344</v>
      </c>
      <c r="DF18" s="270">
        <v>31.172312223858601</v>
      </c>
      <c r="DG18" s="270"/>
      <c r="DH18" s="270"/>
      <c r="DI18" s="270"/>
      <c r="DJ18" s="270"/>
      <c r="DK18" s="270">
        <v>31</v>
      </c>
      <c r="DL18" s="270"/>
      <c r="DM18" s="270"/>
      <c r="DN18" s="270"/>
      <c r="DO18" s="281">
        <v>24</v>
      </c>
      <c r="DP18" s="270">
        <v>32</v>
      </c>
      <c r="DQ18" s="270">
        <v>32.5</v>
      </c>
      <c r="DR18" s="270"/>
      <c r="DS18" s="270"/>
      <c r="DT18" s="280">
        <f t="shared" si="8"/>
        <v>29.300779332351496</v>
      </c>
      <c r="DU18" s="272">
        <f t="shared" si="9"/>
        <v>4</v>
      </c>
      <c r="DV18" s="277"/>
      <c r="DW18" s="283"/>
      <c r="DX18" s="284"/>
      <c r="DY18" s="284"/>
      <c r="DZ18" s="284"/>
      <c r="EA18" s="284">
        <v>0</v>
      </c>
      <c r="EB18" s="284">
        <v>0</v>
      </c>
      <c r="EC18" s="284"/>
      <c r="ED18" s="284"/>
      <c r="EE18" s="285"/>
      <c r="EF18" s="285"/>
      <c r="EG18" s="285"/>
      <c r="EH18" s="285"/>
      <c r="EI18" s="285"/>
      <c r="EJ18" s="285"/>
      <c r="EK18" s="285"/>
      <c r="EL18" s="285"/>
      <c r="EM18" s="285">
        <v>1</v>
      </c>
      <c r="EN18" s="270"/>
      <c r="EO18" s="270"/>
      <c r="EP18" s="271">
        <f t="shared" si="10"/>
        <v>0.33333333333333331</v>
      </c>
      <c r="EQ18" s="272">
        <f t="shared" si="11"/>
        <v>7</v>
      </c>
      <c r="ER18" s="277"/>
      <c r="ES18" s="283"/>
      <c r="ET18" s="284"/>
      <c r="EU18" s="284"/>
      <c r="EV18" s="284"/>
      <c r="EW18" s="284"/>
      <c r="EX18" s="287"/>
      <c r="EY18" s="275"/>
      <c r="EZ18" s="276"/>
      <c r="FA18" s="283"/>
      <c r="FB18" s="285"/>
      <c r="FC18" s="285"/>
      <c r="FD18" s="285">
        <v>0</v>
      </c>
      <c r="FE18" s="285">
        <v>1</v>
      </c>
      <c r="FF18" s="285"/>
      <c r="FG18" s="285"/>
      <c r="FH18" s="285"/>
      <c r="FI18" s="285"/>
      <c r="FJ18" s="285"/>
      <c r="FK18" s="285">
        <v>0</v>
      </c>
      <c r="FL18" s="285"/>
      <c r="FM18" s="285">
        <v>0</v>
      </c>
      <c r="FN18" s="285"/>
      <c r="FO18" s="285"/>
      <c r="FP18" s="271">
        <f t="shared" si="12"/>
        <v>0.25</v>
      </c>
      <c r="FQ18" s="272">
        <f t="shared" si="13"/>
        <v>1</v>
      </c>
      <c r="FR18" s="277"/>
      <c r="FS18" s="278">
        <v>0</v>
      </c>
      <c r="FT18" s="276">
        <v>0</v>
      </c>
      <c r="FU18" s="276">
        <v>0</v>
      </c>
      <c r="FV18" s="285">
        <v>1</v>
      </c>
      <c r="FW18" s="270">
        <v>0</v>
      </c>
      <c r="FX18" s="270">
        <v>0</v>
      </c>
      <c r="FY18" s="270">
        <v>1</v>
      </c>
      <c r="FZ18" s="270"/>
      <c r="GA18" s="270"/>
      <c r="GB18" s="271">
        <f t="shared" si="14"/>
        <v>0.2857142857142857</v>
      </c>
      <c r="GC18" s="288">
        <f t="shared" si="15"/>
        <v>4</v>
      </c>
      <c r="GD18" s="850">
        <v>0</v>
      </c>
      <c r="GE18" s="289"/>
      <c r="GF18" s="290"/>
      <c r="GG18" s="291" t="s">
        <v>621</v>
      </c>
      <c r="GH18" s="292"/>
      <c r="GI18" s="293"/>
      <c r="GJ18" s="284"/>
      <c r="GK18" s="284"/>
      <c r="GL18" s="284"/>
      <c r="GM18" s="285"/>
      <c r="GN18" s="285"/>
      <c r="GO18" s="285"/>
      <c r="GP18" s="285">
        <v>0</v>
      </c>
      <c r="GQ18" s="285"/>
      <c r="GR18" s="271">
        <f t="shared" si="16"/>
        <v>0</v>
      </c>
      <c r="GS18" s="272">
        <f t="shared" si="17"/>
        <v>1</v>
      </c>
      <c r="GT18" s="287"/>
      <c r="GU18" s="287">
        <v>1.5</v>
      </c>
      <c r="GV18" s="305">
        <f t="shared" si="18"/>
        <v>1.5</v>
      </c>
      <c r="GW18" s="283"/>
      <c r="GX18" s="284"/>
      <c r="GY18" s="285"/>
      <c r="GZ18" s="271" t="e">
        <f t="shared" si="19"/>
        <v>#DIV/0!</v>
      </c>
      <c r="HA18" s="283"/>
      <c r="HB18" s="284"/>
      <c r="HC18" s="285"/>
      <c r="HD18" s="271" t="e">
        <f t="shared" si="20"/>
        <v>#DIV/0!</v>
      </c>
      <c r="HE18" s="283"/>
      <c r="HF18" s="284"/>
      <c r="HG18" s="285"/>
      <c r="HH18" s="285">
        <v>0.5</v>
      </c>
      <c r="HI18" s="271">
        <f t="shared" si="21"/>
        <v>0.5</v>
      </c>
      <c r="HJ18" s="283"/>
      <c r="HK18" s="284"/>
      <c r="HL18" s="284"/>
      <c r="HM18" s="285"/>
      <c r="HN18" s="284">
        <v>5.46</v>
      </c>
      <c r="HO18" s="285">
        <v>0</v>
      </c>
      <c r="HP18" s="285"/>
      <c r="HQ18" s="298">
        <f t="shared" si="22"/>
        <v>2.73</v>
      </c>
      <c r="HR18" s="283">
        <v>8</v>
      </c>
      <c r="HS18" s="284">
        <v>3</v>
      </c>
      <c r="HT18" s="284">
        <v>3</v>
      </c>
      <c r="HU18" s="285">
        <v>6</v>
      </c>
      <c r="HV18" s="306">
        <v>5</v>
      </c>
      <c r="HW18" s="306">
        <v>4.05</v>
      </c>
      <c r="HX18" s="306"/>
      <c r="HY18" s="307">
        <f t="shared" si="23"/>
        <v>4.8416666666666668</v>
      </c>
      <c r="HZ18" s="283"/>
      <c r="IA18" s="285"/>
      <c r="IB18" s="285"/>
      <c r="IC18" s="285"/>
      <c r="ID18" s="307" t="e">
        <f t="shared" si="24"/>
        <v>#DIV/0!</v>
      </c>
      <c r="IE18" s="278">
        <v>100</v>
      </c>
      <c r="IF18" s="276">
        <v>100</v>
      </c>
      <c r="IG18" s="276"/>
      <c r="IH18" s="270">
        <v>100</v>
      </c>
      <c r="II18" s="856">
        <v>100</v>
      </c>
      <c r="IJ18" s="301"/>
      <c r="IK18" s="302"/>
      <c r="IL18" s="303"/>
    </row>
    <row r="19" spans="1:246" s="338" customFormat="1" ht="12" customHeight="1" x14ac:dyDescent="0.2">
      <c r="A19" s="308">
        <v>15</v>
      </c>
      <c r="B19" s="309" t="s">
        <v>430</v>
      </c>
      <c r="C19" s="310">
        <v>68.658000000000001</v>
      </c>
      <c r="D19" s="310">
        <v>63.2</v>
      </c>
      <c r="E19" s="310"/>
      <c r="F19" s="310"/>
      <c r="G19" s="310"/>
      <c r="H19" s="310">
        <v>69.900000000000006</v>
      </c>
      <c r="I19" s="310">
        <v>71.400000000000006</v>
      </c>
      <c r="J19" s="310">
        <v>104.35</v>
      </c>
      <c r="K19" s="310">
        <v>103.12536541</v>
      </c>
      <c r="L19" s="310">
        <v>66.599999999999994</v>
      </c>
      <c r="M19" s="310"/>
      <c r="N19" s="310">
        <v>84.897492617456294</v>
      </c>
      <c r="O19" s="310">
        <v>71.999768476400362</v>
      </c>
      <c r="P19" s="310">
        <v>82.1</v>
      </c>
      <c r="Q19" s="310">
        <v>47.586332162068963</v>
      </c>
      <c r="R19" s="310"/>
      <c r="S19" s="310"/>
      <c r="T19" s="310">
        <v>39.970872100000001</v>
      </c>
      <c r="U19" s="310"/>
      <c r="V19" s="310"/>
      <c r="W19" s="310"/>
      <c r="X19" s="310"/>
      <c r="Y19" s="310">
        <v>76.233333299999998</v>
      </c>
      <c r="Z19" s="310">
        <v>35.799999999999997</v>
      </c>
      <c r="AA19" s="310">
        <v>80.59</v>
      </c>
      <c r="AB19" s="310">
        <v>83.76</v>
      </c>
      <c r="AC19" s="310"/>
      <c r="AD19" s="310"/>
      <c r="AE19" s="311">
        <f t="shared" si="0"/>
        <v>58.651281824904217</v>
      </c>
      <c r="AF19" s="312">
        <f t="shared" si="1"/>
        <v>5</v>
      </c>
      <c r="AG19" s="311">
        <f t="shared" si="2"/>
        <v>60.034400532758625</v>
      </c>
      <c r="AH19" s="313">
        <f t="shared" si="3"/>
        <v>7</v>
      </c>
      <c r="AI19" s="314"/>
      <c r="AJ19" s="315"/>
      <c r="AK19" s="316">
        <v>59.3</v>
      </c>
      <c r="AL19" s="316">
        <v>56.7</v>
      </c>
      <c r="AM19" s="316"/>
      <c r="AN19" s="316"/>
      <c r="AO19" s="310"/>
      <c r="AP19" s="310">
        <v>54.4</v>
      </c>
      <c r="AQ19" s="310">
        <v>60.164588999999999</v>
      </c>
      <c r="AR19" s="310"/>
      <c r="AS19" s="310"/>
      <c r="AT19" s="310">
        <v>53.4</v>
      </c>
      <c r="AU19" s="310"/>
      <c r="AV19" s="310">
        <v>56.75</v>
      </c>
      <c r="AW19" s="310">
        <v>56.98</v>
      </c>
      <c r="AX19" s="310">
        <v>52.115969675422853</v>
      </c>
      <c r="AY19" s="310">
        <v>54.573609999150349</v>
      </c>
      <c r="AZ19" s="310">
        <v>52.325000000000003</v>
      </c>
      <c r="BA19" s="310"/>
      <c r="BB19" s="310"/>
      <c r="BC19" s="310"/>
      <c r="BD19" s="310"/>
      <c r="BE19" s="310"/>
      <c r="BF19" s="310"/>
      <c r="BG19" s="310"/>
      <c r="BH19" s="310">
        <v>52.9</v>
      </c>
      <c r="BI19" s="310"/>
      <c r="BJ19" s="310">
        <v>55.4</v>
      </c>
      <c r="BK19" s="310">
        <v>52.1</v>
      </c>
      <c r="BL19" s="310">
        <v>56.25</v>
      </c>
      <c r="BM19" s="310"/>
      <c r="BN19" s="311">
        <f t="shared" si="4"/>
        <v>55.239940619612369</v>
      </c>
      <c r="BO19" s="312">
        <f t="shared" si="5"/>
        <v>28</v>
      </c>
      <c r="BP19" s="317"/>
      <c r="BQ19" s="318"/>
      <c r="BR19" s="310">
        <v>108</v>
      </c>
      <c r="BS19" s="310">
        <v>108</v>
      </c>
      <c r="BT19" s="310"/>
      <c r="BU19" s="310"/>
      <c r="BV19" s="310"/>
      <c r="BW19" s="310">
        <v>98</v>
      </c>
      <c r="BX19" s="310">
        <v>97</v>
      </c>
      <c r="BY19" s="310"/>
      <c r="BZ19" s="310">
        <v>137</v>
      </c>
      <c r="CA19" s="310"/>
      <c r="CB19" s="310">
        <v>139</v>
      </c>
      <c r="CC19" s="310">
        <v>123.8</v>
      </c>
      <c r="CD19" s="310">
        <v>121</v>
      </c>
      <c r="CE19" s="310">
        <v>128.99990795287187</v>
      </c>
      <c r="CF19" s="310">
        <v>96.5</v>
      </c>
      <c r="CG19" s="310"/>
      <c r="CH19" s="310"/>
      <c r="CI19" s="310"/>
      <c r="CJ19" s="310"/>
      <c r="CK19" s="310">
        <v>116</v>
      </c>
      <c r="CL19" s="310"/>
      <c r="CM19" s="310">
        <v>125</v>
      </c>
      <c r="CN19" s="310">
        <v>123</v>
      </c>
      <c r="CO19" s="310"/>
      <c r="CP19" s="310"/>
      <c r="CQ19" s="310"/>
      <c r="CR19" s="319">
        <f t="shared" si="6"/>
        <v>115.57272727272726</v>
      </c>
      <c r="CS19" s="312">
        <f t="shared" si="7"/>
        <v>6</v>
      </c>
      <c r="CT19" s="317"/>
      <c r="CU19" s="318"/>
      <c r="CV19" s="316">
        <v>28.333333333333332</v>
      </c>
      <c r="CW19" s="316">
        <v>30</v>
      </c>
      <c r="CX19" s="316"/>
      <c r="CY19" s="310"/>
      <c r="CZ19" s="310">
        <v>28</v>
      </c>
      <c r="DA19" s="310">
        <v>32</v>
      </c>
      <c r="DB19" s="310">
        <v>29</v>
      </c>
      <c r="DC19" s="310"/>
      <c r="DD19" s="310">
        <v>24</v>
      </c>
      <c r="DE19" s="310">
        <v>31.850607511045659</v>
      </c>
      <c r="DF19" s="310">
        <v>32.21870397643594</v>
      </c>
      <c r="DG19" s="310"/>
      <c r="DH19" s="310"/>
      <c r="DI19" s="310"/>
      <c r="DJ19" s="310"/>
      <c r="DK19" s="310">
        <v>32</v>
      </c>
      <c r="DL19" s="310"/>
      <c r="DM19" s="310"/>
      <c r="DN19" s="310"/>
      <c r="DO19" s="320">
        <v>24</v>
      </c>
      <c r="DP19" s="310">
        <v>28.5</v>
      </c>
      <c r="DQ19" s="310">
        <v>32.5</v>
      </c>
      <c r="DR19" s="310"/>
      <c r="DS19" s="310"/>
      <c r="DT19" s="319">
        <f t="shared" si="8"/>
        <v>29.36688706840124</v>
      </c>
      <c r="DU19" s="312">
        <f t="shared" si="9"/>
        <v>5</v>
      </c>
      <c r="DV19" s="317"/>
      <c r="DW19" s="321"/>
      <c r="DX19" s="322"/>
      <c r="DY19" s="322"/>
      <c r="DZ19" s="322"/>
      <c r="EA19" s="322">
        <v>0</v>
      </c>
      <c r="EB19" s="322">
        <v>0</v>
      </c>
      <c r="EC19" s="322"/>
      <c r="ED19" s="322"/>
      <c r="EE19" s="323"/>
      <c r="EF19" s="323"/>
      <c r="EG19" s="323"/>
      <c r="EH19" s="323"/>
      <c r="EI19" s="323"/>
      <c r="EJ19" s="323"/>
      <c r="EK19" s="323"/>
      <c r="EL19" s="323"/>
      <c r="EM19" s="323">
        <v>1</v>
      </c>
      <c r="EN19" s="310"/>
      <c r="EO19" s="310"/>
      <c r="EP19" s="311">
        <f t="shared" si="10"/>
        <v>0.33333333333333331</v>
      </c>
      <c r="EQ19" s="312">
        <f t="shared" si="11"/>
        <v>7</v>
      </c>
      <c r="ER19" s="317"/>
      <c r="ES19" s="321"/>
      <c r="ET19" s="322"/>
      <c r="EU19" s="322"/>
      <c r="EV19" s="322"/>
      <c r="EW19" s="322"/>
      <c r="EX19" s="324"/>
      <c r="EY19" s="315"/>
      <c r="EZ19" s="316"/>
      <c r="FA19" s="321"/>
      <c r="FB19" s="323"/>
      <c r="FC19" s="323"/>
      <c r="FD19" s="323">
        <v>0</v>
      </c>
      <c r="FE19" s="323">
        <v>2</v>
      </c>
      <c r="FF19" s="323"/>
      <c r="FG19" s="323"/>
      <c r="FH19" s="323"/>
      <c r="FI19" s="323"/>
      <c r="FJ19" s="323"/>
      <c r="FK19" s="323">
        <v>0</v>
      </c>
      <c r="FL19" s="323"/>
      <c r="FM19" s="323">
        <v>0.5</v>
      </c>
      <c r="FN19" s="323"/>
      <c r="FO19" s="323"/>
      <c r="FP19" s="311">
        <f t="shared" si="12"/>
        <v>0.625</v>
      </c>
      <c r="FQ19" s="312">
        <f t="shared" si="13"/>
        <v>13</v>
      </c>
      <c r="FR19" s="317"/>
      <c r="FS19" s="318">
        <v>0.2</v>
      </c>
      <c r="FT19" s="316">
        <v>0.7</v>
      </c>
      <c r="FU19" s="316">
        <v>1</v>
      </c>
      <c r="FV19" s="323">
        <v>0.5</v>
      </c>
      <c r="FW19" s="310">
        <v>0</v>
      </c>
      <c r="FX19" s="310">
        <v>0</v>
      </c>
      <c r="FY19" s="310">
        <v>1</v>
      </c>
      <c r="FZ19" s="310"/>
      <c r="GA19" s="310"/>
      <c r="GB19" s="311">
        <f t="shared" si="14"/>
        <v>0.48571428571428571</v>
      </c>
      <c r="GC19" s="325">
        <f t="shared" si="15"/>
        <v>12</v>
      </c>
      <c r="GD19" s="851">
        <v>2</v>
      </c>
      <c r="GE19" s="326"/>
      <c r="GF19" s="327"/>
      <c r="GG19" s="328" t="s">
        <v>640</v>
      </c>
      <c r="GH19" s="329"/>
      <c r="GI19" s="330"/>
      <c r="GJ19" s="322"/>
      <c r="GK19" s="322"/>
      <c r="GL19" s="322"/>
      <c r="GM19" s="323"/>
      <c r="GN19" s="323"/>
      <c r="GO19" s="323"/>
      <c r="GP19" s="323">
        <v>1.5</v>
      </c>
      <c r="GQ19" s="323"/>
      <c r="GR19" s="311">
        <f t="shared" si="16"/>
        <v>1.5</v>
      </c>
      <c r="GS19" s="312">
        <f t="shared" si="17"/>
        <v>21</v>
      </c>
      <c r="GT19" s="324"/>
      <c r="GU19" s="324">
        <v>2.5</v>
      </c>
      <c r="GV19" s="331">
        <f t="shared" si="18"/>
        <v>2.5</v>
      </c>
      <c r="GW19" s="321"/>
      <c r="GX19" s="322"/>
      <c r="GY19" s="323"/>
      <c r="GZ19" s="311" t="e">
        <f t="shared" si="19"/>
        <v>#DIV/0!</v>
      </c>
      <c r="HA19" s="321"/>
      <c r="HB19" s="322"/>
      <c r="HC19" s="323"/>
      <c r="HD19" s="311" t="e">
        <f t="shared" si="20"/>
        <v>#DIV/0!</v>
      </c>
      <c r="HE19" s="321"/>
      <c r="HF19" s="322"/>
      <c r="HG19" s="323"/>
      <c r="HH19" s="323">
        <v>1</v>
      </c>
      <c r="HI19" s="311">
        <f t="shared" si="21"/>
        <v>1</v>
      </c>
      <c r="HJ19" s="321"/>
      <c r="HK19" s="322"/>
      <c r="HL19" s="322"/>
      <c r="HM19" s="323"/>
      <c r="HN19" s="322">
        <v>6.61</v>
      </c>
      <c r="HO19" s="323">
        <v>2</v>
      </c>
      <c r="HP19" s="323"/>
      <c r="HQ19" s="332">
        <f t="shared" si="22"/>
        <v>4.3049999999999997</v>
      </c>
      <c r="HR19" s="321">
        <v>8</v>
      </c>
      <c r="HS19" s="322">
        <v>3.5</v>
      </c>
      <c r="HT19" s="322">
        <v>0</v>
      </c>
      <c r="HU19" s="323">
        <v>3.25</v>
      </c>
      <c r="HV19" s="333">
        <v>5</v>
      </c>
      <c r="HW19" s="333">
        <v>3.05</v>
      </c>
      <c r="HX19" s="333"/>
      <c r="HY19" s="334">
        <f t="shared" si="23"/>
        <v>3.8000000000000003</v>
      </c>
      <c r="HZ19" s="321"/>
      <c r="IA19" s="323"/>
      <c r="IB19" s="323"/>
      <c r="IC19" s="323"/>
      <c r="ID19" s="334" t="e">
        <f t="shared" si="24"/>
        <v>#DIV/0!</v>
      </c>
      <c r="IE19" s="318">
        <v>70.588235294117652</v>
      </c>
      <c r="IF19" s="316">
        <v>37.5</v>
      </c>
      <c r="IG19" s="316"/>
      <c r="IH19" s="310">
        <v>23.52941176470588</v>
      </c>
      <c r="II19" s="857">
        <v>62.5</v>
      </c>
      <c r="IJ19" s="335"/>
      <c r="IK19" s="336"/>
      <c r="IL19" s="337"/>
    </row>
    <row r="20" spans="1:246" ht="12" customHeight="1" x14ac:dyDescent="0.2">
      <c r="A20" s="268">
        <v>16</v>
      </c>
      <c r="B20" s="269" t="s">
        <v>425</v>
      </c>
      <c r="C20" s="270">
        <v>81.540000000000006</v>
      </c>
      <c r="D20" s="270">
        <v>69.849999999999994</v>
      </c>
      <c r="E20" s="270"/>
      <c r="F20" s="270"/>
      <c r="G20" s="270"/>
      <c r="H20" s="270">
        <v>73.2</v>
      </c>
      <c r="I20" s="270">
        <v>58.8</v>
      </c>
      <c r="J20" s="270">
        <v>92.87</v>
      </c>
      <c r="K20" s="270">
        <v>91.613570550000006</v>
      </c>
      <c r="L20" s="270">
        <v>62.4</v>
      </c>
      <c r="M20" s="270"/>
      <c r="N20" s="270">
        <v>86.293648528396503</v>
      </c>
      <c r="O20" s="270">
        <v>69.298746559570816</v>
      </c>
      <c r="P20" s="270">
        <v>89.44</v>
      </c>
      <c r="Q20" s="270">
        <v>46.483149818965522</v>
      </c>
      <c r="R20" s="270"/>
      <c r="S20" s="270"/>
      <c r="T20" s="270">
        <v>38.737452699999999</v>
      </c>
      <c r="U20" s="270"/>
      <c r="V20" s="270"/>
      <c r="W20" s="270"/>
      <c r="X20" s="270"/>
      <c r="Y20" s="270">
        <v>72</v>
      </c>
      <c r="Z20" s="270">
        <v>33.299999999999997</v>
      </c>
      <c r="AA20" s="270">
        <v>76.81</v>
      </c>
      <c r="AB20" s="270">
        <v>87.58</v>
      </c>
      <c r="AC20" s="270"/>
      <c r="AD20" s="270"/>
      <c r="AE20" s="271">
        <f t="shared" si="0"/>
        <v>59.552639148659004</v>
      </c>
      <c r="AF20" s="272">
        <f t="shared" si="1"/>
        <v>2</v>
      </c>
      <c r="AG20" s="271">
        <f t="shared" si="2"/>
        <v>61.186325314870686</v>
      </c>
      <c r="AH20" s="273">
        <f t="shared" si="3"/>
        <v>2</v>
      </c>
      <c r="AI20" s="274"/>
      <c r="AJ20" s="275"/>
      <c r="AK20" s="276">
        <v>58.5</v>
      </c>
      <c r="AL20" s="276">
        <v>57.25</v>
      </c>
      <c r="AM20" s="276"/>
      <c r="AN20" s="276"/>
      <c r="AO20" s="270"/>
      <c r="AP20" s="270">
        <v>57.7</v>
      </c>
      <c r="AQ20" s="270">
        <v>54.729213999999999</v>
      </c>
      <c r="AR20" s="270"/>
      <c r="AS20" s="270"/>
      <c r="AT20" s="270">
        <v>54</v>
      </c>
      <c r="AU20" s="270"/>
      <c r="AV20" s="270">
        <v>57.5</v>
      </c>
      <c r="AW20" s="270">
        <v>60.96</v>
      </c>
      <c r="AX20" s="270">
        <v>55.233609033187754</v>
      </c>
      <c r="AY20" s="270">
        <v>59.555573313809639</v>
      </c>
      <c r="AZ20" s="270">
        <v>51.19</v>
      </c>
      <c r="BA20" s="270"/>
      <c r="BB20" s="270"/>
      <c r="BC20" s="270"/>
      <c r="BD20" s="270"/>
      <c r="BE20" s="270"/>
      <c r="BF20" s="270"/>
      <c r="BG20" s="270"/>
      <c r="BH20" s="270">
        <v>56.9</v>
      </c>
      <c r="BI20" s="270"/>
      <c r="BJ20" s="270">
        <v>58.7</v>
      </c>
      <c r="BK20" s="270">
        <v>55.05</v>
      </c>
      <c r="BL20" s="270">
        <v>58.85</v>
      </c>
      <c r="BM20" s="270"/>
      <c r="BN20" s="271">
        <f t="shared" si="4"/>
        <v>56.865599739071236</v>
      </c>
      <c r="BO20" s="272">
        <f t="shared" si="5"/>
        <v>13</v>
      </c>
      <c r="BP20" s="277"/>
      <c r="BQ20" s="278"/>
      <c r="BR20" s="270">
        <v>108</v>
      </c>
      <c r="BS20" s="270">
        <v>106</v>
      </c>
      <c r="BT20" s="270"/>
      <c r="BU20" s="270"/>
      <c r="BV20" s="270"/>
      <c r="BW20" s="270">
        <v>99</v>
      </c>
      <c r="BX20" s="270">
        <v>98</v>
      </c>
      <c r="BY20" s="270"/>
      <c r="BZ20" s="270">
        <v>137.5</v>
      </c>
      <c r="CA20" s="270"/>
      <c r="CB20" s="270">
        <v>140</v>
      </c>
      <c r="CC20" s="270">
        <v>125.02</v>
      </c>
      <c r="CD20" s="270">
        <v>122</v>
      </c>
      <c r="CE20" s="270">
        <v>130.44274668630339</v>
      </c>
      <c r="CF20" s="270">
        <v>96.5</v>
      </c>
      <c r="CG20" s="270"/>
      <c r="CH20" s="270"/>
      <c r="CI20" s="270"/>
      <c r="CJ20" s="270"/>
      <c r="CK20" s="270">
        <v>116</v>
      </c>
      <c r="CL20" s="304"/>
      <c r="CM20" s="304">
        <v>126.5</v>
      </c>
      <c r="CN20" s="270">
        <v>125.5</v>
      </c>
      <c r="CO20" s="270"/>
      <c r="CP20" s="270"/>
      <c r="CQ20" s="270"/>
      <c r="CR20" s="280">
        <f t="shared" si="6"/>
        <v>116.18363636363637</v>
      </c>
      <c r="CS20" s="272">
        <f t="shared" si="7"/>
        <v>12</v>
      </c>
      <c r="CT20" s="277"/>
      <c r="CU20" s="278"/>
      <c r="CV20" s="276">
        <v>26.333333333333332</v>
      </c>
      <c r="CW20" s="276">
        <v>32</v>
      </c>
      <c r="CX20" s="276"/>
      <c r="CY20" s="270"/>
      <c r="CZ20" s="270">
        <v>28</v>
      </c>
      <c r="DA20" s="270">
        <v>32</v>
      </c>
      <c r="DB20" s="270">
        <v>27</v>
      </c>
      <c r="DC20" s="270"/>
      <c r="DD20" s="270">
        <v>23</v>
      </c>
      <c r="DE20" s="270">
        <v>32.221465390279825</v>
      </c>
      <c r="DF20" s="270">
        <v>27.65565169366716</v>
      </c>
      <c r="DG20" s="270"/>
      <c r="DH20" s="270"/>
      <c r="DI20" s="270"/>
      <c r="DJ20" s="270"/>
      <c r="DK20" s="270">
        <v>31</v>
      </c>
      <c r="DL20" s="270"/>
      <c r="DM20" s="270"/>
      <c r="DN20" s="270"/>
      <c r="DO20" s="281">
        <v>22</v>
      </c>
      <c r="DP20" s="270">
        <v>32</v>
      </c>
      <c r="DQ20" s="270">
        <v>33</v>
      </c>
      <c r="DR20" s="270"/>
      <c r="DS20" s="270"/>
      <c r="DT20" s="280">
        <f t="shared" si="8"/>
        <v>28.850870868106693</v>
      </c>
      <c r="DU20" s="272">
        <f t="shared" si="9"/>
        <v>2</v>
      </c>
      <c r="DV20" s="277"/>
      <c r="DW20" s="283"/>
      <c r="DX20" s="284"/>
      <c r="DY20" s="284"/>
      <c r="DZ20" s="284"/>
      <c r="EA20" s="284">
        <v>1</v>
      </c>
      <c r="EB20" s="284">
        <v>1</v>
      </c>
      <c r="EC20" s="284"/>
      <c r="ED20" s="284"/>
      <c r="EE20" s="285"/>
      <c r="EF20" s="285"/>
      <c r="EG20" s="285"/>
      <c r="EH20" s="285"/>
      <c r="EI20" s="285"/>
      <c r="EJ20" s="285"/>
      <c r="EK20" s="285"/>
      <c r="EL20" s="285"/>
      <c r="EM20" s="285">
        <v>0.5</v>
      </c>
      <c r="EN20" s="270"/>
      <c r="EO20" s="270"/>
      <c r="EP20" s="271">
        <f t="shared" si="10"/>
        <v>0.83333333333333337</v>
      </c>
      <c r="EQ20" s="272">
        <f t="shared" si="11"/>
        <v>14</v>
      </c>
      <c r="ER20" s="277"/>
      <c r="ES20" s="283"/>
      <c r="ET20" s="284"/>
      <c r="EU20" s="284"/>
      <c r="EV20" s="284"/>
      <c r="EW20" s="284"/>
      <c r="EX20" s="287"/>
      <c r="EY20" s="275"/>
      <c r="EZ20" s="276"/>
      <c r="FA20" s="283"/>
      <c r="FB20" s="285"/>
      <c r="FC20" s="285"/>
      <c r="FD20" s="285">
        <v>0</v>
      </c>
      <c r="FE20" s="285">
        <v>1</v>
      </c>
      <c r="FF20" s="285"/>
      <c r="FG20" s="285"/>
      <c r="FH20" s="285"/>
      <c r="FI20" s="285"/>
      <c r="FJ20" s="285"/>
      <c r="FK20" s="285">
        <v>0</v>
      </c>
      <c r="FL20" s="285"/>
      <c r="FM20" s="285">
        <v>0</v>
      </c>
      <c r="FN20" s="285"/>
      <c r="FO20" s="285"/>
      <c r="FP20" s="271">
        <f t="shared" si="12"/>
        <v>0.25</v>
      </c>
      <c r="FQ20" s="272">
        <f t="shared" si="13"/>
        <v>1</v>
      </c>
      <c r="FR20" s="277"/>
      <c r="FS20" s="278">
        <v>0</v>
      </c>
      <c r="FT20" s="276">
        <v>0</v>
      </c>
      <c r="FU20" s="276">
        <v>0</v>
      </c>
      <c r="FV20" s="285">
        <v>1</v>
      </c>
      <c r="FW20" s="270">
        <v>0.18</v>
      </c>
      <c r="FX20" s="270">
        <v>2</v>
      </c>
      <c r="FY20" s="270">
        <v>1</v>
      </c>
      <c r="FZ20" s="270"/>
      <c r="GA20" s="270"/>
      <c r="GB20" s="271">
        <f t="shared" si="14"/>
        <v>0.59714285714285709</v>
      </c>
      <c r="GC20" s="288">
        <f t="shared" si="15"/>
        <v>17</v>
      </c>
      <c r="GD20" s="850">
        <v>0</v>
      </c>
      <c r="GE20" s="289"/>
      <c r="GF20" s="290"/>
      <c r="GG20" s="291">
        <v>0</v>
      </c>
      <c r="GH20" s="292"/>
      <c r="GI20" s="293"/>
      <c r="GJ20" s="284"/>
      <c r="GK20" s="284"/>
      <c r="GL20" s="284"/>
      <c r="GM20" s="285"/>
      <c r="GN20" s="285"/>
      <c r="GO20" s="285"/>
      <c r="GP20" s="285">
        <v>0</v>
      </c>
      <c r="GQ20" s="285"/>
      <c r="GR20" s="271">
        <f t="shared" si="16"/>
        <v>0</v>
      </c>
      <c r="GS20" s="272">
        <f t="shared" si="17"/>
        <v>1</v>
      </c>
      <c r="GT20" s="287"/>
      <c r="GU20" s="287">
        <v>3.5</v>
      </c>
      <c r="GV20" s="305">
        <f t="shared" si="18"/>
        <v>3.5</v>
      </c>
      <c r="GW20" s="283"/>
      <c r="GX20" s="284"/>
      <c r="GY20" s="285"/>
      <c r="GZ20" s="271" t="e">
        <f t="shared" si="19"/>
        <v>#DIV/0!</v>
      </c>
      <c r="HA20" s="283"/>
      <c r="HB20" s="284"/>
      <c r="HC20" s="285"/>
      <c r="HD20" s="271" t="e">
        <f t="shared" si="20"/>
        <v>#DIV/0!</v>
      </c>
      <c r="HE20" s="283"/>
      <c r="HF20" s="284"/>
      <c r="HG20" s="285"/>
      <c r="HH20" s="285">
        <v>0.5</v>
      </c>
      <c r="HI20" s="271">
        <f t="shared" si="21"/>
        <v>0.5</v>
      </c>
      <c r="HJ20" s="283"/>
      <c r="HK20" s="284"/>
      <c r="HL20" s="284"/>
      <c r="HM20" s="285"/>
      <c r="HN20" s="284">
        <v>4.58</v>
      </c>
      <c r="HO20" s="285">
        <v>1.5</v>
      </c>
      <c r="HP20" s="285"/>
      <c r="HQ20" s="298">
        <f t="shared" si="22"/>
        <v>3.04</v>
      </c>
      <c r="HR20" s="283">
        <v>6</v>
      </c>
      <c r="HS20" s="284">
        <v>2.5</v>
      </c>
      <c r="HT20" s="284">
        <v>2</v>
      </c>
      <c r="HU20" s="285">
        <v>2.5</v>
      </c>
      <c r="HV20" s="306">
        <v>4.5</v>
      </c>
      <c r="HW20" s="306">
        <v>3.04</v>
      </c>
      <c r="HX20" s="306"/>
      <c r="HY20" s="307">
        <f t="shared" si="23"/>
        <v>3.4233333333333333</v>
      </c>
      <c r="HZ20" s="283"/>
      <c r="IA20" s="285"/>
      <c r="IB20" s="285"/>
      <c r="IC20" s="285"/>
      <c r="ID20" s="307" t="e">
        <f t="shared" si="24"/>
        <v>#DIV/0!</v>
      </c>
      <c r="IE20" s="278">
        <v>100</v>
      </c>
      <c r="IF20" s="276">
        <v>100</v>
      </c>
      <c r="IG20" s="276"/>
      <c r="IH20" s="270">
        <v>100</v>
      </c>
      <c r="II20" s="856">
        <v>100</v>
      </c>
      <c r="IJ20" s="301"/>
      <c r="IK20" s="302"/>
      <c r="IL20" s="303"/>
    </row>
    <row r="21" spans="1:246" ht="12" customHeight="1" x14ac:dyDescent="0.2">
      <c r="A21" s="268">
        <v>17</v>
      </c>
      <c r="B21" s="269" t="s">
        <v>437</v>
      </c>
      <c r="C21" s="270">
        <v>64.953999999999994</v>
      </c>
      <c r="D21" s="270">
        <v>59.7</v>
      </c>
      <c r="E21" s="270"/>
      <c r="F21" s="270"/>
      <c r="G21" s="270"/>
      <c r="H21" s="270">
        <v>71.900000000000006</v>
      </c>
      <c r="I21" s="270">
        <v>68.099999999999994</v>
      </c>
      <c r="J21" s="270">
        <v>83.2</v>
      </c>
      <c r="K21" s="270">
        <v>88.133059760000009</v>
      </c>
      <c r="L21" s="270">
        <v>51.4</v>
      </c>
      <c r="M21" s="270"/>
      <c r="N21" s="270">
        <v>78.863896625204433</v>
      </c>
      <c r="O21" s="270">
        <v>52.252106066653468</v>
      </c>
      <c r="P21" s="270">
        <v>76.02</v>
      </c>
      <c r="Q21" s="270">
        <v>43.316484175862072</v>
      </c>
      <c r="R21" s="270"/>
      <c r="S21" s="270"/>
      <c r="T21" s="270">
        <v>35.025692100000001</v>
      </c>
      <c r="U21" s="270"/>
      <c r="V21" s="270"/>
      <c r="W21" s="270"/>
      <c r="X21" s="270"/>
      <c r="Y21" s="270">
        <v>85.166666699999993</v>
      </c>
      <c r="Z21" s="270">
        <v>31.2</v>
      </c>
      <c r="AA21" s="270">
        <v>70.13</v>
      </c>
      <c r="AB21" s="270">
        <v>81.775000000000006</v>
      </c>
      <c r="AC21" s="270"/>
      <c r="AD21" s="270"/>
      <c r="AE21" s="271">
        <f t="shared" si="0"/>
        <v>55.476406716858236</v>
      </c>
      <c r="AF21" s="272">
        <f t="shared" si="1"/>
        <v>12</v>
      </c>
      <c r="AG21" s="271">
        <f t="shared" si="2"/>
        <v>56.996397034482754</v>
      </c>
      <c r="AH21" s="273">
        <f t="shared" si="3"/>
        <v>14</v>
      </c>
      <c r="AI21" s="274"/>
      <c r="AJ21" s="275"/>
      <c r="AK21" s="276">
        <v>56.5</v>
      </c>
      <c r="AL21" s="276">
        <v>55</v>
      </c>
      <c r="AM21" s="276"/>
      <c r="AN21" s="276"/>
      <c r="AO21" s="270"/>
      <c r="AP21" s="270">
        <v>56.6</v>
      </c>
      <c r="AQ21" s="270">
        <v>58.884377000000001</v>
      </c>
      <c r="AR21" s="270"/>
      <c r="AS21" s="270"/>
      <c r="AT21" s="270">
        <v>53.1</v>
      </c>
      <c r="AU21" s="270"/>
      <c r="AV21" s="270">
        <v>52.65</v>
      </c>
      <c r="AW21" s="270">
        <v>55.97</v>
      </c>
      <c r="AX21" s="270">
        <v>48.448709948068249</v>
      </c>
      <c r="AY21" s="270">
        <v>56.422110251943757</v>
      </c>
      <c r="AZ21" s="270">
        <v>51.849999999999994</v>
      </c>
      <c r="BA21" s="270"/>
      <c r="BB21" s="270"/>
      <c r="BC21" s="270"/>
      <c r="BD21" s="270"/>
      <c r="BE21" s="270"/>
      <c r="BF21" s="270"/>
      <c r="BG21" s="270"/>
      <c r="BH21" s="270">
        <v>55.6</v>
      </c>
      <c r="BI21" s="270"/>
      <c r="BJ21" s="270">
        <v>55.9</v>
      </c>
      <c r="BK21" s="270">
        <v>53.95</v>
      </c>
      <c r="BL21" s="270">
        <v>57.7</v>
      </c>
      <c r="BM21" s="270"/>
      <c r="BN21" s="271">
        <f t="shared" si="4"/>
        <v>54.898228371429433</v>
      </c>
      <c r="BO21" s="272">
        <f t="shared" si="5"/>
        <v>29</v>
      </c>
      <c r="BP21" s="277"/>
      <c r="BQ21" s="278"/>
      <c r="BR21" s="270">
        <v>108</v>
      </c>
      <c r="BS21" s="270">
        <v>107</v>
      </c>
      <c r="BT21" s="270"/>
      <c r="BU21" s="270"/>
      <c r="BV21" s="270"/>
      <c r="BW21" s="270">
        <v>95</v>
      </c>
      <c r="BX21" s="270">
        <v>96</v>
      </c>
      <c r="BY21" s="270"/>
      <c r="BZ21" s="270">
        <v>138</v>
      </c>
      <c r="CA21" s="270"/>
      <c r="CB21" s="270">
        <v>140</v>
      </c>
      <c r="CC21" s="270">
        <v>126.14</v>
      </c>
      <c r="CD21" s="270">
        <v>126</v>
      </c>
      <c r="CE21" s="270">
        <v>131.2012150220913</v>
      </c>
      <c r="CF21" s="270">
        <v>96</v>
      </c>
      <c r="CG21" s="270"/>
      <c r="CH21" s="270"/>
      <c r="CI21" s="270"/>
      <c r="CJ21" s="270"/>
      <c r="CK21" s="270">
        <v>120</v>
      </c>
      <c r="CL21" s="304"/>
      <c r="CM21" s="304">
        <v>126</v>
      </c>
      <c r="CN21" s="270">
        <v>125.5</v>
      </c>
      <c r="CO21" s="270"/>
      <c r="CP21" s="270"/>
      <c r="CQ21" s="270"/>
      <c r="CR21" s="280">
        <f t="shared" si="6"/>
        <v>116.14909090909092</v>
      </c>
      <c r="CS21" s="272">
        <f t="shared" si="7"/>
        <v>11</v>
      </c>
      <c r="CT21" s="277"/>
      <c r="CU21" s="278"/>
      <c r="CV21" s="276">
        <v>30.333333333333332</v>
      </c>
      <c r="CW21" s="276">
        <v>31</v>
      </c>
      <c r="CX21" s="276"/>
      <c r="CY21" s="270"/>
      <c r="CZ21" s="270">
        <v>30</v>
      </c>
      <c r="DA21" s="270">
        <v>32</v>
      </c>
      <c r="DB21" s="270">
        <v>28.5</v>
      </c>
      <c r="DC21" s="270"/>
      <c r="DD21" s="270">
        <v>23.5</v>
      </c>
      <c r="DE21" s="270">
        <v>34.214193667157588</v>
      </c>
      <c r="DF21" s="270">
        <v>25.511045655375554</v>
      </c>
      <c r="DG21" s="270"/>
      <c r="DH21" s="270"/>
      <c r="DI21" s="270"/>
      <c r="DJ21" s="270"/>
      <c r="DK21" s="270">
        <v>33</v>
      </c>
      <c r="DL21" s="270"/>
      <c r="DM21" s="270"/>
      <c r="DN21" s="270"/>
      <c r="DO21" s="281">
        <v>27</v>
      </c>
      <c r="DP21" s="270">
        <v>30.5</v>
      </c>
      <c r="DQ21" s="270">
        <v>32</v>
      </c>
      <c r="DR21" s="270"/>
      <c r="DS21" s="270"/>
      <c r="DT21" s="280">
        <f t="shared" si="8"/>
        <v>29.796547721322202</v>
      </c>
      <c r="DU21" s="272">
        <f t="shared" si="9"/>
        <v>6</v>
      </c>
      <c r="DV21" s="277"/>
      <c r="DW21" s="283"/>
      <c r="DX21" s="284"/>
      <c r="DY21" s="284"/>
      <c r="DZ21" s="284"/>
      <c r="EA21" s="284">
        <v>0</v>
      </c>
      <c r="EB21" s="284">
        <v>1</v>
      </c>
      <c r="EC21" s="284"/>
      <c r="ED21" s="284"/>
      <c r="EE21" s="285"/>
      <c r="EF21" s="285"/>
      <c r="EG21" s="285"/>
      <c r="EH21" s="285"/>
      <c r="EI21" s="285"/>
      <c r="EJ21" s="285"/>
      <c r="EK21" s="285"/>
      <c r="EL21" s="285"/>
      <c r="EM21" s="285">
        <v>0</v>
      </c>
      <c r="EN21" s="270"/>
      <c r="EO21" s="270"/>
      <c r="EP21" s="271">
        <f t="shared" si="10"/>
        <v>0.33333333333333331</v>
      </c>
      <c r="EQ21" s="272">
        <f t="shared" si="11"/>
        <v>7</v>
      </c>
      <c r="ER21" s="277"/>
      <c r="ES21" s="283"/>
      <c r="ET21" s="284"/>
      <c r="EU21" s="284"/>
      <c r="EV21" s="284"/>
      <c r="EW21" s="284"/>
      <c r="EX21" s="287"/>
      <c r="EY21" s="275"/>
      <c r="EZ21" s="276"/>
      <c r="FA21" s="283"/>
      <c r="FB21" s="285"/>
      <c r="FC21" s="285"/>
      <c r="FD21" s="285">
        <v>0</v>
      </c>
      <c r="FE21" s="285">
        <v>5</v>
      </c>
      <c r="FF21" s="285"/>
      <c r="FG21" s="285"/>
      <c r="FH21" s="285"/>
      <c r="FI21" s="285"/>
      <c r="FJ21" s="285"/>
      <c r="FK21" s="285">
        <v>4</v>
      </c>
      <c r="FL21" s="285"/>
      <c r="FM21" s="285">
        <v>1</v>
      </c>
      <c r="FN21" s="285"/>
      <c r="FO21" s="285"/>
      <c r="FP21" s="271">
        <f t="shared" si="12"/>
        <v>2.5</v>
      </c>
      <c r="FQ21" s="272">
        <f t="shared" si="13"/>
        <v>21</v>
      </c>
      <c r="FR21" s="277"/>
      <c r="FS21" s="278">
        <v>0</v>
      </c>
      <c r="FT21" s="276">
        <v>0</v>
      </c>
      <c r="FU21" s="276">
        <v>1</v>
      </c>
      <c r="FV21" s="285">
        <v>0.5</v>
      </c>
      <c r="FW21" s="270">
        <v>0</v>
      </c>
      <c r="FX21" s="270">
        <v>0</v>
      </c>
      <c r="FY21" s="270">
        <v>1</v>
      </c>
      <c r="FZ21" s="270"/>
      <c r="GA21" s="270"/>
      <c r="GB21" s="271">
        <f t="shared" si="14"/>
        <v>0.35714285714285715</v>
      </c>
      <c r="GC21" s="288">
        <f t="shared" si="15"/>
        <v>8</v>
      </c>
      <c r="GD21" s="850">
        <v>0</v>
      </c>
      <c r="GE21" s="289"/>
      <c r="GF21" s="290"/>
      <c r="GG21" s="291" t="s">
        <v>631</v>
      </c>
      <c r="GH21" s="292"/>
      <c r="GI21" s="293"/>
      <c r="GJ21" s="284"/>
      <c r="GK21" s="284"/>
      <c r="GL21" s="284"/>
      <c r="GM21" s="285"/>
      <c r="GN21" s="285"/>
      <c r="GO21" s="285"/>
      <c r="GP21" s="285">
        <v>0</v>
      </c>
      <c r="GQ21" s="285"/>
      <c r="GR21" s="271">
        <f t="shared" si="16"/>
        <v>0</v>
      </c>
      <c r="GS21" s="272">
        <f t="shared" si="17"/>
        <v>1</v>
      </c>
      <c r="GT21" s="287"/>
      <c r="GU21" s="287">
        <v>3.5</v>
      </c>
      <c r="GV21" s="305">
        <f t="shared" si="18"/>
        <v>3.5</v>
      </c>
      <c r="GW21" s="283"/>
      <c r="GX21" s="284"/>
      <c r="GY21" s="285"/>
      <c r="GZ21" s="271" t="e">
        <f t="shared" si="19"/>
        <v>#DIV/0!</v>
      </c>
      <c r="HA21" s="283"/>
      <c r="HB21" s="284"/>
      <c r="HC21" s="285"/>
      <c r="HD21" s="271" t="e">
        <f t="shared" si="20"/>
        <v>#DIV/0!</v>
      </c>
      <c r="HE21" s="283"/>
      <c r="HF21" s="284"/>
      <c r="HG21" s="285"/>
      <c r="HH21" s="285">
        <v>1.5</v>
      </c>
      <c r="HI21" s="271">
        <f t="shared" si="21"/>
        <v>1.5</v>
      </c>
      <c r="HJ21" s="283"/>
      <c r="HK21" s="284"/>
      <c r="HL21" s="284"/>
      <c r="HM21" s="285"/>
      <c r="HN21" s="284">
        <v>6.19</v>
      </c>
      <c r="HO21" s="285">
        <v>1.5</v>
      </c>
      <c r="HP21" s="285"/>
      <c r="HQ21" s="298">
        <f t="shared" si="22"/>
        <v>3.8450000000000002</v>
      </c>
      <c r="HR21" s="283">
        <v>8.5</v>
      </c>
      <c r="HS21" s="284">
        <v>6.5</v>
      </c>
      <c r="HT21" s="284">
        <v>3</v>
      </c>
      <c r="HU21" s="285">
        <v>3.25</v>
      </c>
      <c r="HV21" s="306">
        <v>8.5</v>
      </c>
      <c r="HW21" s="306">
        <v>4.33</v>
      </c>
      <c r="HX21" s="306"/>
      <c r="HY21" s="307">
        <f t="shared" si="23"/>
        <v>5.68</v>
      </c>
      <c r="HZ21" s="283"/>
      <c r="IA21" s="285"/>
      <c r="IB21" s="285"/>
      <c r="IC21" s="285"/>
      <c r="ID21" s="307" t="e">
        <f t="shared" si="24"/>
        <v>#DIV/0!</v>
      </c>
      <c r="IE21" s="278">
        <v>0</v>
      </c>
      <c r="IF21" s="276">
        <v>47.058823529411761</v>
      </c>
      <c r="IG21" s="276"/>
      <c r="IH21" s="270">
        <v>86.666666666666671</v>
      </c>
      <c r="II21" s="856">
        <v>0</v>
      </c>
      <c r="IJ21" s="301"/>
      <c r="IK21" s="302"/>
      <c r="IL21" s="303"/>
    </row>
    <row r="22" spans="1:246" ht="12" customHeight="1" x14ac:dyDescent="0.2">
      <c r="A22" s="268">
        <v>18</v>
      </c>
      <c r="B22" s="269" t="s">
        <v>422</v>
      </c>
      <c r="C22" s="270">
        <v>69.432000000000002</v>
      </c>
      <c r="D22" s="270">
        <v>75.45</v>
      </c>
      <c r="E22" s="270"/>
      <c r="F22" s="270"/>
      <c r="G22" s="270"/>
      <c r="H22" s="270">
        <v>65.900000000000006</v>
      </c>
      <c r="I22" s="270">
        <v>54.2</v>
      </c>
      <c r="J22" s="270">
        <v>85.61</v>
      </c>
      <c r="K22" s="270">
        <v>90.054725875000003</v>
      </c>
      <c r="L22" s="270">
        <v>60.4</v>
      </c>
      <c r="M22" s="270"/>
      <c r="N22" s="270">
        <v>86.207234880795184</v>
      </c>
      <c r="O22" s="270">
        <v>60.213400929699965</v>
      </c>
      <c r="P22" s="270">
        <v>83.5</v>
      </c>
      <c r="Q22" s="270">
        <v>51.290114279310345</v>
      </c>
      <c r="R22" s="270"/>
      <c r="S22" s="270"/>
      <c r="T22" s="270">
        <v>41.277268900000003</v>
      </c>
      <c r="U22" s="270"/>
      <c r="V22" s="270"/>
      <c r="W22" s="270"/>
      <c r="X22" s="270"/>
      <c r="Y22" s="270">
        <v>84.1</v>
      </c>
      <c r="Z22" s="270">
        <v>38.6</v>
      </c>
      <c r="AA22" s="270">
        <v>68.234999999999999</v>
      </c>
      <c r="AB22" s="270">
        <v>85.135000000000005</v>
      </c>
      <c r="AC22" s="270"/>
      <c r="AD22" s="270"/>
      <c r="AE22" s="271">
        <f t="shared" si="0"/>
        <v>59.174944162068968</v>
      </c>
      <c r="AF22" s="272">
        <f t="shared" si="1"/>
        <v>3</v>
      </c>
      <c r="AG22" s="271">
        <f t="shared" si="2"/>
        <v>60.160547897413799</v>
      </c>
      <c r="AH22" s="273">
        <f t="shared" si="3"/>
        <v>6</v>
      </c>
      <c r="AI22" s="274"/>
      <c r="AJ22" s="275"/>
      <c r="AK22" s="276">
        <v>59.7</v>
      </c>
      <c r="AL22" s="276">
        <v>57.3</v>
      </c>
      <c r="AM22" s="276"/>
      <c r="AN22" s="276"/>
      <c r="AO22" s="270"/>
      <c r="AP22" s="270">
        <v>56.8</v>
      </c>
      <c r="AQ22" s="270">
        <v>58.793914999999998</v>
      </c>
      <c r="AR22" s="270"/>
      <c r="AS22" s="270"/>
      <c r="AT22" s="270">
        <v>54.8</v>
      </c>
      <c r="AU22" s="270"/>
      <c r="AV22" s="270">
        <v>53.9</v>
      </c>
      <c r="AW22" s="270">
        <v>60.36</v>
      </c>
      <c r="AX22" s="270">
        <v>53.663945355048583</v>
      </c>
      <c r="AY22" s="270">
        <v>58.561944241483062</v>
      </c>
      <c r="AZ22" s="270">
        <v>51.134999999999998</v>
      </c>
      <c r="BA22" s="270"/>
      <c r="BB22" s="270"/>
      <c r="BC22" s="270"/>
      <c r="BD22" s="270"/>
      <c r="BE22" s="270"/>
      <c r="BF22" s="270"/>
      <c r="BG22" s="270"/>
      <c r="BH22" s="270">
        <v>56.8</v>
      </c>
      <c r="BI22" s="270"/>
      <c r="BJ22" s="270">
        <v>59.5</v>
      </c>
      <c r="BK22" s="270">
        <v>54.4</v>
      </c>
      <c r="BL22" s="270">
        <v>59.2</v>
      </c>
      <c r="BM22" s="270"/>
      <c r="BN22" s="271">
        <f t="shared" si="4"/>
        <v>56.779628899752254</v>
      </c>
      <c r="BO22" s="272">
        <f t="shared" si="5"/>
        <v>14</v>
      </c>
      <c r="BP22" s="277"/>
      <c r="BQ22" s="278"/>
      <c r="BR22" s="270">
        <v>109</v>
      </c>
      <c r="BS22" s="270">
        <v>108</v>
      </c>
      <c r="BT22" s="270"/>
      <c r="BU22" s="270"/>
      <c r="BV22" s="270"/>
      <c r="BW22" s="270">
        <v>100</v>
      </c>
      <c r="BX22" s="270">
        <v>101</v>
      </c>
      <c r="BY22" s="270"/>
      <c r="BZ22" s="270">
        <v>138</v>
      </c>
      <c r="CA22" s="270"/>
      <c r="CB22" s="270">
        <v>140</v>
      </c>
      <c r="CC22" s="270">
        <v>126.95</v>
      </c>
      <c r="CD22" s="270">
        <v>127</v>
      </c>
      <c r="CE22" s="270">
        <v>131.98177466863035</v>
      </c>
      <c r="CF22" s="270">
        <v>96</v>
      </c>
      <c r="CG22" s="270"/>
      <c r="CH22" s="270"/>
      <c r="CI22" s="270"/>
      <c r="CJ22" s="270"/>
      <c r="CK22" s="270">
        <v>117</v>
      </c>
      <c r="CL22" s="304"/>
      <c r="CM22" s="304">
        <v>128</v>
      </c>
      <c r="CN22" s="270">
        <v>127</v>
      </c>
      <c r="CO22" s="270"/>
      <c r="CP22" s="270"/>
      <c r="CQ22" s="270"/>
      <c r="CR22" s="280">
        <f t="shared" si="6"/>
        <v>117.35909090909091</v>
      </c>
      <c r="CS22" s="272">
        <f t="shared" si="7"/>
        <v>22</v>
      </c>
      <c r="CT22" s="277"/>
      <c r="CU22" s="278"/>
      <c r="CV22" s="276">
        <v>31</v>
      </c>
      <c r="CW22" s="276">
        <v>34</v>
      </c>
      <c r="CX22" s="276"/>
      <c r="CY22" s="270"/>
      <c r="CZ22" s="270">
        <v>32</v>
      </c>
      <c r="DA22" s="270">
        <v>32</v>
      </c>
      <c r="DB22" s="270">
        <v>28.5</v>
      </c>
      <c r="DC22" s="270"/>
      <c r="DD22" s="270">
        <v>26</v>
      </c>
      <c r="DE22" s="270">
        <v>36.049459990181631</v>
      </c>
      <c r="DF22" s="270">
        <v>28.319311487481592</v>
      </c>
      <c r="DG22" s="270"/>
      <c r="DH22" s="270"/>
      <c r="DI22" s="270"/>
      <c r="DJ22" s="270"/>
      <c r="DK22" s="270">
        <v>34</v>
      </c>
      <c r="DL22" s="270"/>
      <c r="DM22" s="270"/>
      <c r="DN22" s="270"/>
      <c r="DO22" s="281">
        <v>27</v>
      </c>
      <c r="DP22" s="270">
        <v>30.5</v>
      </c>
      <c r="DQ22" s="270">
        <v>33</v>
      </c>
      <c r="DR22" s="270"/>
      <c r="DS22" s="270"/>
      <c r="DT22" s="280">
        <f t="shared" si="8"/>
        <v>31.030730956471938</v>
      </c>
      <c r="DU22" s="272">
        <f t="shared" si="9"/>
        <v>12</v>
      </c>
      <c r="DV22" s="277"/>
      <c r="DW22" s="283"/>
      <c r="DX22" s="284"/>
      <c r="DY22" s="284"/>
      <c r="DZ22" s="284"/>
      <c r="EA22" s="284">
        <v>0</v>
      </c>
      <c r="EB22" s="284">
        <v>0</v>
      </c>
      <c r="EC22" s="284"/>
      <c r="ED22" s="284"/>
      <c r="EE22" s="285"/>
      <c r="EF22" s="285"/>
      <c r="EG22" s="285"/>
      <c r="EH22" s="285"/>
      <c r="EI22" s="285"/>
      <c r="EJ22" s="285"/>
      <c r="EK22" s="285"/>
      <c r="EL22" s="285"/>
      <c r="EM22" s="285">
        <v>0</v>
      </c>
      <c r="EN22" s="270"/>
      <c r="EO22" s="270"/>
      <c r="EP22" s="271">
        <f t="shared" si="10"/>
        <v>0</v>
      </c>
      <c r="EQ22" s="272">
        <f t="shared" si="11"/>
        <v>1</v>
      </c>
      <c r="ER22" s="277"/>
      <c r="ES22" s="283"/>
      <c r="ET22" s="284"/>
      <c r="EU22" s="284"/>
      <c r="EV22" s="284"/>
      <c r="EW22" s="284"/>
      <c r="EX22" s="287"/>
      <c r="EY22" s="275"/>
      <c r="EZ22" s="276"/>
      <c r="FA22" s="283"/>
      <c r="FB22" s="285"/>
      <c r="FC22" s="285"/>
      <c r="FD22" s="285">
        <v>0</v>
      </c>
      <c r="FE22" s="285">
        <v>1</v>
      </c>
      <c r="FF22" s="285"/>
      <c r="FG22" s="285"/>
      <c r="FH22" s="285"/>
      <c r="FI22" s="285"/>
      <c r="FJ22" s="285"/>
      <c r="FK22" s="285">
        <v>0</v>
      </c>
      <c r="FL22" s="285"/>
      <c r="FM22" s="285">
        <v>0</v>
      </c>
      <c r="FN22" s="285"/>
      <c r="FO22" s="285"/>
      <c r="FP22" s="271">
        <f t="shared" si="12"/>
        <v>0.25</v>
      </c>
      <c r="FQ22" s="272">
        <f t="shared" si="13"/>
        <v>1</v>
      </c>
      <c r="FR22" s="277"/>
      <c r="FS22" s="278">
        <v>0</v>
      </c>
      <c r="FT22" s="276">
        <v>0</v>
      </c>
      <c r="FU22" s="276">
        <v>1</v>
      </c>
      <c r="FV22" s="285">
        <v>1</v>
      </c>
      <c r="FW22" s="270">
        <v>0</v>
      </c>
      <c r="FX22" s="270">
        <v>0</v>
      </c>
      <c r="FY22" s="270">
        <v>1</v>
      </c>
      <c r="FZ22" s="270"/>
      <c r="GA22" s="270"/>
      <c r="GB22" s="271">
        <f t="shared" si="14"/>
        <v>0.42857142857142855</v>
      </c>
      <c r="GC22" s="288">
        <f t="shared" si="15"/>
        <v>10</v>
      </c>
      <c r="GD22" s="850">
        <v>0</v>
      </c>
      <c r="GE22" s="289"/>
      <c r="GF22" s="290"/>
      <c r="GG22" s="291" t="s">
        <v>388</v>
      </c>
      <c r="GH22" s="292"/>
      <c r="GI22" s="293"/>
      <c r="GJ22" s="284"/>
      <c r="GK22" s="284"/>
      <c r="GL22" s="284"/>
      <c r="GM22" s="285"/>
      <c r="GN22" s="285"/>
      <c r="GO22" s="285"/>
      <c r="GP22" s="285">
        <v>6</v>
      </c>
      <c r="GQ22" s="285"/>
      <c r="GR22" s="271">
        <f t="shared" si="16"/>
        <v>6</v>
      </c>
      <c r="GS22" s="272">
        <f t="shared" si="17"/>
        <v>30</v>
      </c>
      <c r="GT22" s="287"/>
      <c r="GU22" s="287">
        <v>3</v>
      </c>
      <c r="GV22" s="305">
        <f t="shared" si="18"/>
        <v>3</v>
      </c>
      <c r="GW22" s="283"/>
      <c r="GX22" s="284"/>
      <c r="GY22" s="285"/>
      <c r="GZ22" s="271" t="e">
        <f t="shared" si="19"/>
        <v>#DIV/0!</v>
      </c>
      <c r="HA22" s="283"/>
      <c r="HB22" s="284"/>
      <c r="HC22" s="285"/>
      <c r="HD22" s="271" t="e">
        <f t="shared" si="20"/>
        <v>#DIV/0!</v>
      </c>
      <c r="HE22" s="283"/>
      <c r="HF22" s="284"/>
      <c r="HG22" s="285"/>
      <c r="HH22" s="285">
        <v>0</v>
      </c>
      <c r="HI22" s="271">
        <f t="shared" si="21"/>
        <v>0</v>
      </c>
      <c r="HJ22" s="283"/>
      <c r="HK22" s="284"/>
      <c r="HL22" s="284"/>
      <c r="HM22" s="285"/>
      <c r="HN22" s="284">
        <v>5.83</v>
      </c>
      <c r="HO22" s="285">
        <v>2.25</v>
      </c>
      <c r="HP22" s="285"/>
      <c r="HQ22" s="298">
        <f t="shared" si="22"/>
        <v>4.04</v>
      </c>
      <c r="HR22" s="283">
        <v>9</v>
      </c>
      <c r="HS22" s="284">
        <v>6</v>
      </c>
      <c r="HT22" s="284">
        <v>4</v>
      </c>
      <c r="HU22" s="285">
        <v>2</v>
      </c>
      <c r="HV22" s="306">
        <v>9</v>
      </c>
      <c r="HW22" s="306">
        <v>3.97</v>
      </c>
      <c r="HX22" s="306"/>
      <c r="HY22" s="307">
        <f t="shared" si="23"/>
        <v>5.6616666666666662</v>
      </c>
      <c r="HZ22" s="283"/>
      <c r="IA22" s="285"/>
      <c r="IB22" s="285"/>
      <c r="IC22" s="285"/>
      <c r="ID22" s="307" t="e">
        <f t="shared" si="24"/>
        <v>#DIV/0!</v>
      </c>
      <c r="IE22" s="278">
        <v>0</v>
      </c>
      <c r="IF22" s="276">
        <v>90</v>
      </c>
      <c r="IG22" s="276"/>
      <c r="IH22" s="270">
        <v>0</v>
      </c>
      <c r="II22" s="856">
        <v>0</v>
      </c>
      <c r="IJ22" s="301"/>
      <c r="IK22" s="302"/>
      <c r="IL22" s="303"/>
    </row>
    <row r="23" spans="1:246" ht="12" customHeight="1" x14ac:dyDescent="0.2">
      <c r="A23" s="268">
        <v>19</v>
      </c>
      <c r="B23" s="269" t="s">
        <v>420</v>
      </c>
      <c r="C23" s="270">
        <v>79.313999999999993</v>
      </c>
      <c r="D23" s="270">
        <v>78.7</v>
      </c>
      <c r="E23" s="270"/>
      <c r="F23" s="270"/>
      <c r="G23" s="270"/>
      <c r="H23" s="270">
        <v>69.599999999999994</v>
      </c>
      <c r="I23" s="270">
        <v>56.1</v>
      </c>
      <c r="J23" s="270">
        <v>78.34</v>
      </c>
      <c r="K23" s="270">
        <v>80.455901875000009</v>
      </c>
      <c r="L23" s="270">
        <v>68.900000000000006</v>
      </c>
      <c r="M23" s="270"/>
      <c r="N23" s="270">
        <v>97.633315333340391</v>
      </c>
      <c r="O23" s="270">
        <v>71.25986731416404</v>
      </c>
      <c r="P23" s="270">
        <v>75.709999999999994</v>
      </c>
      <c r="Q23" s="270">
        <v>31.01949411034483</v>
      </c>
      <c r="R23" s="270"/>
      <c r="S23" s="270"/>
      <c r="T23" s="270">
        <v>40.764870199999997</v>
      </c>
      <c r="U23" s="270"/>
      <c r="V23" s="270"/>
      <c r="W23" s="270"/>
      <c r="X23" s="270"/>
      <c r="Y23" s="270">
        <v>75.266666700000002</v>
      </c>
      <c r="Z23" s="270">
        <v>37.200000000000003</v>
      </c>
      <c r="AA23" s="270">
        <v>71.454999999999998</v>
      </c>
      <c r="AB23" s="270">
        <v>88.67</v>
      </c>
      <c r="AC23" s="270"/>
      <c r="AD23" s="270"/>
      <c r="AE23" s="271">
        <f t="shared" si="0"/>
        <v>56.931984268965522</v>
      </c>
      <c r="AF23" s="272">
        <f t="shared" si="1"/>
        <v>8</v>
      </c>
      <c r="AG23" s="271">
        <f t="shared" si="2"/>
        <v>60.171045538793109</v>
      </c>
      <c r="AH23" s="273">
        <f t="shared" si="3"/>
        <v>5</v>
      </c>
      <c r="AI23" s="274"/>
      <c r="AJ23" s="275"/>
      <c r="AK23" s="276">
        <v>58.7</v>
      </c>
      <c r="AL23" s="276">
        <v>58.2</v>
      </c>
      <c r="AM23" s="276"/>
      <c r="AN23" s="276"/>
      <c r="AO23" s="270"/>
      <c r="AP23" s="270">
        <v>56.7</v>
      </c>
      <c r="AQ23" s="270">
        <v>56.159824</v>
      </c>
      <c r="AR23" s="270"/>
      <c r="AS23" s="270"/>
      <c r="AT23" s="270">
        <v>54.9</v>
      </c>
      <c r="AU23" s="270"/>
      <c r="AV23" s="270">
        <v>51.3</v>
      </c>
      <c r="AW23" s="270">
        <v>56.72</v>
      </c>
      <c r="AX23" s="270">
        <v>52.206139066333591</v>
      </c>
      <c r="AY23" s="270">
        <v>55.920352925720231</v>
      </c>
      <c r="AZ23" s="270">
        <v>51.494999999999997</v>
      </c>
      <c r="BA23" s="270"/>
      <c r="BB23" s="270"/>
      <c r="BC23" s="270"/>
      <c r="BD23" s="270"/>
      <c r="BE23" s="270"/>
      <c r="BF23" s="270"/>
      <c r="BG23" s="270"/>
      <c r="BH23" s="270">
        <v>56.2</v>
      </c>
      <c r="BI23" s="270"/>
      <c r="BJ23" s="270">
        <v>57.5</v>
      </c>
      <c r="BK23" s="270">
        <v>53.3</v>
      </c>
      <c r="BL23" s="270">
        <v>58</v>
      </c>
      <c r="BM23" s="270"/>
      <c r="BN23" s="271">
        <f t="shared" si="4"/>
        <v>55.521522570860995</v>
      </c>
      <c r="BO23" s="272">
        <f t="shared" si="5"/>
        <v>25</v>
      </c>
      <c r="BP23" s="277"/>
      <c r="BQ23" s="278"/>
      <c r="BR23" s="270">
        <v>111</v>
      </c>
      <c r="BS23" s="270">
        <v>111</v>
      </c>
      <c r="BT23" s="270"/>
      <c r="BU23" s="270"/>
      <c r="BV23" s="270"/>
      <c r="BW23" s="270">
        <v>103</v>
      </c>
      <c r="BX23" s="270">
        <v>102</v>
      </c>
      <c r="BY23" s="270"/>
      <c r="BZ23" s="270">
        <v>138.5</v>
      </c>
      <c r="CA23" s="270"/>
      <c r="CB23" s="270">
        <v>142</v>
      </c>
      <c r="CC23" s="270">
        <v>128.11000000000001</v>
      </c>
      <c r="CD23" s="270">
        <v>125</v>
      </c>
      <c r="CE23" s="270">
        <v>126.48113033873342</v>
      </c>
      <c r="CF23" s="270">
        <v>95.5</v>
      </c>
      <c r="CG23" s="270"/>
      <c r="CH23" s="270"/>
      <c r="CI23" s="270"/>
      <c r="CJ23" s="270"/>
      <c r="CK23" s="270">
        <v>121</v>
      </c>
      <c r="CL23" s="304"/>
      <c r="CM23" s="304">
        <v>129</v>
      </c>
      <c r="CN23" s="270">
        <v>127</v>
      </c>
      <c r="CO23" s="270"/>
      <c r="CP23" s="270"/>
      <c r="CQ23" s="270"/>
      <c r="CR23" s="280">
        <f t="shared" si="6"/>
        <v>118.91909090909093</v>
      </c>
      <c r="CS23" s="272">
        <f t="shared" si="7"/>
        <v>27</v>
      </c>
      <c r="CT23" s="277"/>
      <c r="CU23" s="278"/>
      <c r="CV23" s="276">
        <v>31.666666666666668</v>
      </c>
      <c r="CW23" s="276">
        <v>33</v>
      </c>
      <c r="CX23" s="276"/>
      <c r="CY23" s="270"/>
      <c r="CZ23" s="270">
        <v>31</v>
      </c>
      <c r="DA23" s="270">
        <v>32</v>
      </c>
      <c r="DB23" s="270">
        <v>29.5</v>
      </c>
      <c r="DC23" s="270"/>
      <c r="DD23" s="270">
        <v>28.5</v>
      </c>
      <c r="DE23" s="270">
        <v>35.607572410407464</v>
      </c>
      <c r="DF23" s="270">
        <v>31.646815169366722</v>
      </c>
      <c r="DG23" s="270"/>
      <c r="DH23" s="270"/>
      <c r="DI23" s="270"/>
      <c r="DJ23" s="270"/>
      <c r="DK23" s="270">
        <v>29</v>
      </c>
      <c r="DL23" s="270"/>
      <c r="DM23" s="270"/>
      <c r="DN23" s="270"/>
      <c r="DO23" s="281">
        <v>27</v>
      </c>
      <c r="DP23" s="270">
        <v>32</v>
      </c>
      <c r="DQ23" s="270">
        <v>33.5</v>
      </c>
      <c r="DR23" s="270"/>
      <c r="DS23" s="270"/>
      <c r="DT23" s="280">
        <f t="shared" si="8"/>
        <v>31.201754520536742</v>
      </c>
      <c r="DU23" s="272">
        <f t="shared" si="9"/>
        <v>13</v>
      </c>
      <c r="DV23" s="277"/>
      <c r="DW23" s="283"/>
      <c r="DX23" s="284"/>
      <c r="DY23" s="284"/>
      <c r="DZ23" s="284"/>
      <c r="EA23" s="284">
        <v>1</v>
      </c>
      <c r="EB23" s="284">
        <v>0</v>
      </c>
      <c r="EC23" s="284"/>
      <c r="ED23" s="284"/>
      <c r="EE23" s="285"/>
      <c r="EF23" s="285"/>
      <c r="EG23" s="285"/>
      <c r="EH23" s="285"/>
      <c r="EI23" s="285"/>
      <c r="EJ23" s="285"/>
      <c r="EK23" s="285"/>
      <c r="EL23" s="285"/>
      <c r="EM23" s="285">
        <v>1</v>
      </c>
      <c r="EN23" s="270"/>
      <c r="EO23" s="270"/>
      <c r="EP23" s="271">
        <f t="shared" si="10"/>
        <v>0.66666666666666663</v>
      </c>
      <c r="EQ23" s="272">
        <f t="shared" si="11"/>
        <v>12</v>
      </c>
      <c r="ER23" s="277"/>
      <c r="ES23" s="283"/>
      <c r="ET23" s="284"/>
      <c r="EU23" s="284"/>
      <c r="EV23" s="284"/>
      <c r="EW23" s="284"/>
      <c r="EX23" s="287"/>
      <c r="EY23" s="275"/>
      <c r="EZ23" s="276"/>
      <c r="FA23" s="283"/>
      <c r="FB23" s="285"/>
      <c r="FC23" s="285"/>
      <c r="FD23" s="285">
        <v>0</v>
      </c>
      <c r="FE23" s="285">
        <v>1</v>
      </c>
      <c r="FF23" s="285"/>
      <c r="FG23" s="285"/>
      <c r="FH23" s="285"/>
      <c r="FI23" s="285"/>
      <c r="FJ23" s="285"/>
      <c r="FK23" s="285">
        <v>0</v>
      </c>
      <c r="FL23" s="285"/>
      <c r="FM23" s="285">
        <v>0</v>
      </c>
      <c r="FN23" s="285"/>
      <c r="FO23" s="285"/>
      <c r="FP23" s="271">
        <f t="shared" si="12"/>
        <v>0.25</v>
      </c>
      <c r="FQ23" s="272">
        <f t="shared" si="13"/>
        <v>1</v>
      </c>
      <c r="FR23" s="277"/>
      <c r="FS23" s="278">
        <v>0</v>
      </c>
      <c r="FT23" s="276">
        <v>0.2</v>
      </c>
      <c r="FU23" s="276">
        <v>0</v>
      </c>
      <c r="FV23" s="285">
        <v>1</v>
      </c>
      <c r="FW23" s="270">
        <v>0.22499999999999998</v>
      </c>
      <c r="FX23" s="270">
        <v>6.5</v>
      </c>
      <c r="FY23" s="270">
        <v>1</v>
      </c>
      <c r="FZ23" s="270"/>
      <c r="GA23" s="270"/>
      <c r="GB23" s="271">
        <f t="shared" si="14"/>
        <v>1.2750000000000001</v>
      </c>
      <c r="GC23" s="288">
        <f t="shared" si="15"/>
        <v>22</v>
      </c>
      <c r="GD23" s="850">
        <v>0</v>
      </c>
      <c r="GE23" s="289"/>
      <c r="GF23" s="290"/>
      <c r="GG23" s="291" t="s">
        <v>631</v>
      </c>
      <c r="GH23" s="292"/>
      <c r="GI23" s="293"/>
      <c r="GJ23" s="284"/>
      <c r="GK23" s="284"/>
      <c r="GL23" s="284"/>
      <c r="GM23" s="285"/>
      <c r="GN23" s="285"/>
      <c r="GO23" s="285"/>
      <c r="GP23" s="285">
        <v>1</v>
      </c>
      <c r="GQ23" s="285"/>
      <c r="GR23" s="271">
        <f t="shared" si="16"/>
        <v>1</v>
      </c>
      <c r="GS23" s="272">
        <f t="shared" si="17"/>
        <v>19</v>
      </c>
      <c r="GT23" s="287"/>
      <c r="GU23" s="287">
        <v>1.5</v>
      </c>
      <c r="GV23" s="305">
        <f t="shared" si="18"/>
        <v>1.5</v>
      </c>
      <c r="GW23" s="283"/>
      <c r="GX23" s="284"/>
      <c r="GY23" s="285"/>
      <c r="GZ23" s="271" t="e">
        <f t="shared" si="19"/>
        <v>#DIV/0!</v>
      </c>
      <c r="HA23" s="283"/>
      <c r="HB23" s="284"/>
      <c r="HC23" s="285"/>
      <c r="HD23" s="271" t="e">
        <f t="shared" si="20"/>
        <v>#DIV/0!</v>
      </c>
      <c r="HE23" s="283"/>
      <c r="HF23" s="284"/>
      <c r="HG23" s="285"/>
      <c r="HH23" s="285">
        <v>0.5</v>
      </c>
      <c r="HI23" s="271">
        <f t="shared" si="21"/>
        <v>0.5</v>
      </c>
      <c r="HJ23" s="283"/>
      <c r="HK23" s="284"/>
      <c r="HL23" s="284"/>
      <c r="HM23" s="285"/>
      <c r="HN23" s="284">
        <v>6.49</v>
      </c>
      <c r="HO23" s="285">
        <v>1.5</v>
      </c>
      <c r="HP23" s="285"/>
      <c r="HQ23" s="298">
        <f t="shared" si="22"/>
        <v>3.9950000000000001</v>
      </c>
      <c r="HR23" s="283">
        <v>6.5</v>
      </c>
      <c r="HS23" s="284">
        <v>7</v>
      </c>
      <c r="HT23" s="284">
        <v>4</v>
      </c>
      <c r="HU23" s="285">
        <v>3.75</v>
      </c>
      <c r="HV23" s="306">
        <v>9</v>
      </c>
      <c r="HW23" s="306">
        <v>5.98</v>
      </c>
      <c r="HX23" s="306"/>
      <c r="HY23" s="307">
        <f t="shared" si="23"/>
        <v>6.038333333333334</v>
      </c>
      <c r="HZ23" s="283"/>
      <c r="IA23" s="285"/>
      <c r="IB23" s="285"/>
      <c r="IC23" s="285"/>
      <c r="ID23" s="307" t="e">
        <f t="shared" si="24"/>
        <v>#DIV/0!</v>
      </c>
      <c r="IE23" s="278">
        <v>0</v>
      </c>
      <c r="IF23" s="276">
        <v>61.111111111111114</v>
      </c>
      <c r="IG23" s="276"/>
      <c r="IH23" s="270">
        <v>0</v>
      </c>
      <c r="II23" s="856">
        <v>0</v>
      </c>
      <c r="IJ23" s="301"/>
      <c r="IK23" s="302"/>
      <c r="IL23" s="303"/>
    </row>
    <row r="24" spans="1:246" s="338" customFormat="1" ht="12" customHeight="1" x14ac:dyDescent="0.2">
      <c r="A24" s="308">
        <v>20</v>
      </c>
      <c r="B24" s="309" t="s">
        <v>427</v>
      </c>
      <c r="C24" s="310">
        <v>66.376000000000005</v>
      </c>
      <c r="D24" s="310">
        <v>68.05</v>
      </c>
      <c r="E24" s="310"/>
      <c r="F24" s="310"/>
      <c r="G24" s="310"/>
      <c r="H24" s="310">
        <v>63.5</v>
      </c>
      <c r="I24" s="310">
        <v>61.9</v>
      </c>
      <c r="J24" s="310">
        <v>91.32</v>
      </c>
      <c r="K24" s="310">
        <v>85.286888625000003</v>
      </c>
      <c r="L24" s="310">
        <v>79.3</v>
      </c>
      <c r="M24" s="310"/>
      <c r="N24" s="310">
        <v>80.576034787209835</v>
      </c>
      <c r="O24" s="310">
        <v>61.530653697888049</v>
      </c>
      <c r="P24" s="310">
        <v>82.33</v>
      </c>
      <c r="Q24" s="310">
        <v>12.745601379310347</v>
      </c>
      <c r="R24" s="310"/>
      <c r="S24" s="310"/>
      <c r="T24" s="310">
        <v>27.0708792</v>
      </c>
      <c r="U24" s="310"/>
      <c r="V24" s="310"/>
      <c r="W24" s="310"/>
      <c r="X24" s="310"/>
      <c r="Y24" s="310">
        <v>83.566666699999999</v>
      </c>
      <c r="Z24" s="310">
        <v>29.1</v>
      </c>
      <c r="AA24" s="310">
        <v>58.86</v>
      </c>
      <c r="AB24" s="310">
        <v>77.625</v>
      </c>
      <c r="AC24" s="310"/>
      <c r="AD24" s="310"/>
      <c r="AE24" s="311">
        <f t="shared" si="0"/>
        <v>46.568120217624518</v>
      </c>
      <c r="AF24" s="312">
        <f t="shared" si="1"/>
        <v>28</v>
      </c>
      <c r="AG24" s="311">
        <f t="shared" si="2"/>
        <v>50.795935072413791</v>
      </c>
      <c r="AH24" s="313">
        <f t="shared" si="3"/>
        <v>26</v>
      </c>
      <c r="AI24" s="314"/>
      <c r="AJ24" s="315"/>
      <c r="AK24" s="316">
        <v>58.3</v>
      </c>
      <c r="AL24" s="316">
        <v>60.1</v>
      </c>
      <c r="AM24" s="316"/>
      <c r="AN24" s="316"/>
      <c r="AO24" s="310"/>
      <c r="AP24" s="310">
        <v>58.8</v>
      </c>
      <c r="AQ24" s="310">
        <v>61.305900999999999</v>
      </c>
      <c r="AR24" s="310"/>
      <c r="AS24" s="310"/>
      <c r="AT24" s="310">
        <v>58.1</v>
      </c>
      <c r="AU24" s="310"/>
      <c r="AV24" s="310">
        <v>60.4</v>
      </c>
      <c r="AW24" s="310">
        <v>61.55</v>
      </c>
      <c r="AX24" s="310">
        <v>57.142311026941705</v>
      </c>
      <c r="AY24" s="310">
        <v>57.177026003544668</v>
      </c>
      <c r="AZ24" s="310"/>
      <c r="BA24" s="310"/>
      <c r="BB24" s="310"/>
      <c r="BC24" s="310"/>
      <c r="BD24" s="310"/>
      <c r="BE24" s="310"/>
      <c r="BF24" s="310"/>
      <c r="BG24" s="310"/>
      <c r="BH24" s="310">
        <v>59.1</v>
      </c>
      <c r="BI24" s="310"/>
      <c r="BJ24" s="310">
        <v>60.1</v>
      </c>
      <c r="BK24" s="310">
        <v>55.85</v>
      </c>
      <c r="BL24" s="310">
        <v>59.9</v>
      </c>
      <c r="BM24" s="310"/>
      <c r="BN24" s="311">
        <f t="shared" si="4"/>
        <v>59.06347984849895</v>
      </c>
      <c r="BO24" s="312">
        <f t="shared" si="5"/>
        <v>1</v>
      </c>
      <c r="BP24" s="317"/>
      <c r="BQ24" s="318"/>
      <c r="BR24" s="310">
        <v>108</v>
      </c>
      <c r="BS24" s="310">
        <v>106</v>
      </c>
      <c r="BT24" s="310"/>
      <c r="BU24" s="310"/>
      <c r="BV24" s="310"/>
      <c r="BW24" s="310">
        <v>95</v>
      </c>
      <c r="BX24" s="310">
        <v>92</v>
      </c>
      <c r="BY24" s="310"/>
      <c r="BZ24" s="310">
        <v>137.5</v>
      </c>
      <c r="CA24" s="310"/>
      <c r="CB24" s="310">
        <v>138</v>
      </c>
      <c r="CC24" s="310">
        <v>125.88</v>
      </c>
      <c r="CD24" s="310">
        <v>125</v>
      </c>
      <c r="CE24" s="310">
        <v>129.38178080510554</v>
      </c>
      <c r="CF24" s="310">
        <v>97</v>
      </c>
      <c r="CG24" s="310"/>
      <c r="CH24" s="310"/>
      <c r="CI24" s="310"/>
      <c r="CJ24" s="310"/>
      <c r="CK24" s="310">
        <v>118</v>
      </c>
      <c r="CL24" s="310"/>
      <c r="CM24" s="310">
        <v>126.5</v>
      </c>
      <c r="CN24" s="310">
        <v>125</v>
      </c>
      <c r="CO24" s="310"/>
      <c r="CP24" s="310"/>
      <c r="CQ24" s="310"/>
      <c r="CR24" s="319">
        <f t="shared" si="6"/>
        <v>115.35272727272728</v>
      </c>
      <c r="CS24" s="312">
        <f t="shared" si="7"/>
        <v>4</v>
      </c>
      <c r="CT24" s="317"/>
      <c r="CU24" s="318"/>
      <c r="CV24" s="316">
        <v>35</v>
      </c>
      <c r="CW24" s="316">
        <v>38</v>
      </c>
      <c r="CX24" s="316"/>
      <c r="CY24" s="310"/>
      <c r="CZ24" s="310">
        <v>34</v>
      </c>
      <c r="DA24" s="310">
        <v>39</v>
      </c>
      <c r="DB24" s="310">
        <v>33.5</v>
      </c>
      <c r="DC24" s="310"/>
      <c r="DD24" s="310">
        <v>33.5</v>
      </c>
      <c r="DE24" s="310">
        <v>41.357234904270982</v>
      </c>
      <c r="DF24" s="310">
        <v>34.160131320569469</v>
      </c>
      <c r="DG24" s="310"/>
      <c r="DH24" s="310"/>
      <c r="DI24" s="310"/>
      <c r="DJ24" s="310"/>
      <c r="DK24" s="310">
        <v>35</v>
      </c>
      <c r="DL24" s="310"/>
      <c r="DM24" s="310"/>
      <c r="DN24" s="310"/>
      <c r="DO24" s="320">
        <v>33</v>
      </c>
      <c r="DP24" s="310">
        <v>37</v>
      </c>
      <c r="DQ24" s="310">
        <v>38.5</v>
      </c>
      <c r="DR24" s="310"/>
      <c r="DS24" s="310"/>
      <c r="DT24" s="319">
        <f t="shared" si="8"/>
        <v>36.001447185403372</v>
      </c>
      <c r="DU24" s="312">
        <f t="shared" si="9"/>
        <v>30</v>
      </c>
      <c r="DV24" s="317"/>
      <c r="DW24" s="321"/>
      <c r="DX24" s="322"/>
      <c r="DY24" s="322"/>
      <c r="DZ24" s="322"/>
      <c r="EA24" s="322">
        <v>1</v>
      </c>
      <c r="EB24" s="322">
        <v>2</v>
      </c>
      <c r="EC24" s="322"/>
      <c r="ED24" s="322"/>
      <c r="EE24" s="323"/>
      <c r="EF24" s="323"/>
      <c r="EG24" s="323"/>
      <c r="EH24" s="323"/>
      <c r="EI24" s="323"/>
      <c r="EJ24" s="323"/>
      <c r="EK24" s="323"/>
      <c r="EL24" s="323"/>
      <c r="EM24" s="323">
        <v>0.5</v>
      </c>
      <c r="EN24" s="310"/>
      <c r="EO24" s="310"/>
      <c r="EP24" s="311">
        <f t="shared" si="10"/>
        <v>1.1666666666666667</v>
      </c>
      <c r="EQ24" s="312">
        <f t="shared" si="11"/>
        <v>21</v>
      </c>
      <c r="ER24" s="317"/>
      <c r="ES24" s="321"/>
      <c r="ET24" s="322"/>
      <c r="EU24" s="322"/>
      <c r="EV24" s="322"/>
      <c r="EW24" s="322"/>
      <c r="EX24" s="324"/>
      <c r="EY24" s="315"/>
      <c r="EZ24" s="316"/>
      <c r="FA24" s="321"/>
      <c r="FB24" s="323"/>
      <c r="FC24" s="323"/>
      <c r="FD24" s="323">
        <v>0</v>
      </c>
      <c r="FE24" s="323">
        <v>2</v>
      </c>
      <c r="FF24" s="323"/>
      <c r="FG24" s="323"/>
      <c r="FH24" s="323"/>
      <c r="FI24" s="323"/>
      <c r="FJ24" s="323"/>
      <c r="FK24" s="323">
        <v>0</v>
      </c>
      <c r="FL24" s="323"/>
      <c r="FM24" s="323">
        <v>0</v>
      </c>
      <c r="FN24" s="323"/>
      <c r="FO24" s="323"/>
      <c r="FP24" s="311">
        <f t="shared" si="12"/>
        <v>0.5</v>
      </c>
      <c r="FQ24" s="312">
        <f t="shared" si="13"/>
        <v>11</v>
      </c>
      <c r="FR24" s="317"/>
      <c r="FS24" s="318">
        <v>0</v>
      </c>
      <c r="FT24" s="316">
        <v>0.7</v>
      </c>
      <c r="FU24" s="316">
        <v>0</v>
      </c>
      <c r="FV24" s="323">
        <v>1.5</v>
      </c>
      <c r="FW24" s="310">
        <v>0.53999999999999992</v>
      </c>
      <c r="FX24" s="310">
        <v>0</v>
      </c>
      <c r="FY24" s="310">
        <v>1</v>
      </c>
      <c r="FZ24" s="310"/>
      <c r="GA24" s="310"/>
      <c r="GB24" s="311">
        <f t="shared" si="14"/>
        <v>0.53428571428571436</v>
      </c>
      <c r="GC24" s="325">
        <f t="shared" si="15"/>
        <v>16</v>
      </c>
      <c r="GD24" s="851">
        <v>0.5</v>
      </c>
      <c r="GE24" s="326"/>
      <c r="GF24" s="327"/>
      <c r="GG24" s="328" t="s">
        <v>648</v>
      </c>
      <c r="GH24" s="329"/>
      <c r="GI24" s="330"/>
      <c r="GJ24" s="322"/>
      <c r="GK24" s="322"/>
      <c r="GL24" s="322"/>
      <c r="GM24" s="323"/>
      <c r="GN24" s="323"/>
      <c r="GO24" s="323"/>
      <c r="GP24" s="323">
        <v>4</v>
      </c>
      <c r="GQ24" s="323"/>
      <c r="GR24" s="311">
        <f t="shared" si="16"/>
        <v>4</v>
      </c>
      <c r="GS24" s="312">
        <f t="shared" si="17"/>
        <v>25</v>
      </c>
      <c r="GT24" s="324"/>
      <c r="GU24" s="324">
        <v>2.5</v>
      </c>
      <c r="GV24" s="331">
        <f t="shared" si="18"/>
        <v>2.5</v>
      </c>
      <c r="GW24" s="321"/>
      <c r="GX24" s="322"/>
      <c r="GY24" s="323"/>
      <c r="GZ24" s="311" t="e">
        <f t="shared" si="19"/>
        <v>#DIV/0!</v>
      </c>
      <c r="HA24" s="321"/>
      <c r="HB24" s="322"/>
      <c r="HC24" s="323"/>
      <c r="HD24" s="311" t="e">
        <f t="shared" si="20"/>
        <v>#DIV/0!</v>
      </c>
      <c r="HE24" s="321"/>
      <c r="HF24" s="322"/>
      <c r="HG24" s="323"/>
      <c r="HH24" s="323">
        <v>1</v>
      </c>
      <c r="HI24" s="311">
        <f t="shared" si="21"/>
        <v>1</v>
      </c>
      <c r="HJ24" s="321"/>
      <c r="HK24" s="322"/>
      <c r="HL24" s="322"/>
      <c r="HM24" s="323"/>
      <c r="HN24" s="322">
        <v>4.5999999999999996</v>
      </c>
      <c r="HO24" s="323">
        <v>1.5</v>
      </c>
      <c r="HP24" s="323"/>
      <c r="HQ24" s="332">
        <f t="shared" si="22"/>
        <v>3.05</v>
      </c>
      <c r="HR24" s="321">
        <v>8</v>
      </c>
      <c r="HS24" s="322">
        <v>4.5</v>
      </c>
      <c r="HT24" s="322">
        <v>2</v>
      </c>
      <c r="HU24" s="323">
        <v>3</v>
      </c>
      <c r="HV24" s="333">
        <v>5.5</v>
      </c>
      <c r="HW24" s="333">
        <v>2.04</v>
      </c>
      <c r="HX24" s="333"/>
      <c r="HY24" s="334">
        <f t="shared" si="23"/>
        <v>4.1733333333333329</v>
      </c>
      <c r="HZ24" s="321"/>
      <c r="IA24" s="323"/>
      <c r="IB24" s="323"/>
      <c r="IC24" s="323"/>
      <c r="ID24" s="334" t="e">
        <f t="shared" si="24"/>
        <v>#DIV/0!</v>
      </c>
      <c r="IE24" s="318">
        <v>0</v>
      </c>
      <c r="IF24" s="316">
        <v>0</v>
      </c>
      <c r="IG24" s="316"/>
      <c r="IH24" s="310">
        <v>85.714285714285708</v>
      </c>
      <c r="II24" s="857">
        <v>0</v>
      </c>
      <c r="IJ24" s="335"/>
      <c r="IK24" s="336"/>
      <c r="IL24" s="337"/>
    </row>
    <row r="25" spans="1:246" ht="12" customHeight="1" x14ac:dyDescent="0.2">
      <c r="A25" s="268">
        <v>21</v>
      </c>
      <c r="B25" s="269" t="s">
        <v>438</v>
      </c>
      <c r="C25" s="270">
        <v>67.510999999999996</v>
      </c>
      <c r="D25" s="270">
        <v>55.1</v>
      </c>
      <c r="E25" s="270"/>
      <c r="F25" s="270"/>
      <c r="G25" s="270"/>
      <c r="H25" s="270">
        <v>71.900000000000006</v>
      </c>
      <c r="I25" s="270">
        <v>58.3</v>
      </c>
      <c r="J25" s="270">
        <v>93.49</v>
      </c>
      <c r="K25" s="270">
        <v>82.556230095000004</v>
      </c>
      <c r="L25" s="270">
        <v>80.8</v>
      </c>
      <c r="M25" s="270"/>
      <c r="N25" s="270">
        <v>82.51103897012689</v>
      </c>
      <c r="O25" s="270">
        <v>55.085653506355428</v>
      </c>
      <c r="P25" s="270">
        <v>73.95</v>
      </c>
      <c r="Q25" s="270">
        <v>30.337636622413797</v>
      </c>
      <c r="R25" s="270"/>
      <c r="S25" s="270"/>
      <c r="T25" s="270">
        <v>35.777182099999997</v>
      </c>
      <c r="U25" s="270"/>
      <c r="V25" s="270"/>
      <c r="W25" s="270"/>
      <c r="X25" s="270"/>
      <c r="Y25" s="270">
        <v>72.633333300000004</v>
      </c>
      <c r="Z25" s="270">
        <v>35</v>
      </c>
      <c r="AA25" s="270">
        <v>74.935000000000002</v>
      </c>
      <c r="AB25" s="270">
        <v>78.86</v>
      </c>
      <c r="AC25" s="270"/>
      <c r="AD25" s="270"/>
      <c r="AE25" s="271">
        <f t="shared" si="0"/>
        <v>51.458161704980846</v>
      </c>
      <c r="AF25" s="272">
        <f t="shared" si="1"/>
        <v>20</v>
      </c>
      <c r="AG25" s="271">
        <f t="shared" si="2"/>
        <v>54.098227340301726</v>
      </c>
      <c r="AH25" s="273">
        <f t="shared" si="3"/>
        <v>22</v>
      </c>
      <c r="AI25" s="274"/>
      <c r="AJ25" s="275"/>
      <c r="AK25" s="276">
        <v>57.8</v>
      </c>
      <c r="AL25" s="276">
        <v>57.8</v>
      </c>
      <c r="AM25" s="276"/>
      <c r="AN25" s="276"/>
      <c r="AO25" s="270"/>
      <c r="AP25" s="270">
        <v>58</v>
      </c>
      <c r="AQ25" s="270">
        <v>58.178955000000002</v>
      </c>
      <c r="AR25" s="270"/>
      <c r="AS25" s="270"/>
      <c r="AT25" s="270">
        <v>58.3</v>
      </c>
      <c r="AU25" s="270"/>
      <c r="AV25" s="270">
        <v>58.05</v>
      </c>
      <c r="AW25" s="270">
        <v>59.72</v>
      </c>
      <c r="AX25" s="270">
        <v>54.109477762638157</v>
      </c>
      <c r="AY25" s="270">
        <v>61.03928930972323</v>
      </c>
      <c r="AZ25" s="270">
        <v>48.22</v>
      </c>
      <c r="BA25" s="270"/>
      <c r="BB25" s="270"/>
      <c r="BC25" s="270"/>
      <c r="BD25" s="270"/>
      <c r="BE25" s="270"/>
      <c r="BF25" s="270"/>
      <c r="BG25" s="270"/>
      <c r="BH25" s="270">
        <v>55.5</v>
      </c>
      <c r="BI25" s="270"/>
      <c r="BJ25" s="270">
        <v>59.3</v>
      </c>
      <c r="BK25" s="270">
        <v>55.7</v>
      </c>
      <c r="BL25" s="270">
        <v>58.7</v>
      </c>
      <c r="BM25" s="270"/>
      <c r="BN25" s="271">
        <f t="shared" si="4"/>
        <v>57.172694433740105</v>
      </c>
      <c r="BO25" s="272">
        <f t="shared" si="5"/>
        <v>10</v>
      </c>
      <c r="BP25" s="277"/>
      <c r="BQ25" s="278"/>
      <c r="BR25" s="270">
        <v>109</v>
      </c>
      <c r="BS25" s="270">
        <v>109</v>
      </c>
      <c r="BT25" s="270"/>
      <c r="BU25" s="270"/>
      <c r="BV25" s="270"/>
      <c r="BW25" s="270">
        <v>97</v>
      </c>
      <c r="BX25" s="270">
        <v>98</v>
      </c>
      <c r="BY25" s="270"/>
      <c r="BZ25" s="270">
        <v>138</v>
      </c>
      <c r="CA25" s="270"/>
      <c r="CB25" s="270">
        <v>143</v>
      </c>
      <c r="CC25" s="270">
        <v>126.93</v>
      </c>
      <c r="CD25" s="270">
        <v>125</v>
      </c>
      <c r="CE25" s="270">
        <v>130.32170471281296</v>
      </c>
      <c r="CF25" s="270">
        <v>91</v>
      </c>
      <c r="CG25" s="270"/>
      <c r="CH25" s="270"/>
      <c r="CI25" s="270"/>
      <c r="CJ25" s="270"/>
      <c r="CK25" s="270">
        <v>116</v>
      </c>
      <c r="CL25" s="304"/>
      <c r="CM25" s="304">
        <v>126.5</v>
      </c>
      <c r="CN25" s="270">
        <v>126</v>
      </c>
      <c r="CO25" s="270"/>
      <c r="CP25" s="270"/>
      <c r="CQ25" s="270"/>
      <c r="CR25" s="280">
        <f t="shared" si="6"/>
        <v>116.40272727272728</v>
      </c>
      <c r="CS25" s="272">
        <f t="shared" si="7"/>
        <v>14</v>
      </c>
      <c r="CT25" s="277"/>
      <c r="CU25" s="278"/>
      <c r="CV25" s="276">
        <v>28.333333333333332</v>
      </c>
      <c r="CW25" s="276">
        <v>28</v>
      </c>
      <c r="CX25" s="276"/>
      <c r="CY25" s="270"/>
      <c r="CZ25" s="270">
        <v>29</v>
      </c>
      <c r="DA25" s="270">
        <v>37</v>
      </c>
      <c r="DB25" s="270">
        <v>26.5</v>
      </c>
      <c r="DC25" s="270"/>
      <c r="DD25" s="270">
        <v>24.5</v>
      </c>
      <c r="DE25" s="270">
        <v>31.346465390279828</v>
      </c>
      <c r="DF25" s="270">
        <v>26.067102356406487</v>
      </c>
      <c r="DG25" s="270"/>
      <c r="DH25" s="270"/>
      <c r="DI25" s="270"/>
      <c r="DJ25" s="270"/>
      <c r="DK25" s="270">
        <v>29</v>
      </c>
      <c r="DL25" s="270"/>
      <c r="DM25" s="270"/>
      <c r="DN25" s="270"/>
      <c r="DO25" s="281">
        <v>25</v>
      </c>
      <c r="DP25" s="270">
        <v>28.5</v>
      </c>
      <c r="DQ25" s="270">
        <v>29.5</v>
      </c>
      <c r="DR25" s="270"/>
      <c r="DS25" s="270"/>
      <c r="DT25" s="280">
        <f t="shared" si="8"/>
        <v>28.5622417566683</v>
      </c>
      <c r="DU25" s="272">
        <f t="shared" si="9"/>
        <v>1</v>
      </c>
      <c r="DV25" s="277"/>
      <c r="DW25" s="283"/>
      <c r="DX25" s="284"/>
      <c r="DY25" s="284"/>
      <c r="DZ25" s="284"/>
      <c r="EA25" s="284">
        <v>7</v>
      </c>
      <c r="EB25" s="284">
        <v>0</v>
      </c>
      <c r="EC25" s="284"/>
      <c r="ED25" s="284"/>
      <c r="EE25" s="285"/>
      <c r="EF25" s="285"/>
      <c r="EG25" s="285"/>
      <c r="EH25" s="285"/>
      <c r="EI25" s="285"/>
      <c r="EJ25" s="285"/>
      <c r="EK25" s="285"/>
      <c r="EL25" s="285"/>
      <c r="EM25" s="285">
        <v>0.5</v>
      </c>
      <c r="EN25" s="270"/>
      <c r="EO25" s="270"/>
      <c r="EP25" s="271">
        <f t="shared" si="10"/>
        <v>2.5</v>
      </c>
      <c r="EQ25" s="272">
        <f t="shared" si="11"/>
        <v>27</v>
      </c>
      <c r="ER25" s="277"/>
      <c r="ES25" s="283"/>
      <c r="ET25" s="284"/>
      <c r="EU25" s="284"/>
      <c r="EV25" s="284"/>
      <c r="EW25" s="284"/>
      <c r="EX25" s="287"/>
      <c r="EY25" s="275"/>
      <c r="EZ25" s="276"/>
      <c r="FA25" s="283"/>
      <c r="FB25" s="285"/>
      <c r="FC25" s="285"/>
      <c r="FD25" s="285">
        <v>0</v>
      </c>
      <c r="FE25" s="285">
        <v>4</v>
      </c>
      <c r="FF25" s="285"/>
      <c r="FG25" s="285"/>
      <c r="FH25" s="285"/>
      <c r="FI25" s="285"/>
      <c r="FJ25" s="285"/>
      <c r="FK25" s="285">
        <v>9</v>
      </c>
      <c r="FL25" s="285"/>
      <c r="FM25" s="285">
        <v>0</v>
      </c>
      <c r="FN25" s="285"/>
      <c r="FO25" s="285"/>
      <c r="FP25" s="271">
        <f t="shared" si="12"/>
        <v>3.25</v>
      </c>
      <c r="FQ25" s="272">
        <f t="shared" si="13"/>
        <v>22</v>
      </c>
      <c r="FR25" s="277"/>
      <c r="FS25" s="278">
        <v>0</v>
      </c>
      <c r="FT25" s="276">
        <v>0</v>
      </c>
      <c r="FU25" s="276">
        <v>0</v>
      </c>
      <c r="FV25" s="285">
        <v>2</v>
      </c>
      <c r="FW25" s="270">
        <v>0</v>
      </c>
      <c r="FX25" s="270">
        <v>8</v>
      </c>
      <c r="FY25" s="270">
        <v>1</v>
      </c>
      <c r="FZ25" s="270"/>
      <c r="GA25" s="270"/>
      <c r="GB25" s="271">
        <f t="shared" si="14"/>
        <v>1.5714285714285714</v>
      </c>
      <c r="GC25" s="288">
        <f t="shared" si="15"/>
        <v>25</v>
      </c>
      <c r="GD25" s="850">
        <v>0</v>
      </c>
      <c r="GE25" s="289"/>
      <c r="GF25" s="290"/>
      <c r="GG25" s="291" t="s">
        <v>625</v>
      </c>
      <c r="GH25" s="292"/>
      <c r="GI25" s="293"/>
      <c r="GJ25" s="284"/>
      <c r="GK25" s="284"/>
      <c r="GL25" s="284"/>
      <c r="GM25" s="285"/>
      <c r="GN25" s="285"/>
      <c r="GO25" s="285"/>
      <c r="GP25" s="285">
        <v>0</v>
      </c>
      <c r="GQ25" s="285"/>
      <c r="GR25" s="271">
        <f t="shared" si="16"/>
        <v>0</v>
      </c>
      <c r="GS25" s="272">
        <f t="shared" si="17"/>
        <v>1</v>
      </c>
      <c r="GT25" s="287"/>
      <c r="GU25" s="287">
        <v>3.5</v>
      </c>
      <c r="GV25" s="305">
        <f t="shared" si="18"/>
        <v>3.5</v>
      </c>
      <c r="GW25" s="283"/>
      <c r="GX25" s="284"/>
      <c r="GY25" s="285"/>
      <c r="GZ25" s="271" t="e">
        <f t="shared" si="19"/>
        <v>#DIV/0!</v>
      </c>
      <c r="HA25" s="283"/>
      <c r="HB25" s="284"/>
      <c r="HC25" s="285"/>
      <c r="HD25" s="271" t="e">
        <f t="shared" si="20"/>
        <v>#DIV/0!</v>
      </c>
      <c r="HE25" s="283"/>
      <c r="HF25" s="284"/>
      <c r="HG25" s="285"/>
      <c r="HH25" s="285">
        <v>0.5</v>
      </c>
      <c r="HI25" s="271">
        <f t="shared" si="21"/>
        <v>0.5</v>
      </c>
      <c r="HJ25" s="283"/>
      <c r="HK25" s="284"/>
      <c r="HL25" s="284"/>
      <c r="HM25" s="285"/>
      <c r="HN25" s="284">
        <v>8.27</v>
      </c>
      <c r="HO25" s="285">
        <v>1.75</v>
      </c>
      <c r="HP25" s="285"/>
      <c r="HQ25" s="298">
        <f t="shared" si="22"/>
        <v>5.01</v>
      </c>
      <c r="HR25" s="283">
        <v>9.5</v>
      </c>
      <c r="HS25" s="284">
        <v>4.5</v>
      </c>
      <c r="HT25" s="284">
        <v>2</v>
      </c>
      <c r="HU25" s="285">
        <v>5.5</v>
      </c>
      <c r="HV25" s="306">
        <v>7.5</v>
      </c>
      <c r="HW25" s="306">
        <v>3.62</v>
      </c>
      <c r="HX25" s="306"/>
      <c r="HY25" s="307">
        <f t="shared" si="23"/>
        <v>5.4366666666666665</v>
      </c>
      <c r="HZ25" s="283"/>
      <c r="IA25" s="285"/>
      <c r="IB25" s="285"/>
      <c r="IC25" s="285"/>
      <c r="ID25" s="307" t="e">
        <f t="shared" si="24"/>
        <v>#DIV/0!</v>
      </c>
      <c r="IE25" s="278">
        <v>0</v>
      </c>
      <c r="IF25" s="276">
        <v>100</v>
      </c>
      <c r="IG25" s="276"/>
      <c r="IH25" s="270">
        <v>0</v>
      </c>
      <c r="II25" s="856">
        <v>0</v>
      </c>
      <c r="IJ25" s="301"/>
      <c r="IK25" s="302"/>
      <c r="IL25" s="303"/>
    </row>
    <row r="26" spans="1:246" ht="12" customHeight="1" x14ac:dyDescent="0.2">
      <c r="A26" s="268">
        <v>22</v>
      </c>
      <c r="B26" s="269" t="s">
        <v>431</v>
      </c>
      <c r="C26" s="270">
        <v>62.142000000000003</v>
      </c>
      <c r="D26" s="270">
        <v>62.85</v>
      </c>
      <c r="E26" s="270"/>
      <c r="F26" s="270"/>
      <c r="G26" s="270"/>
      <c r="H26" s="270">
        <v>64.599999999999994</v>
      </c>
      <c r="I26" s="270">
        <v>61.8</v>
      </c>
      <c r="J26" s="270">
        <v>89.89</v>
      </c>
      <c r="K26" s="270">
        <v>81.253261045000002</v>
      </c>
      <c r="L26" s="270">
        <v>65.2</v>
      </c>
      <c r="M26" s="270"/>
      <c r="N26" s="270">
        <v>87.803289567255533</v>
      </c>
      <c r="O26" s="270">
        <v>51.759900950281278</v>
      </c>
      <c r="P26" s="270">
        <v>81.34</v>
      </c>
      <c r="Q26" s="270">
        <v>27.098046160344829</v>
      </c>
      <c r="R26" s="270"/>
      <c r="S26" s="270"/>
      <c r="T26" s="270">
        <v>30.797181899999998</v>
      </c>
      <c r="U26" s="270"/>
      <c r="V26" s="270"/>
      <c r="W26" s="270"/>
      <c r="X26" s="270"/>
      <c r="Y26" s="270">
        <v>75.066666699999999</v>
      </c>
      <c r="Z26" s="270">
        <v>36.200000000000003</v>
      </c>
      <c r="AA26" s="270">
        <v>56.505000000000003</v>
      </c>
      <c r="AB26" s="270">
        <v>83.04</v>
      </c>
      <c r="AC26" s="270"/>
      <c r="AD26" s="270"/>
      <c r="AE26" s="271">
        <f t="shared" si="0"/>
        <v>50.62503046896552</v>
      </c>
      <c r="AF26" s="272">
        <f t="shared" si="1"/>
        <v>24</v>
      </c>
      <c r="AG26" s="271">
        <f t="shared" si="2"/>
        <v>53.565903507543105</v>
      </c>
      <c r="AH26" s="273">
        <f t="shared" si="3"/>
        <v>24</v>
      </c>
      <c r="AI26" s="274"/>
      <c r="AJ26" s="275"/>
      <c r="AK26" s="276">
        <v>58.8</v>
      </c>
      <c r="AL26" s="276">
        <v>56.9</v>
      </c>
      <c r="AM26" s="276"/>
      <c r="AN26" s="276"/>
      <c r="AO26" s="270"/>
      <c r="AP26" s="270">
        <v>58.1</v>
      </c>
      <c r="AQ26" s="270">
        <v>58.240250000000003</v>
      </c>
      <c r="AR26" s="270"/>
      <c r="AS26" s="270"/>
      <c r="AT26" s="270">
        <v>56.4</v>
      </c>
      <c r="AU26" s="270"/>
      <c r="AV26" s="270">
        <v>56.3</v>
      </c>
      <c r="AW26" s="270">
        <v>59.93</v>
      </c>
      <c r="AX26" s="270">
        <v>52.53355066914493</v>
      </c>
      <c r="AY26" s="270">
        <v>59.543296542529781</v>
      </c>
      <c r="AZ26" s="270">
        <v>48.66</v>
      </c>
      <c r="BA26" s="270"/>
      <c r="BB26" s="270"/>
      <c r="BC26" s="270"/>
      <c r="BD26" s="270"/>
      <c r="BE26" s="270"/>
      <c r="BF26" s="270"/>
      <c r="BG26" s="270"/>
      <c r="BH26" s="270">
        <v>57.1</v>
      </c>
      <c r="BI26" s="270"/>
      <c r="BJ26" s="270">
        <v>60.1</v>
      </c>
      <c r="BK26" s="270">
        <v>55.25</v>
      </c>
      <c r="BL26" s="270">
        <v>59.55</v>
      </c>
      <c r="BM26" s="270"/>
      <c r="BN26" s="271">
        <f t="shared" si="4"/>
        <v>56.957649800833906</v>
      </c>
      <c r="BO26" s="272">
        <f t="shared" si="5"/>
        <v>12</v>
      </c>
      <c r="BP26" s="277"/>
      <c r="BQ26" s="278"/>
      <c r="BR26" s="270">
        <v>108</v>
      </c>
      <c r="BS26" s="270">
        <v>106</v>
      </c>
      <c r="BT26" s="270"/>
      <c r="BU26" s="270"/>
      <c r="BV26" s="270"/>
      <c r="BW26" s="270">
        <v>95</v>
      </c>
      <c r="BX26" s="270">
        <v>89</v>
      </c>
      <c r="BY26" s="270"/>
      <c r="BZ26" s="270">
        <v>138</v>
      </c>
      <c r="CA26" s="270"/>
      <c r="CB26" s="270">
        <v>140</v>
      </c>
      <c r="CC26" s="270">
        <v>124.36</v>
      </c>
      <c r="CD26" s="270">
        <v>122</v>
      </c>
      <c r="CE26" s="270">
        <v>129.14614015709378</v>
      </c>
      <c r="CF26" s="270">
        <v>96</v>
      </c>
      <c r="CG26" s="270"/>
      <c r="CH26" s="270"/>
      <c r="CI26" s="270"/>
      <c r="CJ26" s="270"/>
      <c r="CK26" s="270">
        <v>117</v>
      </c>
      <c r="CL26" s="304"/>
      <c r="CM26" s="304">
        <v>123.5</v>
      </c>
      <c r="CN26" s="270">
        <v>123</v>
      </c>
      <c r="CO26" s="270"/>
      <c r="CP26" s="270"/>
      <c r="CQ26" s="270"/>
      <c r="CR26" s="280">
        <f t="shared" si="6"/>
        <v>114.53272727272726</v>
      </c>
      <c r="CS26" s="272">
        <f t="shared" si="7"/>
        <v>1</v>
      </c>
      <c r="CT26" s="277"/>
      <c r="CU26" s="278"/>
      <c r="CV26" s="276">
        <v>31.666666666666668</v>
      </c>
      <c r="CW26" s="276">
        <v>35</v>
      </c>
      <c r="CX26" s="276"/>
      <c r="CY26" s="270"/>
      <c r="CZ26" s="270">
        <v>32</v>
      </c>
      <c r="DA26" s="270">
        <v>37</v>
      </c>
      <c r="DB26" s="270">
        <v>31</v>
      </c>
      <c r="DC26" s="270"/>
      <c r="DD26" s="270">
        <v>29</v>
      </c>
      <c r="DE26" s="270">
        <v>37.188635247913602</v>
      </c>
      <c r="DF26" s="270">
        <v>31.673202012763866</v>
      </c>
      <c r="DG26" s="270"/>
      <c r="DH26" s="270"/>
      <c r="DI26" s="270"/>
      <c r="DJ26" s="270"/>
      <c r="DK26" s="270">
        <v>33</v>
      </c>
      <c r="DL26" s="270"/>
      <c r="DM26" s="270"/>
      <c r="DN26" s="270"/>
      <c r="DO26" s="281">
        <v>30</v>
      </c>
      <c r="DP26" s="270">
        <v>32</v>
      </c>
      <c r="DQ26" s="270">
        <v>35.5</v>
      </c>
      <c r="DR26" s="270"/>
      <c r="DS26" s="270"/>
      <c r="DT26" s="280">
        <f t="shared" si="8"/>
        <v>32.919041993945349</v>
      </c>
      <c r="DU26" s="272">
        <f t="shared" si="9"/>
        <v>21</v>
      </c>
      <c r="DV26" s="277"/>
      <c r="DW26" s="283"/>
      <c r="DX26" s="284"/>
      <c r="DY26" s="284"/>
      <c r="DZ26" s="284"/>
      <c r="EA26" s="284">
        <v>1</v>
      </c>
      <c r="EB26" s="284">
        <v>3</v>
      </c>
      <c r="EC26" s="284"/>
      <c r="ED26" s="284"/>
      <c r="EE26" s="285"/>
      <c r="EF26" s="285"/>
      <c r="EG26" s="285"/>
      <c r="EH26" s="285"/>
      <c r="EI26" s="285"/>
      <c r="EJ26" s="285"/>
      <c r="EK26" s="285"/>
      <c r="EL26" s="285"/>
      <c r="EM26" s="285">
        <v>1</v>
      </c>
      <c r="EN26" s="270"/>
      <c r="EO26" s="270"/>
      <c r="EP26" s="271">
        <f t="shared" si="10"/>
        <v>1.6666666666666667</v>
      </c>
      <c r="EQ26" s="272">
        <f t="shared" si="11"/>
        <v>24</v>
      </c>
      <c r="ER26" s="277"/>
      <c r="ES26" s="283"/>
      <c r="ET26" s="284"/>
      <c r="EU26" s="284"/>
      <c r="EV26" s="284"/>
      <c r="EW26" s="284"/>
      <c r="EX26" s="287"/>
      <c r="EY26" s="275"/>
      <c r="EZ26" s="276"/>
      <c r="FA26" s="283"/>
      <c r="FB26" s="285"/>
      <c r="FC26" s="285"/>
      <c r="FD26" s="285" t="s">
        <v>385</v>
      </c>
      <c r="FE26" s="285">
        <v>3.5</v>
      </c>
      <c r="FF26" s="285"/>
      <c r="FG26" s="285"/>
      <c r="FH26" s="285"/>
      <c r="FI26" s="285"/>
      <c r="FJ26" s="285"/>
      <c r="FK26" s="285">
        <v>7</v>
      </c>
      <c r="FL26" s="285"/>
      <c r="FM26" s="285">
        <v>0.5</v>
      </c>
      <c r="FN26" s="285"/>
      <c r="FO26" s="285"/>
      <c r="FP26" s="271">
        <f t="shared" si="12"/>
        <v>3.6666666666666665</v>
      </c>
      <c r="FQ26" s="272">
        <f t="shared" si="13"/>
        <v>25</v>
      </c>
      <c r="FR26" s="277"/>
      <c r="FS26" s="278">
        <v>0</v>
      </c>
      <c r="FT26" s="276">
        <v>0</v>
      </c>
      <c r="FU26" s="276">
        <v>0</v>
      </c>
      <c r="FV26" s="285">
        <v>1</v>
      </c>
      <c r="FW26" s="270">
        <v>0</v>
      </c>
      <c r="FX26" s="270">
        <v>0</v>
      </c>
      <c r="FY26" s="270">
        <v>1</v>
      </c>
      <c r="FZ26" s="270"/>
      <c r="GA26" s="270"/>
      <c r="GB26" s="271">
        <f t="shared" si="14"/>
        <v>0.2857142857142857</v>
      </c>
      <c r="GC26" s="288">
        <f t="shared" si="15"/>
        <v>4</v>
      </c>
      <c r="GD26" s="850">
        <v>0.5</v>
      </c>
      <c r="GE26" s="289"/>
      <c r="GF26" s="290"/>
      <c r="GG26" s="291" t="s">
        <v>651</v>
      </c>
      <c r="GH26" s="292"/>
      <c r="GI26" s="293"/>
      <c r="GJ26" s="284"/>
      <c r="GK26" s="284"/>
      <c r="GL26" s="284"/>
      <c r="GM26" s="285"/>
      <c r="GN26" s="285"/>
      <c r="GO26" s="285"/>
      <c r="GP26" s="285">
        <v>0</v>
      </c>
      <c r="GQ26" s="285"/>
      <c r="GR26" s="271">
        <f t="shared" si="16"/>
        <v>0</v>
      </c>
      <c r="GS26" s="272">
        <f t="shared" si="17"/>
        <v>1</v>
      </c>
      <c r="GT26" s="287"/>
      <c r="GU26" s="287">
        <v>2</v>
      </c>
      <c r="GV26" s="305">
        <f t="shared" si="18"/>
        <v>2</v>
      </c>
      <c r="GW26" s="283"/>
      <c r="GX26" s="284"/>
      <c r="GY26" s="285"/>
      <c r="GZ26" s="271" t="e">
        <f t="shared" si="19"/>
        <v>#DIV/0!</v>
      </c>
      <c r="HA26" s="283"/>
      <c r="HB26" s="284"/>
      <c r="HC26" s="285"/>
      <c r="HD26" s="271" t="e">
        <f t="shared" si="20"/>
        <v>#DIV/0!</v>
      </c>
      <c r="HE26" s="283"/>
      <c r="HF26" s="284"/>
      <c r="HG26" s="285"/>
      <c r="HH26" s="285">
        <v>1</v>
      </c>
      <c r="HI26" s="271">
        <f t="shared" si="21"/>
        <v>1</v>
      </c>
      <c r="HJ26" s="283"/>
      <c r="HK26" s="284"/>
      <c r="HL26" s="284"/>
      <c r="HM26" s="285"/>
      <c r="HN26" s="284">
        <v>5.33</v>
      </c>
      <c r="HO26" s="285">
        <v>0.75</v>
      </c>
      <c r="HP26" s="285"/>
      <c r="HQ26" s="298">
        <f t="shared" si="22"/>
        <v>3.04</v>
      </c>
      <c r="HR26" s="283">
        <v>6.5</v>
      </c>
      <c r="HS26" s="284">
        <v>4</v>
      </c>
      <c r="HT26" s="284">
        <v>1</v>
      </c>
      <c r="HU26" s="285">
        <v>6.5</v>
      </c>
      <c r="HV26" s="306">
        <v>5</v>
      </c>
      <c r="HW26" s="306">
        <v>2.95</v>
      </c>
      <c r="HX26" s="306"/>
      <c r="HY26" s="307">
        <f t="shared" si="23"/>
        <v>4.3250000000000002</v>
      </c>
      <c r="HZ26" s="283"/>
      <c r="IA26" s="285"/>
      <c r="IB26" s="285"/>
      <c r="IC26" s="285"/>
      <c r="ID26" s="307" t="e">
        <f t="shared" si="24"/>
        <v>#DIV/0!</v>
      </c>
      <c r="IE26" s="278">
        <v>0</v>
      </c>
      <c r="IF26" s="276">
        <v>100</v>
      </c>
      <c r="IG26" s="276"/>
      <c r="IH26" s="270">
        <v>0</v>
      </c>
      <c r="II26" s="856">
        <v>0</v>
      </c>
      <c r="IJ26" s="301"/>
      <c r="IK26" s="302"/>
      <c r="IL26" s="303"/>
    </row>
    <row r="27" spans="1:246" ht="12" customHeight="1" x14ac:dyDescent="0.2">
      <c r="A27" s="268">
        <v>23</v>
      </c>
      <c r="B27" s="269" t="s">
        <v>432</v>
      </c>
      <c r="C27" s="270">
        <v>74.111999999999995</v>
      </c>
      <c r="D27" s="270">
        <v>62.65</v>
      </c>
      <c r="E27" s="270"/>
      <c r="F27" s="270"/>
      <c r="G27" s="270"/>
      <c r="H27" s="270">
        <v>71.3</v>
      </c>
      <c r="I27" s="270">
        <v>55.2</v>
      </c>
      <c r="J27" s="270">
        <v>104.27</v>
      </c>
      <c r="K27" s="270">
        <v>93.506401155000006</v>
      </c>
      <c r="L27" s="270">
        <v>77.099999999999994</v>
      </c>
      <c r="M27" s="270"/>
      <c r="N27" s="270">
        <v>83.91388886922006</v>
      </c>
      <c r="O27" s="270">
        <v>73.624945146899222</v>
      </c>
      <c r="P27" s="270">
        <v>82.4</v>
      </c>
      <c r="Q27" s="270">
        <v>28.422959291379307</v>
      </c>
      <c r="R27" s="270"/>
      <c r="S27" s="270"/>
      <c r="T27" s="270">
        <v>39.8105768</v>
      </c>
      <c r="U27" s="270"/>
      <c r="V27" s="270"/>
      <c r="W27" s="270"/>
      <c r="X27" s="270"/>
      <c r="Y27" s="270">
        <v>69.266666700000002</v>
      </c>
      <c r="Z27" s="270">
        <v>39.9</v>
      </c>
      <c r="AA27" s="270">
        <v>69.594999999999999</v>
      </c>
      <c r="AB27" s="270">
        <v>81.2</v>
      </c>
      <c r="AC27" s="270"/>
      <c r="AD27" s="270"/>
      <c r="AE27" s="271">
        <f t="shared" si="0"/>
        <v>53.446499486973174</v>
      </c>
      <c r="AF27" s="272">
        <f t="shared" si="1"/>
        <v>17</v>
      </c>
      <c r="AG27" s="271">
        <f t="shared" si="2"/>
        <v>56.574442011422406</v>
      </c>
      <c r="AH27" s="273">
        <f t="shared" si="3"/>
        <v>15</v>
      </c>
      <c r="AI27" s="274"/>
      <c r="AJ27" s="275"/>
      <c r="AK27" s="276">
        <v>59.1</v>
      </c>
      <c r="AL27" s="276">
        <v>59.3</v>
      </c>
      <c r="AM27" s="276"/>
      <c r="AN27" s="276"/>
      <c r="AO27" s="270"/>
      <c r="AP27" s="270">
        <v>59</v>
      </c>
      <c r="AQ27" s="270">
        <v>60.880661000000003</v>
      </c>
      <c r="AR27" s="270"/>
      <c r="AS27" s="270"/>
      <c r="AT27" s="270">
        <v>56.1</v>
      </c>
      <c r="AU27" s="270"/>
      <c r="AV27" s="270">
        <v>58.9</v>
      </c>
      <c r="AW27" s="270">
        <v>60.34</v>
      </c>
      <c r="AX27" s="270">
        <v>53.159013549827691</v>
      </c>
      <c r="AY27" s="270">
        <v>60.263557461502664</v>
      </c>
      <c r="AZ27" s="270">
        <v>50.06</v>
      </c>
      <c r="BA27" s="270"/>
      <c r="BB27" s="270"/>
      <c r="BC27" s="270"/>
      <c r="BD27" s="270"/>
      <c r="BE27" s="270"/>
      <c r="BF27" s="270"/>
      <c r="BG27" s="270"/>
      <c r="BH27" s="270">
        <v>56.5</v>
      </c>
      <c r="BI27" s="270"/>
      <c r="BJ27" s="270">
        <v>60.5</v>
      </c>
      <c r="BK27" s="270">
        <v>57.05</v>
      </c>
      <c r="BL27" s="270">
        <v>59.05</v>
      </c>
      <c r="BM27" s="270"/>
      <c r="BN27" s="271">
        <f t="shared" si="4"/>
        <v>57.871659429380735</v>
      </c>
      <c r="BO27" s="272">
        <f t="shared" si="5"/>
        <v>6</v>
      </c>
      <c r="BP27" s="277"/>
      <c r="BQ27" s="278"/>
      <c r="BR27" s="270">
        <v>108</v>
      </c>
      <c r="BS27" s="270">
        <v>107</v>
      </c>
      <c r="BT27" s="270"/>
      <c r="BU27" s="270"/>
      <c r="BV27" s="270"/>
      <c r="BW27" s="270">
        <v>97</v>
      </c>
      <c r="BX27" s="270">
        <v>94</v>
      </c>
      <c r="BY27" s="270"/>
      <c r="BZ27" s="270">
        <v>137.5</v>
      </c>
      <c r="CA27" s="270"/>
      <c r="CB27" s="270">
        <v>140</v>
      </c>
      <c r="CC27" s="270">
        <v>124.58</v>
      </c>
      <c r="CD27" s="270">
        <v>124</v>
      </c>
      <c r="CE27" s="270">
        <v>128.87134879725087</v>
      </c>
      <c r="CF27" s="270">
        <v>96</v>
      </c>
      <c r="CG27" s="270"/>
      <c r="CH27" s="270"/>
      <c r="CI27" s="270"/>
      <c r="CJ27" s="270"/>
      <c r="CK27" s="270">
        <v>117</v>
      </c>
      <c r="CL27" s="304"/>
      <c r="CM27" s="304">
        <v>126</v>
      </c>
      <c r="CN27" s="270">
        <v>125.5</v>
      </c>
      <c r="CO27" s="270"/>
      <c r="CP27" s="270"/>
      <c r="CQ27" s="270"/>
      <c r="CR27" s="280">
        <f t="shared" si="6"/>
        <v>115.68909090909091</v>
      </c>
      <c r="CS27" s="272">
        <f t="shared" si="7"/>
        <v>7</v>
      </c>
      <c r="CT27" s="277"/>
      <c r="CU27" s="278"/>
      <c r="CV27" s="276">
        <v>34.666666666666664</v>
      </c>
      <c r="CW27" s="276">
        <v>36</v>
      </c>
      <c r="CX27" s="276"/>
      <c r="CY27" s="270"/>
      <c r="CZ27" s="270">
        <v>34</v>
      </c>
      <c r="DA27" s="270">
        <v>38</v>
      </c>
      <c r="DB27" s="270">
        <v>35</v>
      </c>
      <c r="DC27" s="270"/>
      <c r="DD27" s="270">
        <v>31</v>
      </c>
      <c r="DE27" s="270">
        <v>38.824987727049582</v>
      </c>
      <c r="DF27" s="270">
        <v>36.273042464408441</v>
      </c>
      <c r="DG27" s="270"/>
      <c r="DH27" s="270"/>
      <c r="DI27" s="270"/>
      <c r="DJ27" s="270"/>
      <c r="DK27" s="270">
        <v>36</v>
      </c>
      <c r="DL27" s="270"/>
      <c r="DM27" s="270"/>
      <c r="DN27" s="270"/>
      <c r="DO27" s="281">
        <v>30</v>
      </c>
      <c r="DP27" s="270">
        <v>35.5</v>
      </c>
      <c r="DQ27" s="270">
        <v>37.5</v>
      </c>
      <c r="DR27" s="270"/>
      <c r="DS27" s="270"/>
      <c r="DT27" s="280">
        <f t="shared" si="8"/>
        <v>35.230391404843722</v>
      </c>
      <c r="DU27" s="272">
        <f t="shared" si="9"/>
        <v>29</v>
      </c>
      <c r="DV27" s="277"/>
      <c r="DW27" s="283"/>
      <c r="DX27" s="284"/>
      <c r="DY27" s="284"/>
      <c r="DZ27" s="284"/>
      <c r="EA27" s="284">
        <v>1</v>
      </c>
      <c r="EB27" s="284">
        <v>1</v>
      </c>
      <c r="EC27" s="284"/>
      <c r="ED27" s="284"/>
      <c r="EE27" s="285"/>
      <c r="EF27" s="285"/>
      <c r="EG27" s="285"/>
      <c r="EH27" s="285"/>
      <c r="EI27" s="285"/>
      <c r="EJ27" s="285"/>
      <c r="EK27" s="285"/>
      <c r="EL27" s="285"/>
      <c r="EM27" s="285">
        <v>1</v>
      </c>
      <c r="EN27" s="270"/>
      <c r="EO27" s="270"/>
      <c r="EP27" s="271">
        <f t="shared" si="10"/>
        <v>1</v>
      </c>
      <c r="EQ27" s="272">
        <f t="shared" si="11"/>
        <v>19</v>
      </c>
      <c r="ER27" s="277"/>
      <c r="ES27" s="283"/>
      <c r="ET27" s="284"/>
      <c r="EU27" s="284"/>
      <c r="EV27" s="284"/>
      <c r="EW27" s="284"/>
      <c r="EX27" s="287"/>
      <c r="EY27" s="275"/>
      <c r="EZ27" s="276"/>
      <c r="FA27" s="283"/>
      <c r="FB27" s="285"/>
      <c r="FC27" s="285"/>
      <c r="FD27" s="285">
        <v>5</v>
      </c>
      <c r="FE27" s="285">
        <v>3.5</v>
      </c>
      <c r="FF27" s="285"/>
      <c r="FG27" s="285"/>
      <c r="FH27" s="285"/>
      <c r="FI27" s="285"/>
      <c r="FJ27" s="285"/>
      <c r="FK27" s="285">
        <v>5</v>
      </c>
      <c r="FL27" s="285"/>
      <c r="FM27" s="285">
        <v>1.5</v>
      </c>
      <c r="FN27" s="285"/>
      <c r="FO27" s="285"/>
      <c r="FP27" s="271">
        <f t="shared" si="12"/>
        <v>3.75</v>
      </c>
      <c r="FQ27" s="272">
        <f t="shared" si="13"/>
        <v>26</v>
      </c>
      <c r="FR27" s="277"/>
      <c r="FS27" s="278">
        <v>0</v>
      </c>
      <c r="FT27" s="276">
        <v>0.2</v>
      </c>
      <c r="FU27" s="276">
        <v>1</v>
      </c>
      <c r="FV27" s="285">
        <v>1</v>
      </c>
      <c r="FW27" s="270">
        <v>0.09</v>
      </c>
      <c r="FX27" s="270">
        <v>0</v>
      </c>
      <c r="FY27" s="270">
        <v>1</v>
      </c>
      <c r="FZ27" s="270"/>
      <c r="GA27" s="270"/>
      <c r="GB27" s="271">
        <f t="shared" si="14"/>
        <v>0.47000000000000003</v>
      </c>
      <c r="GC27" s="288">
        <f t="shared" si="15"/>
        <v>11</v>
      </c>
      <c r="GD27" s="850">
        <v>8.5</v>
      </c>
      <c r="GE27" s="289"/>
      <c r="GF27" s="290"/>
      <c r="GG27" s="291" t="s">
        <v>387</v>
      </c>
      <c r="GH27" s="292"/>
      <c r="GI27" s="293"/>
      <c r="GJ27" s="284"/>
      <c r="GK27" s="284"/>
      <c r="GL27" s="284"/>
      <c r="GM27" s="285"/>
      <c r="GN27" s="285"/>
      <c r="GO27" s="285"/>
      <c r="GP27" s="285">
        <v>0</v>
      </c>
      <c r="GQ27" s="285"/>
      <c r="GR27" s="271">
        <f t="shared" si="16"/>
        <v>0</v>
      </c>
      <c r="GS27" s="272">
        <f t="shared" si="17"/>
        <v>1</v>
      </c>
      <c r="GT27" s="287"/>
      <c r="GU27" s="287">
        <v>3.5</v>
      </c>
      <c r="GV27" s="305">
        <f t="shared" si="18"/>
        <v>3.5</v>
      </c>
      <c r="GW27" s="283"/>
      <c r="GX27" s="284"/>
      <c r="GY27" s="285"/>
      <c r="GZ27" s="271" t="e">
        <f t="shared" si="19"/>
        <v>#DIV/0!</v>
      </c>
      <c r="HA27" s="283"/>
      <c r="HB27" s="284"/>
      <c r="HC27" s="285"/>
      <c r="HD27" s="271" t="e">
        <f t="shared" si="20"/>
        <v>#DIV/0!</v>
      </c>
      <c r="HE27" s="283"/>
      <c r="HF27" s="284"/>
      <c r="HG27" s="285"/>
      <c r="HH27" s="285">
        <v>2</v>
      </c>
      <c r="HI27" s="271">
        <f t="shared" si="21"/>
        <v>2</v>
      </c>
      <c r="HJ27" s="283"/>
      <c r="HK27" s="284"/>
      <c r="HL27" s="284"/>
      <c r="HM27" s="285"/>
      <c r="HN27" s="284">
        <v>5.41</v>
      </c>
      <c r="HO27" s="285">
        <v>1.25</v>
      </c>
      <c r="HP27" s="285"/>
      <c r="HQ27" s="298">
        <f t="shared" si="22"/>
        <v>3.33</v>
      </c>
      <c r="HR27" s="283">
        <v>3</v>
      </c>
      <c r="HS27" s="284">
        <v>2.5</v>
      </c>
      <c r="HT27" s="284">
        <v>1</v>
      </c>
      <c r="HU27" s="285">
        <v>4.75</v>
      </c>
      <c r="HV27" s="306">
        <v>5</v>
      </c>
      <c r="HW27" s="306">
        <v>1.67</v>
      </c>
      <c r="HX27" s="306"/>
      <c r="HY27" s="307">
        <f t="shared" si="23"/>
        <v>2.9866666666666668</v>
      </c>
      <c r="HZ27" s="283"/>
      <c r="IA27" s="285"/>
      <c r="IB27" s="285"/>
      <c r="IC27" s="285"/>
      <c r="ID27" s="307" t="e">
        <f t="shared" si="24"/>
        <v>#DIV/0!</v>
      </c>
      <c r="IE27" s="278">
        <v>0</v>
      </c>
      <c r="IF27" s="276">
        <v>73.68421052631578</v>
      </c>
      <c r="IG27" s="276"/>
      <c r="IH27" s="270">
        <v>0</v>
      </c>
      <c r="II27" s="856">
        <v>0</v>
      </c>
      <c r="IJ27" s="301"/>
      <c r="IK27" s="302"/>
      <c r="IL27" s="303"/>
    </row>
    <row r="28" spans="1:246" ht="12" customHeight="1" x14ac:dyDescent="0.2">
      <c r="A28" s="268">
        <v>24</v>
      </c>
      <c r="B28" s="269" t="s">
        <v>440</v>
      </c>
      <c r="C28" s="270">
        <v>55.207000000000001</v>
      </c>
      <c r="D28" s="270">
        <v>51.25</v>
      </c>
      <c r="E28" s="270"/>
      <c r="F28" s="270"/>
      <c r="G28" s="270"/>
      <c r="H28" s="270">
        <v>66.7</v>
      </c>
      <c r="I28" s="270">
        <v>51.7</v>
      </c>
      <c r="J28" s="270">
        <v>82.44</v>
      </c>
      <c r="K28" s="270">
        <v>86.851785120000002</v>
      </c>
      <c r="L28" s="270">
        <v>53.8</v>
      </c>
      <c r="M28" s="270"/>
      <c r="N28" s="270">
        <v>60.738709589969773</v>
      </c>
      <c r="O28" s="270">
        <v>62.907551363478639</v>
      </c>
      <c r="P28" s="270">
        <v>65.319999999999993</v>
      </c>
      <c r="Q28" s="270">
        <v>36.253874898275868</v>
      </c>
      <c r="R28" s="270"/>
      <c r="S28" s="270"/>
      <c r="T28" s="270">
        <v>21.512972099999999</v>
      </c>
      <c r="U28" s="270"/>
      <c r="V28" s="270"/>
      <c r="W28" s="270"/>
      <c r="X28" s="270"/>
      <c r="Y28" s="270">
        <v>78.566666699999999</v>
      </c>
      <c r="Z28" s="270">
        <v>38.1</v>
      </c>
      <c r="AA28" s="270">
        <v>64.45</v>
      </c>
      <c r="AB28" s="270">
        <v>70.959999999999994</v>
      </c>
      <c r="AC28" s="270"/>
      <c r="AD28" s="270"/>
      <c r="AE28" s="271">
        <f t="shared" si="0"/>
        <v>47.548635766283525</v>
      </c>
      <c r="AF28" s="272">
        <f t="shared" si="1"/>
        <v>26</v>
      </c>
      <c r="AG28" s="271">
        <f t="shared" si="2"/>
        <v>48.96048087478448</v>
      </c>
      <c r="AH28" s="273">
        <f t="shared" si="3"/>
        <v>27</v>
      </c>
      <c r="AI28" s="274"/>
      <c r="AJ28" s="275"/>
      <c r="AK28" s="276">
        <v>61.1</v>
      </c>
      <c r="AL28" s="276">
        <v>58.85</v>
      </c>
      <c r="AM28" s="276"/>
      <c r="AN28" s="276"/>
      <c r="AO28" s="270"/>
      <c r="AP28" s="270">
        <v>57.9</v>
      </c>
      <c r="AQ28" s="270">
        <v>60.906590000000001</v>
      </c>
      <c r="AR28" s="270"/>
      <c r="AS28" s="270"/>
      <c r="AT28" s="270">
        <v>58.3</v>
      </c>
      <c r="AU28" s="270"/>
      <c r="AV28" s="270">
        <v>61.45</v>
      </c>
      <c r="AW28" s="270">
        <v>59.35</v>
      </c>
      <c r="AX28" s="270">
        <v>55.832347985008241</v>
      </c>
      <c r="AY28" s="270">
        <v>53.711398775470222</v>
      </c>
      <c r="AZ28" s="270">
        <v>53.58</v>
      </c>
      <c r="BA28" s="270"/>
      <c r="BB28" s="270"/>
      <c r="BC28" s="270"/>
      <c r="BD28" s="270"/>
      <c r="BE28" s="270"/>
      <c r="BF28" s="270"/>
      <c r="BG28" s="270"/>
      <c r="BH28" s="270">
        <v>56.6</v>
      </c>
      <c r="BI28" s="270"/>
      <c r="BJ28" s="270">
        <v>61.8</v>
      </c>
      <c r="BK28" s="270">
        <v>56.35</v>
      </c>
      <c r="BL28" s="270">
        <v>59.3</v>
      </c>
      <c r="BM28" s="270"/>
      <c r="BN28" s="271">
        <f t="shared" si="4"/>
        <v>58.21645262574846</v>
      </c>
      <c r="BO28" s="272">
        <f t="shared" si="5"/>
        <v>5</v>
      </c>
      <c r="BP28" s="277"/>
      <c r="BQ28" s="278"/>
      <c r="BR28" s="270">
        <v>108</v>
      </c>
      <c r="BS28" s="270">
        <v>107</v>
      </c>
      <c r="BT28" s="270"/>
      <c r="BU28" s="270"/>
      <c r="BV28" s="270"/>
      <c r="BW28" s="270">
        <v>95</v>
      </c>
      <c r="BX28" s="270">
        <v>96</v>
      </c>
      <c r="BY28" s="270"/>
      <c r="BZ28" s="270">
        <v>137.5</v>
      </c>
      <c r="CA28" s="270"/>
      <c r="CB28" s="270">
        <v>141</v>
      </c>
      <c r="CC28" s="270">
        <v>125.85</v>
      </c>
      <c r="CD28" s="270">
        <v>124</v>
      </c>
      <c r="CE28" s="270">
        <v>129.49143961708396</v>
      </c>
      <c r="CF28" s="270">
        <v>98</v>
      </c>
      <c r="CG28" s="270"/>
      <c r="CH28" s="270"/>
      <c r="CI28" s="270"/>
      <c r="CJ28" s="270"/>
      <c r="CK28" s="270">
        <v>116</v>
      </c>
      <c r="CL28" s="304"/>
      <c r="CM28" s="304">
        <v>126</v>
      </c>
      <c r="CN28" s="270">
        <v>124.5</v>
      </c>
      <c r="CO28" s="270"/>
      <c r="CP28" s="270"/>
      <c r="CQ28" s="270"/>
      <c r="CR28" s="280">
        <f t="shared" si="6"/>
        <v>115.89545454545454</v>
      </c>
      <c r="CS28" s="272">
        <f t="shared" si="7"/>
        <v>9</v>
      </c>
      <c r="CT28" s="277"/>
      <c r="CU28" s="278"/>
      <c r="CV28" s="276">
        <v>33.333333333333336</v>
      </c>
      <c r="CW28" s="276">
        <v>34</v>
      </c>
      <c r="CX28" s="276"/>
      <c r="CY28" s="270"/>
      <c r="CZ28" s="270">
        <v>35</v>
      </c>
      <c r="DA28" s="270">
        <v>35</v>
      </c>
      <c r="DB28" s="270">
        <v>32</v>
      </c>
      <c r="DC28" s="270"/>
      <c r="DD28" s="270">
        <v>29</v>
      </c>
      <c r="DE28" s="270">
        <v>32.819526264113904</v>
      </c>
      <c r="DF28" s="270">
        <v>33.296759941089839</v>
      </c>
      <c r="DG28" s="270"/>
      <c r="DH28" s="270"/>
      <c r="DI28" s="270"/>
      <c r="DJ28" s="270"/>
      <c r="DK28" s="270">
        <v>37</v>
      </c>
      <c r="DL28" s="270"/>
      <c r="DM28" s="270"/>
      <c r="DN28" s="270"/>
      <c r="DO28" s="281">
        <v>26</v>
      </c>
      <c r="DP28" s="270">
        <v>35.5</v>
      </c>
      <c r="DQ28" s="270">
        <v>37.5</v>
      </c>
      <c r="DR28" s="270"/>
      <c r="DS28" s="270"/>
      <c r="DT28" s="280">
        <f t="shared" si="8"/>
        <v>33.370801628211424</v>
      </c>
      <c r="DU28" s="272">
        <f t="shared" si="9"/>
        <v>24</v>
      </c>
      <c r="DV28" s="277"/>
      <c r="DW28" s="283"/>
      <c r="DX28" s="284"/>
      <c r="DY28" s="284"/>
      <c r="DZ28" s="284"/>
      <c r="EA28" s="284">
        <v>4</v>
      </c>
      <c r="EB28" s="284">
        <v>5</v>
      </c>
      <c r="EC28" s="284"/>
      <c r="ED28" s="284"/>
      <c r="EE28" s="285"/>
      <c r="EF28" s="285"/>
      <c r="EG28" s="285"/>
      <c r="EH28" s="285"/>
      <c r="EI28" s="285"/>
      <c r="EJ28" s="285"/>
      <c r="EK28" s="285"/>
      <c r="EL28" s="285"/>
      <c r="EM28" s="285">
        <v>3</v>
      </c>
      <c r="EN28" s="270"/>
      <c r="EO28" s="270"/>
      <c r="EP28" s="271">
        <f t="shared" si="10"/>
        <v>4</v>
      </c>
      <c r="EQ28" s="272">
        <f t="shared" si="11"/>
        <v>30</v>
      </c>
      <c r="ER28" s="277"/>
      <c r="ES28" s="283"/>
      <c r="ET28" s="284"/>
      <c r="EU28" s="284"/>
      <c r="EV28" s="284"/>
      <c r="EW28" s="284"/>
      <c r="EX28" s="287"/>
      <c r="EY28" s="275"/>
      <c r="EZ28" s="276"/>
      <c r="FA28" s="283"/>
      <c r="FB28" s="285"/>
      <c r="FC28" s="285"/>
      <c r="FD28" s="285">
        <v>0</v>
      </c>
      <c r="FE28" s="285">
        <v>4</v>
      </c>
      <c r="FF28" s="285"/>
      <c r="FG28" s="285"/>
      <c r="FH28" s="285"/>
      <c r="FI28" s="285"/>
      <c r="FJ28" s="285"/>
      <c r="FK28" s="285">
        <v>9</v>
      </c>
      <c r="FL28" s="285"/>
      <c r="FM28" s="285">
        <v>0.5</v>
      </c>
      <c r="FN28" s="285"/>
      <c r="FO28" s="285"/>
      <c r="FP28" s="271">
        <f t="shared" si="12"/>
        <v>3.375</v>
      </c>
      <c r="FQ28" s="272">
        <f t="shared" si="13"/>
        <v>24</v>
      </c>
      <c r="FR28" s="277"/>
      <c r="FS28" s="278">
        <v>0</v>
      </c>
      <c r="FT28" s="276">
        <v>0</v>
      </c>
      <c r="FU28" s="276">
        <v>1</v>
      </c>
      <c r="FV28" s="285">
        <v>1.5</v>
      </c>
      <c r="FW28" s="270">
        <v>0.22500000000000001</v>
      </c>
      <c r="FX28" s="270">
        <v>0</v>
      </c>
      <c r="FY28" s="270">
        <v>1</v>
      </c>
      <c r="FZ28" s="270"/>
      <c r="GA28" s="270"/>
      <c r="GB28" s="271">
        <f t="shared" si="14"/>
        <v>0.53214285714285714</v>
      </c>
      <c r="GC28" s="288">
        <f t="shared" si="15"/>
        <v>15</v>
      </c>
      <c r="GD28" s="850">
        <v>0</v>
      </c>
      <c r="GE28" s="289"/>
      <c r="GF28" s="290"/>
      <c r="GG28" s="291" t="s">
        <v>621</v>
      </c>
      <c r="GH28" s="292"/>
      <c r="GI28" s="293"/>
      <c r="GJ28" s="284"/>
      <c r="GK28" s="284"/>
      <c r="GL28" s="284"/>
      <c r="GM28" s="285"/>
      <c r="GN28" s="285"/>
      <c r="GO28" s="285"/>
      <c r="GP28" s="285">
        <v>0</v>
      </c>
      <c r="GQ28" s="285"/>
      <c r="GR28" s="271">
        <f t="shared" si="16"/>
        <v>0</v>
      </c>
      <c r="GS28" s="272">
        <f t="shared" si="17"/>
        <v>1</v>
      </c>
      <c r="GT28" s="287"/>
      <c r="GU28" s="287">
        <v>4</v>
      </c>
      <c r="GV28" s="305">
        <f t="shared" si="18"/>
        <v>4</v>
      </c>
      <c r="GW28" s="283"/>
      <c r="GX28" s="284"/>
      <c r="GY28" s="285"/>
      <c r="GZ28" s="271" t="e">
        <f t="shared" si="19"/>
        <v>#DIV/0!</v>
      </c>
      <c r="HA28" s="283"/>
      <c r="HB28" s="284"/>
      <c r="HC28" s="285"/>
      <c r="HD28" s="271" t="e">
        <f t="shared" si="20"/>
        <v>#DIV/0!</v>
      </c>
      <c r="HE28" s="283"/>
      <c r="HF28" s="284"/>
      <c r="HG28" s="285"/>
      <c r="HH28" s="285">
        <v>1.5</v>
      </c>
      <c r="HI28" s="271">
        <f t="shared" si="21"/>
        <v>1.5</v>
      </c>
      <c r="HJ28" s="283"/>
      <c r="HK28" s="284"/>
      <c r="HL28" s="284"/>
      <c r="HM28" s="285"/>
      <c r="HN28" s="284">
        <v>6.5</v>
      </c>
      <c r="HO28" s="285">
        <v>2.25</v>
      </c>
      <c r="HP28" s="285"/>
      <c r="HQ28" s="298">
        <f t="shared" si="22"/>
        <v>4.375</v>
      </c>
      <c r="HR28" s="283">
        <v>3</v>
      </c>
      <c r="HS28" s="284">
        <v>2</v>
      </c>
      <c r="HT28" s="284">
        <v>1</v>
      </c>
      <c r="HU28" s="285">
        <v>3</v>
      </c>
      <c r="HV28" s="306">
        <v>5</v>
      </c>
      <c r="HW28" s="306">
        <v>1</v>
      </c>
      <c r="HX28" s="306"/>
      <c r="HY28" s="307">
        <f t="shared" si="23"/>
        <v>2.5</v>
      </c>
      <c r="HZ28" s="283"/>
      <c r="IA28" s="285"/>
      <c r="IB28" s="285"/>
      <c r="IC28" s="285"/>
      <c r="ID28" s="307" t="e">
        <f t="shared" si="24"/>
        <v>#DIV/0!</v>
      </c>
      <c r="IE28" s="278">
        <v>0</v>
      </c>
      <c r="IF28" s="276">
        <v>0</v>
      </c>
      <c r="IG28" s="276"/>
      <c r="IH28" s="270">
        <v>56.25</v>
      </c>
      <c r="II28" s="856">
        <v>0</v>
      </c>
      <c r="IJ28" s="301"/>
      <c r="IK28" s="302"/>
      <c r="IL28" s="303"/>
    </row>
    <row r="29" spans="1:246" s="338" customFormat="1" ht="12" customHeight="1" x14ac:dyDescent="0.2">
      <c r="A29" s="308">
        <v>25</v>
      </c>
      <c r="B29" s="309" t="s">
        <v>419</v>
      </c>
      <c r="C29" s="310">
        <v>75.917000000000002</v>
      </c>
      <c r="D29" s="310">
        <v>80.537999999999997</v>
      </c>
      <c r="E29" s="310"/>
      <c r="F29" s="310"/>
      <c r="G29" s="310"/>
      <c r="H29" s="310">
        <v>76.5</v>
      </c>
      <c r="I29" s="310">
        <v>53.2</v>
      </c>
      <c r="J29" s="310">
        <v>96.11</v>
      </c>
      <c r="K29" s="310">
        <v>108.78876355000001</v>
      </c>
      <c r="L29" s="310">
        <v>84.3</v>
      </c>
      <c r="M29" s="310"/>
      <c r="N29" s="310">
        <v>93.443781918454874</v>
      </c>
      <c r="O29" s="310">
        <v>73.235335598458406</v>
      </c>
      <c r="P29" s="310">
        <v>81.260000000000005</v>
      </c>
      <c r="Q29" s="310">
        <v>31.40970596551724</v>
      </c>
      <c r="R29" s="310"/>
      <c r="S29" s="310"/>
      <c r="T29" s="310">
        <v>41.373523200000001</v>
      </c>
      <c r="U29" s="310"/>
      <c r="V29" s="310"/>
      <c r="W29" s="310"/>
      <c r="X29" s="310"/>
      <c r="Y29" s="310">
        <v>73.533333299999995</v>
      </c>
      <c r="Z29" s="310">
        <v>40.700000000000003</v>
      </c>
      <c r="AA29" s="310">
        <v>74.7</v>
      </c>
      <c r="AB29" s="310">
        <v>88.375</v>
      </c>
      <c r="AC29" s="310"/>
      <c r="AD29" s="310"/>
      <c r="AE29" s="311">
        <f t="shared" si="0"/>
        <v>57.713659459003821</v>
      </c>
      <c r="AF29" s="312">
        <f t="shared" si="1"/>
        <v>6</v>
      </c>
      <c r="AG29" s="311">
        <f t="shared" si="2"/>
        <v>61.00165364568965</v>
      </c>
      <c r="AH29" s="313">
        <f t="shared" si="3"/>
        <v>4</v>
      </c>
      <c r="AI29" s="314"/>
      <c r="AJ29" s="315"/>
      <c r="AK29" s="316">
        <v>59.4</v>
      </c>
      <c r="AL29" s="316">
        <v>60.2</v>
      </c>
      <c r="AM29" s="316"/>
      <c r="AN29" s="316"/>
      <c r="AO29" s="310"/>
      <c r="AP29" s="310">
        <v>58.2</v>
      </c>
      <c r="AQ29" s="310">
        <v>50.701293999999997</v>
      </c>
      <c r="AR29" s="310"/>
      <c r="AS29" s="310"/>
      <c r="AT29" s="310">
        <v>56.9</v>
      </c>
      <c r="AU29" s="310"/>
      <c r="AV29" s="310">
        <v>60.55</v>
      </c>
      <c r="AW29" s="310">
        <v>57.48</v>
      </c>
      <c r="AX29" s="310">
        <v>55.440456979427829</v>
      </c>
      <c r="AY29" s="310">
        <v>55.466736262339253</v>
      </c>
      <c r="AZ29" s="310">
        <v>47.364999999999995</v>
      </c>
      <c r="BA29" s="310"/>
      <c r="BB29" s="310"/>
      <c r="BC29" s="310"/>
      <c r="BD29" s="310"/>
      <c r="BE29" s="310"/>
      <c r="BF29" s="310"/>
      <c r="BG29" s="310"/>
      <c r="BH29" s="310">
        <v>57.3</v>
      </c>
      <c r="BI29" s="310"/>
      <c r="BJ29" s="310">
        <v>60.1</v>
      </c>
      <c r="BK29" s="310">
        <v>54.9</v>
      </c>
      <c r="BL29" s="310">
        <v>58.25</v>
      </c>
      <c r="BM29" s="310"/>
      <c r="BN29" s="311">
        <f t="shared" si="4"/>
        <v>56.589534802983358</v>
      </c>
      <c r="BO29" s="312">
        <f t="shared" si="5"/>
        <v>15</v>
      </c>
      <c r="BP29" s="317"/>
      <c r="BQ29" s="318"/>
      <c r="BR29" s="310">
        <v>111</v>
      </c>
      <c r="BS29" s="310">
        <v>107</v>
      </c>
      <c r="BT29" s="310"/>
      <c r="BU29" s="310"/>
      <c r="BV29" s="310"/>
      <c r="BW29" s="310">
        <v>106</v>
      </c>
      <c r="BX29" s="310">
        <v>104</v>
      </c>
      <c r="BY29" s="310"/>
      <c r="BZ29" s="310">
        <v>138</v>
      </c>
      <c r="CA29" s="310"/>
      <c r="CB29" s="310">
        <v>140</v>
      </c>
      <c r="CC29" s="310">
        <v>129.13</v>
      </c>
      <c r="CD29" s="310">
        <v>126</v>
      </c>
      <c r="CE29" s="310">
        <v>132.96940967108495</v>
      </c>
      <c r="CF29" s="310">
        <v>96.5</v>
      </c>
      <c r="CG29" s="310"/>
      <c r="CH29" s="310"/>
      <c r="CI29" s="310"/>
      <c r="CJ29" s="310"/>
      <c r="CK29" s="310">
        <v>122</v>
      </c>
      <c r="CL29" s="310"/>
      <c r="CM29" s="310">
        <v>128.5</v>
      </c>
      <c r="CN29" s="310">
        <v>127</v>
      </c>
      <c r="CO29" s="310"/>
      <c r="CP29" s="310"/>
      <c r="CQ29" s="310"/>
      <c r="CR29" s="319">
        <f t="shared" si="6"/>
        <v>119.01181818181819</v>
      </c>
      <c r="CS29" s="312">
        <f t="shared" si="7"/>
        <v>28</v>
      </c>
      <c r="CT29" s="317"/>
      <c r="CU29" s="318"/>
      <c r="CV29" s="316">
        <v>29.666666666666668</v>
      </c>
      <c r="CW29" s="316">
        <v>33</v>
      </c>
      <c r="CX29" s="316"/>
      <c r="CY29" s="310"/>
      <c r="CZ29" s="310">
        <v>29</v>
      </c>
      <c r="DA29" s="310">
        <v>31</v>
      </c>
      <c r="DB29" s="310">
        <v>29</v>
      </c>
      <c r="DC29" s="310"/>
      <c r="DD29" s="310">
        <v>27.5</v>
      </c>
      <c r="DE29" s="310">
        <v>33.440046637211587</v>
      </c>
      <c r="DF29" s="310">
        <v>32.691059155621012</v>
      </c>
      <c r="DG29" s="310"/>
      <c r="DH29" s="310"/>
      <c r="DI29" s="310"/>
      <c r="DJ29" s="310"/>
      <c r="DK29" s="310">
        <v>29</v>
      </c>
      <c r="DL29" s="310"/>
      <c r="DM29" s="310"/>
      <c r="DN29" s="310"/>
      <c r="DO29" s="320">
        <v>27</v>
      </c>
      <c r="DP29" s="310">
        <v>32.5</v>
      </c>
      <c r="DQ29" s="310">
        <v>32</v>
      </c>
      <c r="DR29" s="310"/>
      <c r="DS29" s="310"/>
      <c r="DT29" s="319">
        <f t="shared" si="8"/>
        <v>30.483147704958274</v>
      </c>
      <c r="DU29" s="312">
        <f t="shared" si="9"/>
        <v>10</v>
      </c>
      <c r="DV29" s="317"/>
      <c r="DW29" s="321"/>
      <c r="DX29" s="322"/>
      <c r="DY29" s="322"/>
      <c r="DZ29" s="322"/>
      <c r="EA29" s="322">
        <v>2</v>
      </c>
      <c r="EB29" s="322">
        <v>0</v>
      </c>
      <c r="EC29" s="322"/>
      <c r="ED29" s="322"/>
      <c r="EE29" s="323"/>
      <c r="EF29" s="323"/>
      <c r="EG29" s="323"/>
      <c r="EH29" s="323"/>
      <c r="EI29" s="323"/>
      <c r="EJ29" s="323"/>
      <c r="EK29" s="323"/>
      <c r="EL29" s="323"/>
      <c r="EM29" s="323">
        <v>0.5</v>
      </c>
      <c r="EN29" s="310"/>
      <c r="EO29" s="310"/>
      <c r="EP29" s="311">
        <f t="shared" si="10"/>
        <v>0.83333333333333337</v>
      </c>
      <c r="EQ29" s="312">
        <f t="shared" si="11"/>
        <v>14</v>
      </c>
      <c r="ER29" s="317"/>
      <c r="ES29" s="321"/>
      <c r="ET29" s="322"/>
      <c r="EU29" s="322"/>
      <c r="EV29" s="322"/>
      <c r="EW29" s="322"/>
      <c r="EX29" s="324"/>
      <c r="EY29" s="315"/>
      <c r="EZ29" s="316"/>
      <c r="FA29" s="321"/>
      <c r="FB29" s="323"/>
      <c r="FC29" s="323"/>
      <c r="FD29" s="323">
        <v>0</v>
      </c>
      <c r="FE29" s="323">
        <v>1</v>
      </c>
      <c r="FF29" s="323"/>
      <c r="FG29" s="323"/>
      <c r="FH29" s="323"/>
      <c r="FI29" s="323"/>
      <c r="FJ29" s="323"/>
      <c r="FK29" s="323">
        <v>0</v>
      </c>
      <c r="FL29" s="323"/>
      <c r="FM29" s="323">
        <v>0</v>
      </c>
      <c r="FN29" s="323"/>
      <c r="FO29" s="323"/>
      <c r="FP29" s="311">
        <f t="shared" si="12"/>
        <v>0.25</v>
      </c>
      <c r="FQ29" s="312">
        <f t="shared" si="13"/>
        <v>1</v>
      </c>
      <c r="FR29" s="317"/>
      <c r="FS29" s="318">
        <v>0</v>
      </c>
      <c r="FT29" s="316">
        <v>0</v>
      </c>
      <c r="FU29" s="316">
        <v>2</v>
      </c>
      <c r="FV29" s="323">
        <v>1</v>
      </c>
      <c r="FW29" s="310">
        <v>0</v>
      </c>
      <c r="FX29" s="310">
        <v>3</v>
      </c>
      <c r="FY29" s="310">
        <v>1</v>
      </c>
      <c r="FZ29" s="310"/>
      <c r="GA29" s="310"/>
      <c r="GB29" s="311">
        <f t="shared" si="14"/>
        <v>1</v>
      </c>
      <c r="GC29" s="325">
        <f t="shared" si="15"/>
        <v>21</v>
      </c>
      <c r="GD29" s="851">
        <v>0</v>
      </c>
      <c r="GE29" s="326"/>
      <c r="GF29" s="327"/>
      <c r="GG29" s="328" t="s">
        <v>652</v>
      </c>
      <c r="GH29" s="329"/>
      <c r="GI29" s="330"/>
      <c r="GJ29" s="322"/>
      <c r="GK29" s="322"/>
      <c r="GL29" s="322"/>
      <c r="GM29" s="323"/>
      <c r="GN29" s="323"/>
      <c r="GO29" s="323"/>
      <c r="GP29" s="323">
        <v>0</v>
      </c>
      <c r="GQ29" s="323"/>
      <c r="GR29" s="311">
        <f t="shared" si="16"/>
        <v>0</v>
      </c>
      <c r="GS29" s="312">
        <f t="shared" si="17"/>
        <v>1</v>
      </c>
      <c r="GT29" s="324"/>
      <c r="GU29" s="324">
        <v>5.5</v>
      </c>
      <c r="GV29" s="331">
        <f t="shared" si="18"/>
        <v>5.5</v>
      </c>
      <c r="GW29" s="321"/>
      <c r="GX29" s="322"/>
      <c r="GY29" s="323"/>
      <c r="GZ29" s="311" t="e">
        <f t="shared" si="19"/>
        <v>#DIV/0!</v>
      </c>
      <c r="HA29" s="321"/>
      <c r="HB29" s="322"/>
      <c r="HC29" s="323"/>
      <c r="HD29" s="311" t="e">
        <f t="shared" si="20"/>
        <v>#DIV/0!</v>
      </c>
      <c r="HE29" s="321"/>
      <c r="HF29" s="322"/>
      <c r="HG29" s="323"/>
      <c r="HH29" s="323">
        <v>1.5</v>
      </c>
      <c r="HI29" s="311">
        <f t="shared" si="21"/>
        <v>1.5</v>
      </c>
      <c r="HJ29" s="321"/>
      <c r="HK29" s="322"/>
      <c r="HL29" s="322"/>
      <c r="HM29" s="323"/>
      <c r="HN29" s="322">
        <v>4.08</v>
      </c>
      <c r="HO29" s="323">
        <v>1.5</v>
      </c>
      <c r="HP29" s="323"/>
      <c r="HQ29" s="332">
        <f t="shared" si="22"/>
        <v>2.79</v>
      </c>
      <c r="HR29" s="321">
        <v>1</v>
      </c>
      <c r="HS29" s="322">
        <v>2.5</v>
      </c>
      <c r="HT29" s="322">
        <v>0</v>
      </c>
      <c r="HU29" s="323">
        <v>6</v>
      </c>
      <c r="HV29" s="333">
        <v>3</v>
      </c>
      <c r="HW29" s="333">
        <v>1.67</v>
      </c>
      <c r="HX29" s="333"/>
      <c r="HY29" s="334">
        <f t="shared" si="23"/>
        <v>2.3616666666666668</v>
      </c>
      <c r="HZ29" s="321"/>
      <c r="IA29" s="323"/>
      <c r="IB29" s="323"/>
      <c r="IC29" s="323"/>
      <c r="ID29" s="334" t="e">
        <f t="shared" si="24"/>
        <v>#DIV/0!</v>
      </c>
      <c r="IE29" s="318">
        <v>0</v>
      </c>
      <c r="IF29" s="316">
        <v>57.894736842105267</v>
      </c>
      <c r="IG29" s="316"/>
      <c r="IH29" s="310">
        <v>0</v>
      </c>
      <c r="II29" s="857">
        <v>0</v>
      </c>
      <c r="IJ29" s="335"/>
      <c r="IK29" s="336"/>
      <c r="IL29" s="337"/>
    </row>
    <row r="30" spans="1:246" ht="12" customHeight="1" x14ac:dyDescent="0.2">
      <c r="A30" s="268">
        <v>26</v>
      </c>
      <c r="B30" s="269" t="s">
        <v>424</v>
      </c>
      <c r="C30" s="270">
        <v>84.087000000000003</v>
      </c>
      <c r="D30" s="270">
        <v>73.599999999999994</v>
      </c>
      <c r="E30" s="270"/>
      <c r="F30" s="270"/>
      <c r="G30" s="270"/>
      <c r="H30" s="270">
        <v>69.8</v>
      </c>
      <c r="I30" s="270">
        <v>50.9</v>
      </c>
      <c r="J30" s="270">
        <v>97.58</v>
      </c>
      <c r="K30" s="270">
        <v>99.713263189999992</v>
      </c>
      <c r="L30" s="270">
        <v>81.400000000000006</v>
      </c>
      <c r="M30" s="270"/>
      <c r="N30" s="270">
        <v>85.746063999326466</v>
      </c>
      <c r="O30" s="270">
        <v>77.11149389149071</v>
      </c>
      <c r="P30" s="270">
        <v>91.34</v>
      </c>
      <c r="Q30" s="270">
        <v>42.647328182758621</v>
      </c>
      <c r="R30" s="270"/>
      <c r="S30" s="270"/>
      <c r="T30" s="270">
        <v>40.285149199999999</v>
      </c>
      <c r="U30" s="270"/>
      <c r="V30" s="270"/>
      <c r="W30" s="270"/>
      <c r="X30" s="270"/>
      <c r="Y30" s="270">
        <v>86.9</v>
      </c>
      <c r="Z30" s="270">
        <v>39.5</v>
      </c>
      <c r="AA30" s="270">
        <v>75.215000000000003</v>
      </c>
      <c r="AB30" s="270">
        <v>87.855000000000004</v>
      </c>
      <c r="AC30" s="270"/>
      <c r="AD30" s="270"/>
      <c r="AE30" s="271">
        <f t="shared" si="0"/>
        <v>59.035756173946346</v>
      </c>
      <c r="AF30" s="272">
        <f t="shared" si="1"/>
        <v>4</v>
      </c>
      <c r="AG30" s="271">
        <f t="shared" si="2"/>
        <v>61.084309672844824</v>
      </c>
      <c r="AH30" s="273">
        <f t="shared" si="3"/>
        <v>3</v>
      </c>
      <c r="AI30" s="274"/>
      <c r="AJ30" s="275"/>
      <c r="AK30" s="276">
        <v>58.1</v>
      </c>
      <c r="AL30" s="276">
        <v>59.6</v>
      </c>
      <c r="AM30" s="276"/>
      <c r="AN30" s="276"/>
      <c r="AO30" s="270"/>
      <c r="AP30" s="270">
        <v>58</v>
      </c>
      <c r="AQ30" s="270">
        <v>49.515835000000003</v>
      </c>
      <c r="AR30" s="270"/>
      <c r="AS30" s="270"/>
      <c r="AT30" s="270">
        <v>56.1</v>
      </c>
      <c r="AU30" s="270"/>
      <c r="AV30" s="270">
        <v>58.35</v>
      </c>
      <c r="AW30" s="270">
        <v>62.71</v>
      </c>
      <c r="AX30" s="270">
        <v>55.941615999572811</v>
      </c>
      <c r="AY30" s="270">
        <v>59.429915716409091</v>
      </c>
      <c r="AZ30" s="270">
        <v>54.68</v>
      </c>
      <c r="BA30" s="270"/>
      <c r="BB30" s="270"/>
      <c r="BC30" s="270"/>
      <c r="BD30" s="270"/>
      <c r="BE30" s="270"/>
      <c r="BF30" s="270"/>
      <c r="BG30" s="270"/>
      <c r="BH30" s="270">
        <v>57.7</v>
      </c>
      <c r="BI30" s="270"/>
      <c r="BJ30" s="270">
        <v>60.3</v>
      </c>
      <c r="BK30" s="270">
        <v>54.7</v>
      </c>
      <c r="BL30" s="270">
        <v>58.5</v>
      </c>
      <c r="BM30" s="270"/>
      <c r="BN30" s="271">
        <f t="shared" si="4"/>
        <v>57.401954765427277</v>
      </c>
      <c r="BO30" s="272">
        <f t="shared" si="5"/>
        <v>9</v>
      </c>
      <c r="BP30" s="277"/>
      <c r="BQ30" s="278"/>
      <c r="BR30" s="270">
        <v>111</v>
      </c>
      <c r="BS30" s="270">
        <v>116</v>
      </c>
      <c r="BT30" s="270"/>
      <c r="BU30" s="270"/>
      <c r="BV30" s="270"/>
      <c r="BW30" s="270">
        <v>105</v>
      </c>
      <c r="BX30" s="270">
        <v>104</v>
      </c>
      <c r="BY30" s="270"/>
      <c r="BZ30" s="270">
        <v>138</v>
      </c>
      <c r="CA30" s="270"/>
      <c r="CB30" s="270">
        <v>140</v>
      </c>
      <c r="CC30" s="270">
        <v>128.41</v>
      </c>
      <c r="CD30" s="270">
        <v>128</v>
      </c>
      <c r="CE30" s="270">
        <v>133.21465390279823</v>
      </c>
      <c r="CF30" s="270">
        <v>97</v>
      </c>
      <c r="CG30" s="270"/>
      <c r="CH30" s="270"/>
      <c r="CI30" s="270"/>
      <c r="CJ30" s="270"/>
      <c r="CK30" s="270">
        <v>122</v>
      </c>
      <c r="CL30" s="304"/>
      <c r="CM30" s="304">
        <v>129</v>
      </c>
      <c r="CN30" s="270">
        <v>127</v>
      </c>
      <c r="CO30" s="270"/>
      <c r="CP30" s="270"/>
      <c r="CQ30" s="270"/>
      <c r="CR30" s="280">
        <f t="shared" si="6"/>
        <v>119.76454545454546</v>
      </c>
      <c r="CS30" s="272">
        <f t="shared" si="7"/>
        <v>30</v>
      </c>
      <c r="CT30" s="277"/>
      <c r="CU30" s="278"/>
      <c r="CV30" s="276">
        <v>30.333333333333332</v>
      </c>
      <c r="CW30" s="276">
        <v>36</v>
      </c>
      <c r="CX30" s="276"/>
      <c r="CY30" s="270"/>
      <c r="CZ30" s="270">
        <v>30</v>
      </c>
      <c r="DA30" s="270">
        <v>30</v>
      </c>
      <c r="DB30" s="270">
        <v>29.5</v>
      </c>
      <c r="DC30" s="270"/>
      <c r="DD30" s="270">
        <v>28</v>
      </c>
      <c r="DE30" s="270">
        <v>33.8084499263623</v>
      </c>
      <c r="DF30" s="270">
        <v>28.888346833578801</v>
      </c>
      <c r="DG30" s="270"/>
      <c r="DH30" s="270"/>
      <c r="DI30" s="270"/>
      <c r="DJ30" s="270"/>
      <c r="DK30" s="270">
        <v>28</v>
      </c>
      <c r="DL30" s="270"/>
      <c r="DM30" s="270"/>
      <c r="DN30" s="270"/>
      <c r="DO30" s="281">
        <v>28</v>
      </c>
      <c r="DP30" s="270">
        <v>32.5</v>
      </c>
      <c r="DQ30" s="270">
        <v>32</v>
      </c>
      <c r="DR30" s="270"/>
      <c r="DS30" s="270"/>
      <c r="DT30" s="280">
        <f t="shared" si="8"/>
        <v>30.585844174439533</v>
      </c>
      <c r="DU30" s="272">
        <f t="shared" si="9"/>
        <v>11</v>
      </c>
      <c r="DV30" s="277"/>
      <c r="DW30" s="283"/>
      <c r="DX30" s="284"/>
      <c r="DY30" s="284"/>
      <c r="DZ30" s="284"/>
      <c r="EA30" s="284">
        <v>1</v>
      </c>
      <c r="EB30" s="284">
        <v>0</v>
      </c>
      <c r="EC30" s="284"/>
      <c r="ED30" s="284"/>
      <c r="EE30" s="285"/>
      <c r="EF30" s="285"/>
      <c r="EG30" s="285"/>
      <c r="EH30" s="285"/>
      <c r="EI30" s="285"/>
      <c r="EJ30" s="285"/>
      <c r="EK30" s="285"/>
      <c r="EL30" s="285"/>
      <c r="EM30" s="285">
        <v>1.5</v>
      </c>
      <c r="EN30" s="270"/>
      <c r="EO30" s="270"/>
      <c r="EP30" s="271">
        <f t="shared" si="10"/>
        <v>0.83333333333333337</v>
      </c>
      <c r="EQ30" s="272">
        <f t="shared" si="11"/>
        <v>14</v>
      </c>
      <c r="ER30" s="277"/>
      <c r="ES30" s="283"/>
      <c r="ET30" s="284"/>
      <c r="EU30" s="284"/>
      <c r="EV30" s="284"/>
      <c r="EW30" s="284"/>
      <c r="EX30" s="287"/>
      <c r="EY30" s="275"/>
      <c r="EZ30" s="276"/>
      <c r="FA30" s="283"/>
      <c r="FB30" s="285"/>
      <c r="FC30" s="285"/>
      <c r="FD30" s="285">
        <v>0</v>
      </c>
      <c r="FE30" s="285">
        <v>1</v>
      </c>
      <c r="FF30" s="285"/>
      <c r="FG30" s="285"/>
      <c r="FH30" s="285"/>
      <c r="FI30" s="285"/>
      <c r="FJ30" s="285"/>
      <c r="FK30" s="285">
        <v>0</v>
      </c>
      <c r="FL30" s="285"/>
      <c r="FM30" s="285">
        <v>0</v>
      </c>
      <c r="FN30" s="285"/>
      <c r="FO30" s="285"/>
      <c r="FP30" s="271">
        <f t="shared" si="12"/>
        <v>0.25</v>
      </c>
      <c r="FQ30" s="272">
        <f t="shared" si="13"/>
        <v>1</v>
      </c>
      <c r="FR30" s="277"/>
      <c r="FS30" s="278">
        <v>0</v>
      </c>
      <c r="FT30" s="276">
        <v>0</v>
      </c>
      <c r="FU30" s="276">
        <v>1</v>
      </c>
      <c r="FV30" s="285">
        <v>1.5</v>
      </c>
      <c r="FW30" s="270">
        <v>4.4999999999999998E-2</v>
      </c>
      <c r="FX30" s="270">
        <v>1.5</v>
      </c>
      <c r="FY30" s="270">
        <v>1</v>
      </c>
      <c r="FZ30" s="270"/>
      <c r="GA30" s="270"/>
      <c r="GB30" s="271">
        <f t="shared" si="14"/>
        <v>0.72071428571428575</v>
      </c>
      <c r="GC30" s="288">
        <f t="shared" si="15"/>
        <v>18</v>
      </c>
      <c r="GD30" s="850">
        <v>0</v>
      </c>
      <c r="GE30" s="289"/>
      <c r="GF30" s="290"/>
      <c r="GG30" s="291" t="s">
        <v>653</v>
      </c>
      <c r="GH30" s="292"/>
      <c r="GI30" s="293"/>
      <c r="GJ30" s="284"/>
      <c r="GK30" s="284"/>
      <c r="GL30" s="284"/>
      <c r="GM30" s="285"/>
      <c r="GN30" s="285"/>
      <c r="GO30" s="285"/>
      <c r="GP30" s="285">
        <v>0</v>
      </c>
      <c r="GQ30" s="285"/>
      <c r="GR30" s="271">
        <f t="shared" si="16"/>
        <v>0</v>
      </c>
      <c r="GS30" s="272">
        <f t="shared" si="17"/>
        <v>1</v>
      </c>
      <c r="GT30" s="287"/>
      <c r="GU30" s="287">
        <v>4.5</v>
      </c>
      <c r="GV30" s="305">
        <f t="shared" si="18"/>
        <v>4.5</v>
      </c>
      <c r="GW30" s="283"/>
      <c r="GX30" s="284"/>
      <c r="GY30" s="285"/>
      <c r="GZ30" s="271" t="e">
        <f t="shared" si="19"/>
        <v>#DIV/0!</v>
      </c>
      <c r="HA30" s="283"/>
      <c r="HB30" s="284"/>
      <c r="HC30" s="285"/>
      <c r="HD30" s="271" t="e">
        <f t="shared" si="20"/>
        <v>#DIV/0!</v>
      </c>
      <c r="HE30" s="283"/>
      <c r="HF30" s="284"/>
      <c r="HG30" s="285"/>
      <c r="HH30" s="285">
        <v>1</v>
      </c>
      <c r="HI30" s="271">
        <f t="shared" si="21"/>
        <v>1</v>
      </c>
      <c r="HJ30" s="283"/>
      <c r="HK30" s="284"/>
      <c r="HL30" s="284"/>
      <c r="HM30" s="285"/>
      <c r="HN30" s="284">
        <v>5.28</v>
      </c>
      <c r="HO30" s="285">
        <v>2</v>
      </c>
      <c r="HP30" s="285"/>
      <c r="HQ30" s="298">
        <f t="shared" si="22"/>
        <v>3.64</v>
      </c>
      <c r="HR30" s="283">
        <v>1</v>
      </c>
      <c r="HS30" s="284">
        <v>2.5</v>
      </c>
      <c r="HT30" s="284">
        <v>0</v>
      </c>
      <c r="HU30" s="285">
        <v>2</v>
      </c>
      <c r="HV30" s="306">
        <v>2.5</v>
      </c>
      <c r="HW30" s="306">
        <v>1.65</v>
      </c>
      <c r="HX30" s="306"/>
      <c r="HY30" s="307">
        <f t="shared" si="23"/>
        <v>1.6083333333333334</v>
      </c>
      <c r="HZ30" s="283"/>
      <c r="IA30" s="285"/>
      <c r="IB30" s="285"/>
      <c r="IC30" s="285"/>
      <c r="ID30" s="307" t="e">
        <f t="shared" si="24"/>
        <v>#DIV/0!</v>
      </c>
      <c r="IE30" s="278">
        <v>0</v>
      </c>
      <c r="IF30" s="276">
        <v>61.904761904761905</v>
      </c>
      <c r="IG30" s="276"/>
      <c r="IH30" s="270">
        <v>23.52941176470588</v>
      </c>
      <c r="II30" s="856">
        <v>0</v>
      </c>
      <c r="IJ30" s="301"/>
      <c r="IK30" s="302"/>
      <c r="IL30" s="303"/>
    </row>
    <row r="31" spans="1:246" ht="12" customHeight="1" x14ac:dyDescent="0.2">
      <c r="A31" s="268">
        <v>27</v>
      </c>
      <c r="B31" s="269" t="s">
        <v>428</v>
      </c>
      <c r="C31" s="270">
        <v>72.707999999999998</v>
      </c>
      <c r="D31" s="270">
        <v>66.3</v>
      </c>
      <c r="E31" s="270"/>
      <c r="F31" s="270"/>
      <c r="G31" s="270"/>
      <c r="H31" s="270">
        <v>61.8</v>
      </c>
      <c r="I31" s="270">
        <v>40.299999999999997</v>
      </c>
      <c r="J31" s="270">
        <v>103.2</v>
      </c>
      <c r="K31" s="270">
        <v>97.317588619999995</v>
      </c>
      <c r="L31" s="270">
        <v>72.5</v>
      </c>
      <c r="M31" s="270"/>
      <c r="N31" s="270">
        <v>91.521374592868497</v>
      </c>
      <c r="O31" s="270">
        <v>77.608045791884578</v>
      </c>
      <c r="P31" s="270">
        <v>85.41</v>
      </c>
      <c r="Q31" s="270">
        <v>26.105773913793108</v>
      </c>
      <c r="R31" s="270"/>
      <c r="S31" s="270"/>
      <c r="T31" s="270">
        <v>42.642667400000001</v>
      </c>
      <c r="U31" s="270"/>
      <c r="V31" s="270"/>
      <c r="W31" s="270"/>
      <c r="X31" s="270"/>
      <c r="Y31" s="270">
        <v>80.833333300000007</v>
      </c>
      <c r="Z31" s="270">
        <v>37</v>
      </c>
      <c r="AA31" s="270">
        <v>72.215000000000003</v>
      </c>
      <c r="AB31" s="270">
        <v>86.474999999999994</v>
      </c>
      <c r="AC31" s="270"/>
      <c r="AD31" s="270"/>
      <c r="AE31" s="271">
        <f t="shared" si="0"/>
        <v>51.048579469731798</v>
      </c>
      <c r="AF31" s="272">
        <f t="shared" si="1"/>
        <v>21</v>
      </c>
      <c r="AG31" s="271">
        <f t="shared" si="2"/>
        <v>54.166430164224138</v>
      </c>
      <c r="AH31" s="273">
        <f t="shared" si="3"/>
        <v>21</v>
      </c>
      <c r="AI31" s="274"/>
      <c r="AJ31" s="275"/>
      <c r="AK31" s="276">
        <v>56.5</v>
      </c>
      <c r="AL31" s="276">
        <v>60.2</v>
      </c>
      <c r="AM31" s="276"/>
      <c r="AN31" s="276"/>
      <c r="AO31" s="270"/>
      <c r="AP31" s="270">
        <v>58.6</v>
      </c>
      <c r="AQ31" s="270">
        <v>61.072163000000003</v>
      </c>
      <c r="AR31" s="270"/>
      <c r="AS31" s="270"/>
      <c r="AT31" s="270">
        <v>55.7</v>
      </c>
      <c r="AU31" s="270"/>
      <c r="AV31" s="270">
        <v>59.25</v>
      </c>
      <c r="AW31" s="270">
        <v>60.8</v>
      </c>
      <c r="AX31" s="270">
        <v>58.115606920193706</v>
      </c>
      <c r="AY31" s="270">
        <v>59.097189147014291</v>
      </c>
      <c r="AZ31" s="270">
        <v>50.8</v>
      </c>
      <c r="BA31" s="270"/>
      <c r="BB31" s="270"/>
      <c r="BC31" s="270"/>
      <c r="BD31" s="270"/>
      <c r="BE31" s="270"/>
      <c r="BF31" s="270"/>
      <c r="BG31" s="270"/>
      <c r="BH31" s="270">
        <v>59.1</v>
      </c>
      <c r="BI31" s="270"/>
      <c r="BJ31" s="270">
        <v>61.9</v>
      </c>
      <c r="BK31" s="270">
        <v>58.35</v>
      </c>
      <c r="BL31" s="270">
        <v>60.35</v>
      </c>
      <c r="BM31" s="270"/>
      <c r="BN31" s="271">
        <f t="shared" si="4"/>
        <v>58.559639933372004</v>
      </c>
      <c r="BO31" s="272">
        <f t="shared" si="5"/>
        <v>3</v>
      </c>
      <c r="BP31" s="277"/>
      <c r="BQ31" s="278"/>
      <c r="BR31" s="270">
        <v>110</v>
      </c>
      <c r="BS31" s="270">
        <v>109</v>
      </c>
      <c r="BT31" s="270"/>
      <c r="BU31" s="270"/>
      <c r="BV31" s="270"/>
      <c r="BW31" s="270">
        <v>102</v>
      </c>
      <c r="BX31" s="270">
        <v>101</v>
      </c>
      <c r="BY31" s="270"/>
      <c r="BZ31" s="270">
        <v>137.5</v>
      </c>
      <c r="CA31" s="270"/>
      <c r="CB31" s="270">
        <v>141</v>
      </c>
      <c r="CC31" s="270">
        <v>127.3</v>
      </c>
      <c r="CD31" s="270">
        <v>127</v>
      </c>
      <c r="CE31" s="270">
        <v>129.78405743740797</v>
      </c>
      <c r="CF31" s="270">
        <v>89</v>
      </c>
      <c r="CG31" s="270"/>
      <c r="CH31" s="270"/>
      <c r="CI31" s="270"/>
      <c r="CJ31" s="270"/>
      <c r="CK31" s="270">
        <v>120</v>
      </c>
      <c r="CL31" s="304"/>
      <c r="CM31" s="304">
        <v>129.5</v>
      </c>
      <c r="CN31" s="270">
        <v>127</v>
      </c>
      <c r="CO31" s="270"/>
      <c r="CP31" s="270"/>
      <c r="CQ31" s="270"/>
      <c r="CR31" s="280">
        <f t="shared" si="6"/>
        <v>117.57272727272726</v>
      </c>
      <c r="CS31" s="272">
        <f t="shared" si="7"/>
        <v>24</v>
      </c>
      <c r="CT31" s="277"/>
      <c r="CU31" s="278"/>
      <c r="CV31" s="276">
        <v>35.333333333333336</v>
      </c>
      <c r="CW31" s="276">
        <v>36</v>
      </c>
      <c r="CX31" s="276"/>
      <c r="CY31" s="270"/>
      <c r="CZ31" s="270">
        <v>33</v>
      </c>
      <c r="DA31" s="270">
        <v>35</v>
      </c>
      <c r="DB31" s="270">
        <v>31.5</v>
      </c>
      <c r="DC31" s="270"/>
      <c r="DD31" s="270">
        <v>28</v>
      </c>
      <c r="DE31" s="270">
        <v>33.605854197349039</v>
      </c>
      <c r="DF31" s="270">
        <v>31.173508836524299</v>
      </c>
      <c r="DG31" s="270"/>
      <c r="DH31" s="270"/>
      <c r="DI31" s="270"/>
      <c r="DJ31" s="270"/>
      <c r="DK31" s="270">
        <v>32</v>
      </c>
      <c r="DL31" s="270"/>
      <c r="DM31" s="270"/>
      <c r="DN31" s="270"/>
      <c r="DO31" s="281">
        <v>32</v>
      </c>
      <c r="DP31" s="270">
        <v>35.5</v>
      </c>
      <c r="DQ31" s="270">
        <v>35.5</v>
      </c>
      <c r="DR31" s="270"/>
      <c r="DS31" s="270"/>
      <c r="DT31" s="280">
        <f t="shared" si="8"/>
        <v>33.217724697267222</v>
      </c>
      <c r="DU31" s="272">
        <f t="shared" si="9"/>
        <v>22</v>
      </c>
      <c r="DV31" s="277"/>
      <c r="DW31" s="283"/>
      <c r="DX31" s="284"/>
      <c r="DY31" s="284"/>
      <c r="DZ31" s="284"/>
      <c r="EA31" s="284">
        <v>2</v>
      </c>
      <c r="EB31" s="284">
        <v>2</v>
      </c>
      <c r="EC31" s="284"/>
      <c r="ED31" s="284"/>
      <c r="EE31" s="285"/>
      <c r="EF31" s="285"/>
      <c r="EG31" s="285"/>
      <c r="EH31" s="285"/>
      <c r="EI31" s="285"/>
      <c r="EJ31" s="285"/>
      <c r="EK31" s="285"/>
      <c r="EL31" s="285"/>
      <c r="EM31" s="285">
        <v>0.5</v>
      </c>
      <c r="EN31" s="270"/>
      <c r="EO31" s="270"/>
      <c r="EP31" s="271">
        <f t="shared" si="10"/>
        <v>1.5</v>
      </c>
      <c r="EQ31" s="272">
        <f t="shared" si="11"/>
        <v>23</v>
      </c>
      <c r="ER31" s="277"/>
      <c r="ES31" s="283"/>
      <c r="ET31" s="284"/>
      <c r="EU31" s="284"/>
      <c r="EV31" s="284"/>
      <c r="EW31" s="284"/>
      <c r="EX31" s="287"/>
      <c r="EY31" s="275"/>
      <c r="EZ31" s="276"/>
      <c r="FA31" s="283"/>
      <c r="FB31" s="285"/>
      <c r="FC31" s="285"/>
      <c r="FD31" s="285">
        <v>0</v>
      </c>
      <c r="FE31" s="285">
        <v>1.5</v>
      </c>
      <c r="FF31" s="285"/>
      <c r="FG31" s="285"/>
      <c r="FH31" s="285"/>
      <c r="FI31" s="285"/>
      <c r="FJ31" s="285"/>
      <c r="FK31" s="285">
        <v>4</v>
      </c>
      <c r="FL31" s="285"/>
      <c r="FM31" s="285">
        <v>0</v>
      </c>
      <c r="FN31" s="285"/>
      <c r="FO31" s="285"/>
      <c r="FP31" s="271">
        <f t="shared" si="12"/>
        <v>1.375</v>
      </c>
      <c r="FQ31" s="272">
        <f t="shared" si="13"/>
        <v>16</v>
      </c>
      <c r="FR31" s="277"/>
      <c r="FS31" s="278">
        <v>0.2</v>
      </c>
      <c r="FT31" s="276">
        <v>3</v>
      </c>
      <c r="FU31" s="276">
        <v>5</v>
      </c>
      <c r="FV31" s="285">
        <v>1</v>
      </c>
      <c r="FW31" s="270">
        <v>0.09</v>
      </c>
      <c r="FX31" s="270">
        <v>2.5</v>
      </c>
      <c r="FY31" s="270">
        <v>1</v>
      </c>
      <c r="FZ31" s="270"/>
      <c r="GA31" s="270"/>
      <c r="GB31" s="271">
        <f t="shared" si="14"/>
        <v>1.827142857142857</v>
      </c>
      <c r="GC31" s="288">
        <f t="shared" si="15"/>
        <v>27</v>
      </c>
      <c r="GD31" s="850">
        <v>0</v>
      </c>
      <c r="GE31" s="289"/>
      <c r="GF31" s="290"/>
      <c r="GG31" s="291" t="s">
        <v>656</v>
      </c>
      <c r="GH31" s="292"/>
      <c r="GI31" s="293"/>
      <c r="GJ31" s="284"/>
      <c r="GK31" s="284"/>
      <c r="GL31" s="284"/>
      <c r="GM31" s="285"/>
      <c r="GN31" s="285"/>
      <c r="GO31" s="285"/>
      <c r="GP31" s="285">
        <v>1.5</v>
      </c>
      <c r="GQ31" s="285"/>
      <c r="GR31" s="271">
        <f t="shared" si="16"/>
        <v>1.5</v>
      </c>
      <c r="GS31" s="272">
        <f t="shared" si="17"/>
        <v>21</v>
      </c>
      <c r="GT31" s="287"/>
      <c r="GU31" s="287">
        <v>4.5</v>
      </c>
      <c r="GV31" s="305">
        <f t="shared" si="18"/>
        <v>4.5</v>
      </c>
      <c r="GW31" s="283"/>
      <c r="GX31" s="284"/>
      <c r="GY31" s="285"/>
      <c r="GZ31" s="271" t="e">
        <f t="shared" si="19"/>
        <v>#DIV/0!</v>
      </c>
      <c r="HA31" s="283"/>
      <c r="HB31" s="284"/>
      <c r="HC31" s="285"/>
      <c r="HD31" s="271" t="e">
        <f t="shared" si="20"/>
        <v>#DIV/0!</v>
      </c>
      <c r="HE31" s="283"/>
      <c r="HF31" s="284"/>
      <c r="HG31" s="285"/>
      <c r="HH31" s="285">
        <v>1</v>
      </c>
      <c r="HI31" s="271">
        <f t="shared" si="21"/>
        <v>1</v>
      </c>
      <c r="HJ31" s="283"/>
      <c r="HK31" s="284"/>
      <c r="HL31" s="284"/>
      <c r="HM31" s="285"/>
      <c r="HN31" s="284">
        <v>6.2</v>
      </c>
      <c r="HO31" s="285">
        <v>3.25</v>
      </c>
      <c r="HP31" s="285"/>
      <c r="HQ31" s="298">
        <f t="shared" si="22"/>
        <v>4.7249999999999996</v>
      </c>
      <c r="HR31" s="283">
        <v>4</v>
      </c>
      <c r="HS31" s="284">
        <v>4</v>
      </c>
      <c r="HT31" s="284">
        <v>0</v>
      </c>
      <c r="HU31" s="285">
        <v>4.75</v>
      </c>
      <c r="HV31" s="306">
        <v>4</v>
      </c>
      <c r="HW31" s="306">
        <v>1.97</v>
      </c>
      <c r="HX31" s="306"/>
      <c r="HY31" s="307">
        <f t="shared" si="23"/>
        <v>3.1199999999999997</v>
      </c>
      <c r="HZ31" s="283"/>
      <c r="IA31" s="285"/>
      <c r="IB31" s="285"/>
      <c r="IC31" s="285"/>
      <c r="ID31" s="307" t="e">
        <f t="shared" si="24"/>
        <v>#DIV/0!</v>
      </c>
      <c r="IE31" s="278">
        <v>0</v>
      </c>
      <c r="IF31" s="276">
        <v>0</v>
      </c>
      <c r="IG31" s="276"/>
      <c r="IH31" s="270">
        <v>100</v>
      </c>
      <c r="II31" s="856">
        <v>0</v>
      </c>
      <c r="IJ31" s="301"/>
      <c r="IK31" s="302"/>
      <c r="IL31" s="303"/>
    </row>
    <row r="32" spans="1:246" ht="12" customHeight="1" x14ac:dyDescent="0.2">
      <c r="A32" s="268">
        <v>28</v>
      </c>
      <c r="B32" s="269" t="s">
        <v>436</v>
      </c>
      <c r="C32" s="270">
        <v>77.272000000000006</v>
      </c>
      <c r="D32" s="270">
        <v>60.7</v>
      </c>
      <c r="E32" s="270"/>
      <c r="F32" s="270"/>
      <c r="G32" s="270"/>
      <c r="H32" s="270">
        <v>64.5</v>
      </c>
      <c r="I32" s="270">
        <v>39.299999999999997</v>
      </c>
      <c r="J32" s="270">
        <v>96.56</v>
      </c>
      <c r="K32" s="270">
        <v>98.505595034999999</v>
      </c>
      <c r="L32" s="270">
        <v>82.8</v>
      </c>
      <c r="M32" s="270"/>
      <c r="N32" s="270">
        <v>99.069040739804592</v>
      </c>
      <c r="O32" s="270">
        <v>71.614483422848252</v>
      </c>
      <c r="P32" s="270">
        <v>89.1</v>
      </c>
      <c r="Q32" s="270">
        <v>36.439617124137932</v>
      </c>
      <c r="R32" s="270"/>
      <c r="S32" s="270"/>
      <c r="T32" s="270">
        <v>40.042200899999997</v>
      </c>
      <c r="U32" s="270"/>
      <c r="V32" s="270"/>
      <c r="W32" s="270"/>
      <c r="X32" s="270"/>
      <c r="Y32" s="270">
        <v>98.1</v>
      </c>
      <c r="Z32" s="270">
        <v>42.5</v>
      </c>
      <c r="AA32" s="270">
        <v>80.489999999999995</v>
      </c>
      <c r="AB32" s="270">
        <v>87.355000000000004</v>
      </c>
      <c r="AC32" s="270"/>
      <c r="AD32" s="270"/>
      <c r="AE32" s="271">
        <f t="shared" si="0"/>
        <v>53.838715016475106</v>
      </c>
      <c r="AF32" s="272">
        <f t="shared" si="1"/>
        <v>15</v>
      </c>
      <c r="AG32" s="271">
        <f t="shared" si="2"/>
        <v>56.013602253017247</v>
      </c>
      <c r="AH32" s="273">
        <f t="shared" si="3"/>
        <v>16</v>
      </c>
      <c r="AI32" s="274"/>
      <c r="AJ32" s="275"/>
      <c r="AK32" s="276">
        <v>58.2</v>
      </c>
      <c r="AL32" s="276">
        <v>55.45</v>
      </c>
      <c r="AM32" s="276"/>
      <c r="AN32" s="276"/>
      <c r="AO32" s="270"/>
      <c r="AP32" s="270">
        <v>55.6</v>
      </c>
      <c r="AQ32" s="270">
        <v>58.172370999999998</v>
      </c>
      <c r="AR32" s="270"/>
      <c r="AS32" s="270"/>
      <c r="AT32" s="270">
        <v>55.7</v>
      </c>
      <c r="AU32" s="270"/>
      <c r="AV32" s="270">
        <v>57.3</v>
      </c>
      <c r="AW32" s="270">
        <v>58.67</v>
      </c>
      <c r="AX32" s="270">
        <v>52.509702049360648</v>
      </c>
      <c r="AY32" s="270">
        <v>58.164743702813894</v>
      </c>
      <c r="AZ32" s="270">
        <v>54.025000000000006</v>
      </c>
      <c r="BA32" s="270"/>
      <c r="BB32" s="270"/>
      <c r="BC32" s="270"/>
      <c r="BD32" s="270"/>
      <c r="BE32" s="270"/>
      <c r="BF32" s="270"/>
      <c r="BG32" s="270"/>
      <c r="BH32" s="270">
        <v>56.2</v>
      </c>
      <c r="BI32" s="270"/>
      <c r="BJ32" s="270">
        <v>57.3</v>
      </c>
      <c r="BK32" s="270">
        <v>55.75</v>
      </c>
      <c r="BL32" s="270">
        <v>58.65</v>
      </c>
      <c r="BM32" s="270"/>
      <c r="BN32" s="271">
        <f t="shared" si="4"/>
        <v>56.54941548229818</v>
      </c>
      <c r="BO32" s="272">
        <f t="shared" si="5"/>
        <v>16</v>
      </c>
      <c r="BP32" s="277"/>
      <c r="BQ32" s="278"/>
      <c r="BR32" s="270">
        <v>110</v>
      </c>
      <c r="BS32" s="270">
        <v>108</v>
      </c>
      <c r="BT32" s="270"/>
      <c r="BU32" s="270"/>
      <c r="BV32" s="270"/>
      <c r="BW32" s="270">
        <v>106</v>
      </c>
      <c r="BX32" s="270">
        <v>101</v>
      </c>
      <c r="BY32" s="270"/>
      <c r="BZ32" s="270">
        <v>136</v>
      </c>
      <c r="CA32" s="270"/>
      <c r="CB32" s="270">
        <v>136.5</v>
      </c>
      <c r="CC32" s="270">
        <v>126.92</v>
      </c>
      <c r="CD32" s="270">
        <v>124</v>
      </c>
      <c r="CE32" s="270">
        <v>129.1712997054492</v>
      </c>
      <c r="CF32" s="270">
        <v>91</v>
      </c>
      <c r="CG32" s="270"/>
      <c r="CH32" s="270"/>
      <c r="CI32" s="270"/>
      <c r="CJ32" s="270"/>
      <c r="CK32" s="270">
        <v>120</v>
      </c>
      <c r="CL32" s="304"/>
      <c r="CM32" s="304">
        <v>126.5</v>
      </c>
      <c r="CN32" s="270">
        <v>126</v>
      </c>
      <c r="CO32" s="270"/>
      <c r="CP32" s="270"/>
      <c r="CQ32" s="270"/>
      <c r="CR32" s="280">
        <f t="shared" si="6"/>
        <v>117.08363636363637</v>
      </c>
      <c r="CS32" s="272">
        <f t="shared" si="7"/>
        <v>21</v>
      </c>
      <c r="CT32" s="277"/>
      <c r="CU32" s="278"/>
      <c r="CV32" s="276">
        <v>33.333333333333336</v>
      </c>
      <c r="CW32" s="276">
        <v>35</v>
      </c>
      <c r="CX32" s="276"/>
      <c r="CY32" s="270"/>
      <c r="CZ32" s="270">
        <v>31</v>
      </c>
      <c r="DA32" s="270">
        <v>34</v>
      </c>
      <c r="DB32" s="270">
        <v>29</v>
      </c>
      <c r="DC32" s="270"/>
      <c r="DD32" s="270">
        <v>27</v>
      </c>
      <c r="DE32" s="270">
        <v>35.506535346097209</v>
      </c>
      <c r="DF32" s="270">
        <v>30.353276877761409</v>
      </c>
      <c r="DG32" s="270"/>
      <c r="DH32" s="270"/>
      <c r="DI32" s="270"/>
      <c r="DJ32" s="270"/>
      <c r="DK32" s="270">
        <v>33</v>
      </c>
      <c r="DL32" s="270"/>
      <c r="DM32" s="270"/>
      <c r="DN32" s="270"/>
      <c r="DO32" s="281">
        <v>30</v>
      </c>
      <c r="DP32" s="270">
        <v>35</v>
      </c>
      <c r="DQ32" s="270">
        <v>32.5</v>
      </c>
      <c r="DR32" s="270"/>
      <c r="DS32" s="270"/>
      <c r="DT32" s="280">
        <f t="shared" si="8"/>
        <v>32.141095463099326</v>
      </c>
      <c r="DU32" s="272">
        <f t="shared" si="9"/>
        <v>17</v>
      </c>
      <c r="DV32" s="277"/>
      <c r="DW32" s="283"/>
      <c r="DX32" s="284"/>
      <c r="DY32" s="284"/>
      <c r="DZ32" s="284"/>
      <c r="EA32" s="284">
        <v>1</v>
      </c>
      <c r="EB32" s="284">
        <v>3</v>
      </c>
      <c r="EC32" s="284"/>
      <c r="ED32" s="284"/>
      <c r="EE32" s="285"/>
      <c r="EF32" s="285"/>
      <c r="EG32" s="285"/>
      <c r="EH32" s="285"/>
      <c r="EI32" s="285"/>
      <c r="EJ32" s="285"/>
      <c r="EK32" s="285"/>
      <c r="EL32" s="285"/>
      <c r="EM32" s="285">
        <v>1</v>
      </c>
      <c r="EN32" s="270"/>
      <c r="EO32" s="270"/>
      <c r="EP32" s="271">
        <f t="shared" si="10"/>
        <v>1.6666666666666667</v>
      </c>
      <c r="EQ32" s="272">
        <f t="shared" si="11"/>
        <v>24</v>
      </c>
      <c r="ER32" s="277"/>
      <c r="ES32" s="283"/>
      <c r="ET32" s="284"/>
      <c r="EU32" s="284"/>
      <c r="EV32" s="284"/>
      <c r="EW32" s="284"/>
      <c r="EX32" s="287"/>
      <c r="EY32" s="275"/>
      <c r="EZ32" s="276"/>
      <c r="FA32" s="283"/>
      <c r="FB32" s="285"/>
      <c r="FC32" s="285"/>
      <c r="FD32" s="285">
        <v>5</v>
      </c>
      <c r="FE32" s="285">
        <v>8.5</v>
      </c>
      <c r="FF32" s="285"/>
      <c r="FG32" s="285"/>
      <c r="FH32" s="285"/>
      <c r="FI32" s="285"/>
      <c r="FJ32" s="285"/>
      <c r="FK32" s="285">
        <v>5</v>
      </c>
      <c r="FL32" s="285"/>
      <c r="FM32" s="285">
        <v>3.5</v>
      </c>
      <c r="FN32" s="285"/>
      <c r="FO32" s="285"/>
      <c r="FP32" s="271">
        <f t="shared" si="12"/>
        <v>5.5</v>
      </c>
      <c r="FQ32" s="272">
        <f t="shared" si="13"/>
        <v>29</v>
      </c>
      <c r="FR32" s="277"/>
      <c r="FS32" s="278">
        <v>4.5</v>
      </c>
      <c r="FT32" s="276">
        <v>5</v>
      </c>
      <c r="FU32" s="276">
        <v>4</v>
      </c>
      <c r="FV32" s="285">
        <v>1</v>
      </c>
      <c r="FW32" s="270">
        <v>0.09</v>
      </c>
      <c r="FX32" s="270">
        <v>1</v>
      </c>
      <c r="FY32" s="270">
        <v>1</v>
      </c>
      <c r="FZ32" s="270"/>
      <c r="GA32" s="270"/>
      <c r="GB32" s="271">
        <f t="shared" si="14"/>
        <v>2.37</v>
      </c>
      <c r="GC32" s="288">
        <f t="shared" si="15"/>
        <v>29</v>
      </c>
      <c r="GD32" s="850">
        <v>4</v>
      </c>
      <c r="GE32" s="289"/>
      <c r="GF32" s="290"/>
      <c r="GG32" s="291" t="s">
        <v>658</v>
      </c>
      <c r="GH32" s="292"/>
      <c r="GI32" s="293"/>
      <c r="GJ32" s="284"/>
      <c r="GK32" s="284"/>
      <c r="GL32" s="284"/>
      <c r="GM32" s="285"/>
      <c r="GN32" s="285"/>
      <c r="GO32" s="285"/>
      <c r="GP32" s="285">
        <v>2</v>
      </c>
      <c r="GQ32" s="285"/>
      <c r="GR32" s="271">
        <f t="shared" si="16"/>
        <v>2</v>
      </c>
      <c r="GS32" s="272">
        <f t="shared" si="17"/>
        <v>23</v>
      </c>
      <c r="GT32" s="287"/>
      <c r="GU32" s="287">
        <v>6</v>
      </c>
      <c r="GV32" s="305">
        <f t="shared" si="18"/>
        <v>6</v>
      </c>
      <c r="GW32" s="283"/>
      <c r="GX32" s="284"/>
      <c r="GY32" s="285"/>
      <c r="GZ32" s="271" t="e">
        <f t="shared" si="19"/>
        <v>#DIV/0!</v>
      </c>
      <c r="HA32" s="283"/>
      <c r="HB32" s="284"/>
      <c r="HC32" s="285"/>
      <c r="HD32" s="271" t="e">
        <f t="shared" si="20"/>
        <v>#DIV/0!</v>
      </c>
      <c r="HE32" s="283"/>
      <c r="HF32" s="284"/>
      <c r="HG32" s="285"/>
      <c r="HH32" s="285">
        <v>1</v>
      </c>
      <c r="HI32" s="271">
        <f t="shared" si="21"/>
        <v>1</v>
      </c>
      <c r="HJ32" s="283"/>
      <c r="HK32" s="284"/>
      <c r="HL32" s="284"/>
      <c r="HM32" s="285"/>
      <c r="HN32" s="284">
        <v>7.16</v>
      </c>
      <c r="HO32" s="285">
        <v>3.75</v>
      </c>
      <c r="HP32" s="285"/>
      <c r="HQ32" s="298">
        <f t="shared" si="22"/>
        <v>5.4550000000000001</v>
      </c>
      <c r="HR32" s="283">
        <v>4.5</v>
      </c>
      <c r="HS32" s="284">
        <v>8.5</v>
      </c>
      <c r="HT32" s="284">
        <v>0</v>
      </c>
      <c r="HU32" s="285">
        <v>3</v>
      </c>
      <c r="HV32" s="306">
        <v>7.5</v>
      </c>
      <c r="HW32" s="306">
        <v>2</v>
      </c>
      <c r="HX32" s="306"/>
      <c r="HY32" s="307">
        <f t="shared" si="23"/>
        <v>4.25</v>
      </c>
      <c r="HZ32" s="283"/>
      <c r="IA32" s="285"/>
      <c r="IB32" s="285"/>
      <c r="IC32" s="285"/>
      <c r="ID32" s="307" t="e">
        <f t="shared" si="24"/>
        <v>#DIV/0!</v>
      </c>
      <c r="IE32" s="278">
        <v>0</v>
      </c>
      <c r="IF32" s="276">
        <v>0</v>
      </c>
      <c r="IG32" s="276"/>
      <c r="IH32" s="270">
        <v>0</v>
      </c>
      <c r="II32" s="856">
        <v>0</v>
      </c>
      <c r="IJ32" s="301"/>
      <c r="IK32" s="302"/>
      <c r="IL32" s="303"/>
    </row>
    <row r="33" spans="1:246" ht="12" customHeight="1" x14ac:dyDescent="0.2">
      <c r="A33" s="268">
        <v>29</v>
      </c>
      <c r="B33" s="269" t="s">
        <v>418</v>
      </c>
      <c r="C33" s="270">
        <v>74.837000000000003</v>
      </c>
      <c r="D33" s="270">
        <v>85.5</v>
      </c>
      <c r="E33" s="270"/>
      <c r="F33" s="270"/>
      <c r="G33" s="270"/>
      <c r="H33" s="270">
        <v>65.3</v>
      </c>
      <c r="I33" s="270">
        <v>51.1</v>
      </c>
      <c r="J33" s="270">
        <v>95.06</v>
      </c>
      <c r="K33" s="270">
        <v>93.469107804999993</v>
      </c>
      <c r="L33" s="270">
        <v>80.2</v>
      </c>
      <c r="M33" s="270"/>
      <c r="N33" s="270">
        <v>108.02391983707291</v>
      </c>
      <c r="O33" s="270">
        <v>74.594457694850021</v>
      </c>
      <c r="P33" s="270">
        <v>79.92</v>
      </c>
      <c r="Q33" s="270">
        <v>47.282706236206892</v>
      </c>
      <c r="R33" s="270"/>
      <c r="S33" s="270"/>
      <c r="T33" s="270">
        <v>40.233385400000003</v>
      </c>
      <c r="U33" s="270"/>
      <c r="V33" s="270"/>
      <c r="W33" s="270"/>
      <c r="X33" s="270"/>
      <c r="Y33" s="270">
        <v>92.1</v>
      </c>
      <c r="Z33" s="270">
        <v>47.8</v>
      </c>
      <c r="AA33" s="270">
        <v>77.77</v>
      </c>
      <c r="AB33" s="270">
        <v>86.734999999999999</v>
      </c>
      <c r="AC33" s="270"/>
      <c r="AD33" s="270"/>
      <c r="AE33" s="271">
        <f t="shared" si="0"/>
        <v>60.674533096934866</v>
      </c>
      <c r="AF33" s="272">
        <f t="shared" si="1"/>
        <v>1</v>
      </c>
      <c r="AG33" s="271">
        <f t="shared" si="2"/>
        <v>62.34851145452587</v>
      </c>
      <c r="AH33" s="273">
        <f t="shared" si="3"/>
        <v>1</v>
      </c>
      <c r="AI33" s="274"/>
      <c r="AJ33" s="275"/>
      <c r="AK33" s="276">
        <v>58.7</v>
      </c>
      <c r="AL33" s="276">
        <v>58.5</v>
      </c>
      <c r="AM33" s="276"/>
      <c r="AN33" s="276"/>
      <c r="AO33" s="270"/>
      <c r="AP33" s="270">
        <v>55.9</v>
      </c>
      <c r="AQ33" s="270">
        <v>53.270499999999998</v>
      </c>
      <c r="AR33" s="270"/>
      <c r="AS33" s="270"/>
      <c r="AT33" s="270">
        <v>56.7</v>
      </c>
      <c r="AU33" s="270"/>
      <c r="AV33" s="270">
        <v>52.8</v>
      </c>
      <c r="AW33" s="270">
        <v>55.3</v>
      </c>
      <c r="AX33" s="270">
        <v>52.448534171204827</v>
      </c>
      <c r="AY33" s="270">
        <v>58.475018157713556</v>
      </c>
      <c r="AZ33" s="270">
        <v>51.94</v>
      </c>
      <c r="BA33" s="270"/>
      <c r="BB33" s="270"/>
      <c r="BC33" s="270"/>
      <c r="BD33" s="270"/>
      <c r="BE33" s="270"/>
      <c r="BF33" s="270"/>
      <c r="BG33" s="270"/>
      <c r="BH33" s="270">
        <v>55.5</v>
      </c>
      <c r="BI33" s="270"/>
      <c r="BJ33" s="270">
        <v>58.1</v>
      </c>
      <c r="BK33" s="270">
        <v>53.3</v>
      </c>
      <c r="BL33" s="270">
        <v>56.45</v>
      </c>
      <c r="BM33" s="270"/>
      <c r="BN33" s="271">
        <f t="shared" si="4"/>
        <v>55.527432309208457</v>
      </c>
      <c r="BO33" s="272">
        <f t="shared" si="5"/>
        <v>24</v>
      </c>
      <c r="BP33" s="277"/>
      <c r="BQ33" s="278"/>
      <c r="BR33" s="270">
        <v>111</v>
      </c>
      <c r="BS33" s="270">
        <v>111</v>
      </c>
      <c r="BT33" s="270"/>
      <c r="BU33" s="270"/>
      <c r="BV33" s="270"/>
      <c r="BW33" s="270">
        <v>105</v>
      </c>
      <c r="BX33" s="270">
        <v>102</v>
      </c>
      <c r="BY33" s="270"/>
      <c r="BZ33" s="270">
        <v>139</v>
      </c>
      <c r="CA33" s="270"/>
      <c r="CB33" s="270">
        <v>143</v>
      </c>
      <c r="CC33" s="270">
        <v>128.88</v>
      </c>
      <c r="CD33" s="270">
        <v>125</v>
      </c>
      <c r="CE33" s="270">
        <v>131.39294918998527</v>
      </c>
      <c r="CF33" s="270">
        <v>95.5</v>
      </c>
      <c r="CG33" s="270"/>
      <c r="CH33" s="270"/>
      <c r="CI33" s="270"/>
      <c r="CJ33" s="270"/>
      <c r="CK33" s="270">
        <v>122</v>
      </c>
      <c r="CL33" s="304"/>
      <c r="CM33" s="304">
        <v>129.5</v>
      </c>
      <c r="CN33" s="270">
        <v>128</v>
      </c>
      <c r="CO33" s="270"/>
      <c r="CP33" s="270"/>
      <c r="CQ33" s="270"/>
      <c r="CR33" s="280">
        <f t="shared" si="6"/>
        <v>119.53454545454547</v>
      </c>
      <c r="CS33" s="272">
        <f t="shared" si="7"/>
        <v>29</v>
      </c>
      <c r="CT33" s="277"/>
      <c r="CU33" s="278"/>
      <c r="CV33" s="276">
        <v>37.666666666666664</v>
      </c>
      <c r="CW33" s="276">
        <v>35</v>
      </c>
      <c r="CX33" s="276"/>
      <c r="CY33" s="270"/>
      <c r="CZ33" s="270">
        <v>35</v>
      </c>
      <c r="DA33" s="270">
        <v>35</v>
      </c>
      <c r="DB33" s="270">
        <v>33.5</v>
      </c>
      <c r="DC33" s="270"/>
      <c r="DD33" s="270">
        <v>29</v>
      </c>
      <c r="DE33" s="270">
        <v>36.939248895434467</v>
      </c>
      <c r="DF33" s="270">
        <v>31.977724594992626</v>
      </c>
      <c r="DG33" s="270"/>
      <c r="DH33" s="270"/>
      <c r="DI33" s="270"/>
      <c r="DJ33" s="270"/>
      <c r="DK33" s="270">
        <v>29</v>
      </c>
      <c r="DL33" s="270"/>
      <c r="DM33" s="270"/>
      <c r="DN33" s="270"/>
      <c r="DO33" s="281">
        <v>32</v>
      </c>
      <c r="DP33" s="270">
        <v>35.5</v>
      </c>
      <c r="DQ33" s="270">
        <v>36</v>
      </c>
      <c r="DR33" s="270"/>
      <c r="DS33" s="270"/>
      <c r="DT33" s="280">
        <f t="shared" si="8"/>
        <v>33.881970013091149</v>
      </c>
      <c r="DU33" s="272">
        <f t="shared" si="9"/>
        <v>26</v>
      </c>
      <c r="DV33" s="277"/>
      <c r="DW33" s="283"/>
      <c r="DX33" s="284"/>
      <c r="DY33" s="284"/>
      <c r="DZ33" s="284"/>
      <c r="EA33" s="284">
        <v>0</v>
      </c>
      <c r="EB33" s="284">
        <v>0</v>
      </c>
      <c r="EC33" s="284"/>
      <c r="ED33" s="284"/>
      <c r="EE33" s="285"/>
      <c r="EF33" s="285"/>
      <c r="EG33" s="285"/>
      <c r="EH33" s="285"/>
      <c r="EI33" s="285"/>
      <c r="EJ33" s="285"/>
      <c r="EK33" s="285"/>
      <c r="EL33" s="285"/>
      <c r="EM33" s="285">
        <v>0</v>
      </c>
      <c r="EN33" s="270"/>
      <c r="EO33" s="270"/>
      <c r="EP33" s="271">
        <f t="shared" si="10"/>
        <v>0</v>
      </c>
      <c r="EQ33" s="272">
        <f t="shared" si="11"/>
        <v>1</v>
      </c>
      <c r="ER33" s="277"/>
      <c r="ES33" s="283"/>
      <c r="ET33" s="284"/>
      <c r="EU33" s="284"/>
      <c r="EV33" s="284"/>
      <c r="EW33" s="284"/>
      <c r="EX33" s="287"/>
      <c r="EY33" s="275"/>
      <c r="EZ33" s="276"/>
      <c r="FA33" s="283"/>
      <c r="FB33" s="285"/>
      <c r="FC33" s="285"/>
      <c r="FD33" s="285">
        <v>0</v>
      </c>
      <c r="FE33" s="285">
        <v>1</v>
      </c>
      <c r="FF33" s="285"/>
      <c r="FG33" s="285"/>
      <c r="FH33" s="285"/>
      <c r="FI33" s="285"/>
      <c r="FJ33" s="285"/>
      <c r="FK33" s="285">
        <v>0</v>
      </c>
      <c r="FL33" s="285"/>
      <c r="FM33" s="285">
        <v>0</v>
      </c>
      <c r="FN33" s="285"/>
      <c r="FO33" s="285"/>
      <c r="FP33" s="271">
        <f t="shared" si="12"/>
        <v>0.25</v>
      </c>
      <c r="FQ33" s="272">
        <f t="shared" si="13"/>
        <v>1</v>
      </c>
      <c r="FR33" s="277"/>
      <c r="FS33" s="278">
        <v>0</v>
      </c>
      <c r="FT33" s="276">
        <v>0</v>
      </c>
      <c r="FU33" s="276">
        <v>0</v>
      </c>
      <c r="FV33" s="285">
        <v>0.5</v>
      </c>
      <c r="FW33" s="270">
        <v>0</v>
      </c>
      <c r="FX33" s="270">
        <v>0</v>
      </c>
      <c r="FY33" s="270">
        <v>1</v>
      </c>
      <c r="FZ33" s="270"/>
      <c r="GA33" s="270"/>
      <c r="GB33" s="271">
        <f t="shared" si="14"/>
        <v>0.21428571428571427</v>
      </c>
      <c r="GC33" s="288">
        <f t="shared" si="15"/>
        <v>2</v>
      </c>
      <c r="GD33" s="850">
        <v>0</v>
      </c>
      <c r="GE33" s="289"/>
      <c r="GF33" s="290"/>
      <c r="GG33" s="291" t="s">
        <v>659</v>
      </c>
      <c r="GH33" s="292"/>
      <c r="GI33" s="293"/>
      <c r="GJ33" s="284"/>
      <c r="GK33" s="284"/>
      <c r="GL33" s="284"/>
      <c r="GM33" s="285"/>
      <c r="GN33" s="285"/>
      <c r="GO33" s="285"/>
      <c r="GP33" s="285">
        <v>4.5</v>
      </c>
      <c r="GQ33" s="285"/>
      <c r="GR33" s="271">
        <f t="shared" si="16"/>
        <v>4.5</v>
      </c>
      <c r="GS33" s="272">
        <f t="shared" si="17"/>
        <v>26</v>
      </c>
      <c r="GT33" s="287"/>
      <c r="GU33" s="287">
        <v>1</v>
      </c>
      <c r="GV33" s="305">
        <f t="shared" si="18"/>
        <v>1</v>
      </c>
      <c r="GW33" s="283"/>
      <c r="GX33" s="284"/>
      <c r="GY33" s="285"/>
      <c r="GZ33" s="271" t="e">
        <f t="shared" si="19"/>
        <v>#DIV/0!</v>
      </c>
      <c r="HA33" s="283"/>
      <c r="HB33" s="284"/>
      <c r="HC33" s="285"/>
      <c r="HD33" s="271" t="e">
        <f t="shared" si="20"/>
        <v>#DIV/0!</v>
      </c>
      <c r="HE33" s="283"/>
      <c r="HF33" s="284"/>
      <c r="HG33" s="285"/>
      <c r="HH33" s="285">
        <v>0</v>
      </c>
      <c r="HI33" s="271">
        <f t="shared" si="21"/>
        <v>0</v>
      </c>
      <c r="HJ33" s="283"/>
      <c r="HK33" s="284"/>
      <c r="HL33" s="284"/>
      <c r="HM33" s="285"/>
      <c r="HN33" s="284">
        <v>5.66</v>
      </c>
      <c r="HO33" s="285">
        <v>2</v>
      </c>
      <c r="HP33" s="285"/>
      <c r="HQ33" s="298">
        <f t="shared" si="22"/>
        <v>3.83</v>
      </c>
      <c r="HR33" s="283">
        <v>6</v>
      </c>
      <c r="HS33" s="284">
        <v>9</v>
      </c>
      <c r="HT33" s="284">
        <v>4</v>
      </c>
      <c r="HU33" s="285">
        <v>3</v>
      </c>
      <c r="HV33" s="306">
        <v>7</v>
      </c>
      <c r="HW33" s="306">
        <v>4.62</v>
      </c>
      <c r="HX33" s="306"/>
      <c r="HY33" s="307">
        <f t="shared" si="23"/>
        <v>5.6033333333333326</v>
      </c>
      <c r="HZ33" s="283"/>
      <c r="IA33" s="285"/>
      <c r="IB33" s="285"/>
      <c r="IC33" s="285"/>
      <c r="ID33" s="307" t="e">
        <f t="shared" si="24"/>
        <v>#DIV/0!</v>
      </c>
      <c r="IE33" s="278">
        <v>0</v>
      </c>
      <c r="IF33" s="276">
        <v>95</v>
      </c>
      <c r="IG33" s="276"/>
      <c r="IH33" s="270">
        <v>0</v>
      </c>
      <c r="II33" s="856">
        <v>0</v>
      </c>
      <c r="IJ33" s="301"/>
      <c r="IK33" s="302"/>
      <c r="IL33" s="303"/>
    </row>
    <row r="34" spans="1:246" s="338" customFormat="1" ht="12" customHeight="1" x14ac:dyDescent="0.2">
      <c r="A34" s="308">
        <v>30</v>
      </c>
      <c r="B34" s="309" t="s">
        <v>423</v>
      </c>
      <c r="C34" s="310">
        <v>67.108000000000004</v>
      </c>
      <c r="D34" s="310">
        <v>74.5</v>
      </c>
      <c r="E34" s="310"/>
      <c r="F34" s="310"/>
      <c r="G34" s="310"/>
      <c r="H34" s="310">
        <v>63.5</v>
      </c>
      <c r="I34" s="310">
        <v>57.4</v>
      </c>
      <c r="J34" s="310">
        <v>87.12</v>
      </c>
      <c r="K34" s="310">
        <v>96.508121499999959</v>
      </c>
      <c r="L34" s="310">
        <v>72.099999999999994</v>
      </c>
      <c r="M34" s="310"/>
      <c r="N34" s="310">
        <v>89.30666038736365</v>
      </c>
      <c r="O34" s="310">
        <v>63.246733717652631</v>
      </c>
      <c r="P34" s="310">
        <v>86.58</v>
      </c>
      <c r="Q34" s="310">
        <v>11.906384827586209</v>
      </c>
      <c r="R34" s="310"/>
      <c r="S34" s="310"/>
      <c r="T34" s="310">
        <v>34.345059399999997</v>
      </c>
      <c r="U34" s="310"/>
      <c r="V34" s="310"/>
      <c r="W34" s="310"/>
      <c r="X34" s="310"/>
      <c r="Y34" s="310">
        <v>70</v>
      </c>
      <c r="Z34" s="310">
        <v>36.1</v>
      </c>
      <c r="AA34" s="310">
        <v>66.594999999999999</v>
      </c>
      <c r="AB34" s="310">
        <v>74.825000000000003</v>
      </c>
      <c r="AC34" s="310"/>
      <c r="AD34" s="310"/>
      <c r="AE34" s="311">
        <f t="shared" si="0"/>
        <v>47.954536561685821</v>
      </c>
      <c r="AF34" s="312">
        <f t="shared" si="1"/>
        <v>25</v>
      </c>
      <c r="AG34" s="311">
        <f t="shared" si="2"/>
        <v>52.460555528448275</v>
      </c>
      <c r="AH34" s="313">
        <f t="shared" si="3"/>
        <v>25</v>
      </c>
      <c r="AI34" s="314"/>
      <c r="AJ34" s="315"/>
      <c r="AK34" s="316">
        <v>59.3</v>
      </c>
      <c r="AL34" s="316">
        <v>59.35</v>
      </c>
      <c r="AM34" s="316"/>
      <c r="AN34" s="316"/>
      <c r="AO34" s="310"/>
      <c r="AP34" s="310">
        <v>56.5</v>
      </c>
      <c r="AQ34" s="310">
        <v>58.941116000000001</v>
      </c>
      <c r="AR34" s="310"/>
      <c r="AS34" s="310"/>
      <c r="AT34" s="310"/>
      <c r="AU34" s="310"/>
      <c r="AV34" s="310">
        <v>56.3</v>
      </c>
      <c r="AW34" s="310">
        <v>61.03</v>
      </c>
      <c r="AX34" s="310">
        <v>54.20949583334027</v>
      </c>
      <c r="AY34" s="310">
        <v>58.700231103308901</v>
      </c>
      <c r="AZ34" s="310"/>
      <c r="BA34" s="310"/>
      <c r="BB34" s="310"/>
      <c r="BC34" s="310"/>
      <c r="BD34" s="310"/>
      <c r="BE34" s="310"/>
      <c r="BF34" s="310"/>
      <c r="BG34" s="310"/>
      <c r="BH34" s="310">
        <v>57.4</v>
      </c>
      <c r="BI34" s="310"/>
      <c r="BJ34" s="310">
        <v>59.2</v>
      </c>
      <c r="BK34" s="310">
        <v>54.25</v>
      </c>
      <c r="BL34" s="310">
        <v>58.5</v>
      </c>
      <c r="BM34" s="310"/>
      <c r="BN34" s="311">
        <f t="shared" si="4"/>
        <v>57.806736911387439</v>
      </c>
      <c r="BO34" s="312">
        <f t="shared" si="5"/>
        <v>7</v>
      </c>
      <c r="BP34" s="317"/>
      <c r="BQ34" s="318"/>
      <c r="BR34" s="310">
        <v>110</v>
      </c>
      <c r="BS34" s="310">
        <v>110</v>
      </c>
      <c r="BT34" s="310"/>
      <c r="BU34" s="310"/>
      <c r="BV34" s="310"/>
      <c r="BW34" s="310">
        <v>95</v>
      </c>
      <c r="BX34" s="310">
        <v>95</v>
      </c>
      <c r="BY34" s="310"/>
      <c r="BZ34" s="310">
        <v>138</v>
      </c>
      <c r="CA34" s="310"/>
      <c r="CB34" s="310">
        <v>142</v>
      </c>
      <c r="CC34" s="310">
        <v>127.06</v>
      </c>
      <c r="CD34" s="310">
        <v>124</v>
      </c>
      <c r="CE34" s="310">
        <v>130.1018961708395</v>
      </c>
      <c r="CF34" s="310">
        <v>90.5</v>
      </c>
      <c r="CG34" s="310"/>
      <c r="CH34" s="310"/>
      <c r="CI34" s="310"/>
      <c r="CJ34" s="310"/>
      <c r="CK34" s="310">
        <v>121</v>
      </c>
      <c r="CL34" s="310"/>
      <c r="CM34" s="310">
        <v>129.5</v>
      </c>
      <c r="CN34" s="310">
        <v>127</v>
      </c>
      <c r="CO34" s="310"/>
      <c r="CP34" s="310"/>
      <c r="CQ34" s="310"/>
      <c r="CR34" s="319">
        <f t="shared" si="6"/>
        <v>116.82363636363635</v>
      </c>
      <c r="CS34" s="312">
        <f t="shared" si="7"/>
        <v>16</v>
      </c>
      <c r="CT34" s="317"/>
      <c r="CU34" s="318"/>
      <c r="CV34" s="316">
        <v>32.666666666666664</v>
      </c>
      <c r="CW34" s="316">
        <v>36</v>
      </c>
      <c r="CX34" s="316"/>
      <c r="CY34" s="310"/>
      <c r="CZ34" s="310">
        <v>31</v>
      </c>
      <c r="DA34" s="310">
        <v>31</v>
      </c>
      <c r="DB34" s="310">
        <v>30.5</v>
      </c>
      <c r="DC34" s="310"/>
      <c r="DD34" s="310">
        <v>28</v>
      </c>
      <c r="DE34" s="310">
        <v>34.614230486008843</v>
      </c>
      <c r="DF34" s="310">
        <v>31.710419734904256</v>
      </c>
      <c r="DG34" s="310"/>
      <c r="DH34" s="310"/>
      <c r="DI34" s="310"/>
      <c r="DJ34" s="310"/>
      <c r="DK34" s="310">
        <v>32</v>
      </c>
      <c r="DL34" s="310"/>
      <c r="DM34" s="310"/>
      <c r="DN34" s="310"/>
      <c r="DO34" s="320">
        <v>29</v>
      </c>
      <c r="DP34" s="310">
        <v>32.5</v>
      </c>
      <c r="DQ34" s="310">
        <v>33</v>
      </c>
      <c r="DR34" s="310"/>
      <c r="DS34" s="310"/>
      <c r="DT34" s="319">
        <f t="shared" si="8"/>
        <v>31.832609740631643</v>
      </c>
      <c r="DU34" s="312">
        <f t="shared" si="9"/>
        <v>16</v>
      </c>
      <c r="DV34" s="317"/>
      <c r="DW34" s="321"/>
      <c r="DX34" s="322"/>
      <c r="DY34" s="322"/>
      <c r="DZ34" s="322"/>
      <c r="EA34" s="322">
        <v>0</v>
      </c>
      <c r="EB34" s="322">
        <v>0</v>
      </c>
      <c r="EC34" s="322"/>
      <c r="ED34" s="322"/>
      <c r="EE34" s="323"/>
      <c r="EF34" s="323"/>
      <c r="EG34" s="323"/>
      <c r="EH34" s="323"/>
      <c r="EI34" s="323"/>
      <c r="EJ34" s="323"/>
      <c r="EK34" s="323"/>
      <c r="EL34" s="323"/>
      <c r="EM34" s="323">
        <v>0.5</v>
      </c>
      <c r="EN34" s="310"/>
      <c r="EO34" s="310"/>
      <c r="EP34" s="311">
        <f t="shared" si="10"/>
        <v>0.16666666666666666</v>
      </c>
      <c r="EQ34" s="312">
        <f t="shared" si="11"/>
        <v>5</v>
      </c>
      <c r="ER34" s="317"/>
      <c r="ES34" s="321"/>
      <c r="ET34" s="322"/>
      <c r="EU34" s="322"/>
      <c r="EV34" s="322"/>
      <c r="EW34" s="322"/>
      <c r="EX34" s="324"/>
      <c r="EY34" s="315"/>
      <c r="EZ34" s="316"/>
      <c r="FA34" s="321"/>
      <c r="FB34" s="323"/>
      <c r="FC34" s="323"/>
      <c r="FD34" s="323">
        <v>3</v>
      </c>
      <c r="FE34" s="323">
        <v>4</v>
      </c>
      <c r="FF34" s="323"/>
      <c r="FG34" s="323"/>
      <c r="FH34" s="323"/>
      <c r="FI34" s="323"/>
      <c r="FJ34" s="323"/>
      <c r="FK34" s="323">
        <v>9</v>
      </c>
      <c r="FL34" s="323"/>
      <c r="FM34" s="323">
        <v>0.5</v>
      </c>
      <c r="FN34" s="323"/>
      <c r="FO34" s="323"/>
      <c r="FP34" s="311">
        <f t="shared" si="12"/>
        <v>4.125</v>
      </c>
      <c r="FQ34" s="312">
        <f t="shared" si="13"/>
        <v>27</v>
      </c>
      <c r="FR34" s="317"/>
      <c r="FS34" s="318">
        <v>0</v>
      </c>
      <c r="FT34" s="316">
        <v>0.7</v>
      </c>
      <c r="FU34" s="316">
        <v>2</v>
      </c>
      <c r="FV34" s="323">
        <v>1.5</v>
      </c>
      <c r="FW34" s="310">
        <v>0.67499999999999993</v>
      </c>
      <c r="FX34" s="310">
        <v>0</v>
      </c>
      <c r="FY34" s="310">
        <v>1</v>
      </c>
      <c r="FZ34" s="310"/>
      <c r="GA34" s="310"/>
      <c r="GB34" s="311">
        <f t="shared" si="14"/>
        <v>0.8392857142857143</v>
      </c>
      <c r="GC34" s="325">
        <f t="shared" si="15"/>
        <v>19</v>
      </c>
      <c r="GD34" s="851">
        <v>0</v>
      </c>
      <c r="GE34" s="326"/>
      <c r="GF34" s="327"/>
      <c r="GG34" s="328" t="s">
        <v>648</v>
      </c>
      <c r="GH34" s="329"/>
      <c r="GI34" s="330"/>
      <c r="GJ34" s="322"/>
      <c r="GK34" s="322"/>
      <c r="GL34" s="322"/>
      <c r="GM34" s="323"/>
      <c r="GN34" s="323"/>
      <c r="GO34" s="323"/>
      <c r="GP34" s="323">
        <v>5</v>
      </c>
      <c r="GQ34" s="323"/>
      <c r="GR34" s="311">
        <f t="shared" si="16"/>
        <v>5</v>
      </c>
      <c r="GS34" s="312">
        <f t="shared" si="17"/>
        <v>28</v>
      </c>
      <c r="GT34" s="324"/>
      <c r="GU34" s="324">
        <v>3</v>
      </c>
      <c r="GV34" s="331">
        <f t="shared" si="18"/>
        <v>3</v>
      </c>
      <c r="GW34" s="321"/>
      <c r="GX34" s="322"/>
      <c r="GY34" s="323"/>
      <c r="GZ34" s="311" t="e">
        <f t="shared" si="19"/>
        <v>#DIV/0!</v>
      </c>
      <c r="HA34" s="321"/>
      <c r="HB34" s="322"/>
      <c r="HC34" s="323"/>
      <c r="HD34" s="311" t="e">
        <f t="shared" si="20"/>
        <v>#DIV/0!</v>
      </c>
      <c r="HE34" s="321"/>
      <c r="HF34" s="322"/>
      <c r="HG34" s="323"/>
      <c r="HH34" s="323">
        <v>0.5</v>
      </c>
      <c r="HI34" s="311">
        <f t="shared" si="21"/>
        <v>0.5</v>
      </c>
      <c r="HJ34" s="321"/>
      <c r="HK34" s="322"/>
      <c r="HL34" s="322"/>
      <c r="HM34" s="323"/>
      <c r="HN34" s="322">
        <v>5.49</v>
      </c>
      <c r="HO34" s="323">
        <v>2</v>
      </c>
      <c r="HP34" s="323"/>
      <c r="HQ34" s="332">
        <f t="shared" si="22"/>
        <v>3.7450000000000001</v>
      </c>
      <c r="HR34" s="321">
        <v>2.5</v>
      </c>
      <c r="HS34" s="322">
        <v>3.5</v>
      </c>
      <c r="HT34" s="322">
        <v>2</v>
      </c>
      <c r="HU34" s="323">
        <v>5</v>
      </c>
      <c r="HV34" s="333">
        <v>3</v>
      </c>
      <c r="HW34" s="333">
        <v>1.63</v>
      </c>
      <c r="HX34" s="333"/>
      <c r="HY34" s="334">
        <f t="shared" si="23"/>
        <v>2.938333333333333</v>
      </c>
      <c r="HZ34" s="321"/>
      <c r="IA34" s="323"/>
      <c r="IB34" s="323"/>
      <c r="IC34" s="323"/>
      <c r="ID34" s="334" t="e">
        <f t="shared" si="24"/>
        <v>#DIV/0!</v>
      </c>
      <c r="IE34" s="318">
        <v>0</v>
      </c>
      <c r="IF34" s="316">
        <v>0</v>
      </c>
      <c r="IG34" s="316"/>
      <c r="IH34" s="310">
        <v>0</v>
      </c>
      <c r="II34" s="857">
        <v>0</v>
      </c>
      <c r="IJ34" s="335"/>
      <c r="IK34" s="336"/>
      <c r="IL34" s="337"/>
    </row>
    <row r="35" spans="1:246" s="470" customFormat="1" x14ac:dyDescent="0.2">
      <c r="A35" s="448" t="s">
        <v>163</v>
      </c>
      <c r="B35" s="449"/>
      <c r="C35" s="450">
        <f t="shared" ref="C35:BN35" si="25">AVERAGE(C5:C34)</f>
        <v>72.37463333333335</v>
      </c>
      <c r="D35" s="450">
        <f t="shared" si="25"/>
        <v>65.241266666666675</v>
      </c>
      <c r="E35" s="450" t="e">
        <f t="shared" si="25"/>
        <v>#DIV/0!</v>
      </c>
      <c r="F35" s="450" t="e">
        <f t="shared" si="25"/>
        <v>#DIV/0!</v>
      </c>
      <c r="G35" s="450" t="e">
        <f t="shared" si="25"/>
        <v>#DIV/0!</v>
      </c>
      <c r="H35" s="450">
        <f t="shared" si="25"/>
        <v>66.193333333333328</v>
      </c>
      <c r="I35" s="450">
        <f t="shared" si="25"/>
        <v>51.470000000000006</v>
      </c>
      <c r="J35" s="450">
        <f t="shared" si="25"/>
        <v>92.553666666666658</v>
      </c>
      <c r="K35" s="450">
        <f t="shared" si="25"/>
        <v>91.126756169166669</v>
      </c>
      <c r="L35" s="450">
        <f t="shared" si="25"/>
        <v>70.536666666666676</v>
      </c>
      <c r="M35" s="450" t="e">
        <f t="shared" si="25"/>
        <v>#DIV/0!</v>
      </c>
      <c r="N35" s="450">
        <f t="shared" si="25"/>
        <v>88.92172325720513</v>
      </c>
      <c r="O35" s="450">
        <f t="shared" si="25"/>
        <v>66.858221244369972</v>
      </c>
      <c r="P35" s="450">
        <f t="shared" si="25"/>
        <v>82.144333333333336</v>
      </c>
      <c r="Q35" s="450">
        <f t="shared" si="25"/>
        <v>33.74085782178161</v>
      </c>
      <c r="R35" s="450" t="e">
        <f t="shared" si="25"/>
        <v>#DIV/0!</v>
      </c>
      <c r="S35" s="450" t="e">
        <f t="shared" si="25"/>
        <v>#DIV/0!</v>
      </c>
      <c r="T35" s="450">
        <f t="shared" si="25"/>
        <v>36.317397633333343</v>
      </c>
      <c r="U35" s="450" t="e">
        <f t="shared" si="25"/>
        <v>#DIV/0!</v>
      </c>
      <c r="V35" s="450" t="e">
        <f t="shared" si="25"/>
        <v>#DIV/0!</v>
      </c>
      <c r="W35" s="450" t="e">
        <f t="shared" si="25"/>
        <v>#DIV/0!</v>
      </c>
      <c r="X35" s="450" t="e">
        <f t="shared" si="25"/>
        <v>#DIV/0!</v>
      </c>
      <c r="Y35" s="450">
        <f t="shared" si="25"/>
        <v>79.25222222666666</v>
      </c>
      <c r="Z35" s="450">
        <f t="shared" si="25"/>
        <v>36.143333333333331</v>
      </c>
      <c r="AA35" s="450">
        <v>72.326800000000006</v>
      </c>
      <c r="AB35" s="450">
        <f t="shared" si="25"/>
        <v>84.369166666666658</v>
      </c>
      <c r="AC35" s="450" t="e">
        <f t="shared" si="25"/>
        <v>#DIV/0!</v>
      </c>
      <c r="AD35" s="450" t="e">
        <f t="shared" si="25"/>
        <v>#DIV/0!</v>
      </c>
      <c r="AE35" s="450">
        <f t="shared" si="25"/>
        <v>53.287871845581094</v>
      </c>
      <c r="AF35" s="450"/>
      <c r="AG35" s="450">
        <f t="shared" si="25"/>
        <v>55.731248598556029</v>
      </c>
      <c r="AH35" s="451"/>
      <c r="AI35" s="452" t="e">
        <f t="shared" si="25"/>
        <v>#DIV/0!</v>
      </c>
      <c r="AJ35" s="453" t="e">
        <f t="shared" si="25"/>
        <v>#DIV/0!</v>
      </c>
      <c r="AK35" s="450">
        <f t="shared" si="25"/>
        <v>58.866666666666653</v>
      </c>
      <c r="AL35" s="450">
        <f t="shared" si="25"/>
        <v>57.538333333333327</v>
      </c>
      <c r="AM35" s="450" t="e">
        <f t="shared" si="25"/>
        <v>#DIV/0!</v>
      </c>
      <c r="AN35" s="450" t="e">
        <f t="shared" si="25"/>
        <v>#DIV/0!</v>
      </c>
      <c r="AO35" s="450" t="e">
        <f t="shared" si="25"/>
        <v>#DIV/0!</v>
      </c>
      <c r="AP35" s="450">
        <f t="shared" si="25"/>
        <v>57.233333333333334</v>
      </c>
      <c r="AQ35" s="450">
        <f t="shared" si="25"/>
        <v>57.520130299999998</v>
      </c>
      <c r="AR35" s="450" t="e">
        <f t="shared" si="25"/>
        <v>#DIV/0!</v>
      </c>
      <c r="AS35" s="450" t="e">
        <f t="shared" si="25"/>
        <v>#DIV/0!</v>
      </c>
      <c r="AT35" s="450">
        <f t="shared" si="25"/>
        <v>55.41724137931034</v>
      </c>
      <c r="AU35" s="450" t="e">
        <f t="shared" si="25"/>
        <v>#DIV/0!</v>
      </c>
      <c r="AV35" s="450">
        <f t="shared" si="25"/>
        <v>56.289999999999992</v>
      </c>
      <c r="AW35" s="450">
        <f t="shared" si="25"/>
        <v>58.645666666666671</v>
      </c>
      <c r="AX35" s="450">
        <f t="shared" si="25"/>
        <v>53.610229179333487</v>
      </c>
      <c r="AY35" s="450">
        <f t="shared" si="25"/>
        <v>57.633418701330733</v>
      </c>
      <c r="AZ35" s="450">
        <f t="shared" si="25"/>
        <v>51.604074074074077</v>
      </c>
      <c r="BA35" s="450" t="e">
        <f t="shared" si="25"/>
        <v>#DIV/0!</v>
      </c>
      <c r="BB35" s="450" t="e">
        <f t="shared" si="25"/>
        <v>#DIV/0!</v>
      </c>
      <c r="BC35" s="450" t="e">
        <f t="shared" si="25"/>
        <v>#DIV/0!</v>
      </c>
      <c r="BD35" s="450" t="e">
        <f t="shared" si="25"/>
        <v>#DIV/0!</v>
      </c>
      <c r="BE35" s="450" t="e">
        <f t="shared" si="25"/>
        <v>#DIV/0!</v>
      </c>
      <c r="BF35" s="450" t="e">
        <f t="shared" si="25"/>
        <v>#DIV/0!</v>
      </c>
      <c r="BG35" s="450" t="e">
        <f t="shared" si="25"/>
        <v>#DIV/0!</v>
      </c>
      <c r="BH35" s="450">
        <f t="shared" si="25"/>
        <v>56.566666666666656</v>
      </c>
      <c r="BI35" s="450" t="e">
        <f t="shared" si="25"/>
        <v>#DIV/0!</v>
      </c>
      <c r="BJ35" s="450">
        <f t="shared" si="25"/>
        <v>58.7206896551724</v>
      </c>
      <c r="BK35" s="450">
        <v>54.953299999999999</v>
      </c>
      <c r="BL35" s="450">
        <f t="shared" si="25"/>
        <v>58.39</v>
      </c>
      <c r="BM35" s="450" t="e">
        <f t="shared" si="25"/>
        <v>#DIV/0!</v>
      </c>
      <c r="BN35" s="450">
        <f t="shared" si="25"/>
        <v>56.683345594609662</v>
      </c>
      <c r="BO35" s="454">
        <f t="shared" ref="BO35:DZ35" si="26">AVERAGE(BO5:BO34)</f>
        <v>15.5</v>
      </c>
      <c r="BP35" s="455" t="e">
        <f t="shared" si="26"/>
        <v>#DIV/0!</v>
      </c>
      <c r="BQ35" s="456" t="e">
        <f t="shared" si="26"/>
        <v>#DIV/0!</v>
      </c>
      <c r="BR35" s="450">
        <f t="shared" si="26"/>
        <v>109.06666666666666</v>
      </c>
      <c r="BS35" s="450">
        <f t="shared" si="26"/>
        <v>108.53333333333333</v>
      </c>
      <c r="BT35" s="450" t="e">
        <f t="shared" si="26"/>
        <v>#DIV/0!</v>
      </c>
      <c r="BU35" s="450" t="e">
        <f t="shared" si="26"/>
        <v>#DIV/0!</v>
      </c>
      <c r="BV35" s="450" t="e">
        <f t="shared" si="26"/>
        <v>#DIV/0!</v>
      </c>
      <c r="BW35" s="450">
        <f t="shared" si="26"/>
        <v>99.1</v>
      </c>
      <c r="BX35" s="450">
        <f t="shared" si="26"/>
        <v>97.9</v>
      </c>
      <c r="BY35" s="450" t="e">
        <f t="shared" si="26"/>
        <v>#DIV/0!</v>
      </c>
      <c r="BZ35" s="450">
        <f t="shared" si="26"/>
        <v>137.55000000000001</v>
      </c>
      <c r="CA35" s="450" t="e">
        <f t="shared" si="26"/>
        <v>#DIV/0!</v>
      </c>
      <c r="CB35" s="450">
        <f t="shared" si="26"/>
        <v>139.98333333333332</v>
      </c>
      <c r="CC35" s="450">
        <f t="shared" si="26"/>
        <v>126.07733333333334</v>
      </c>
      <c r="CD35" s="450">
        <f t="shared" si="26"/>
        <v>124.46666666666667</v>
      </c>
      <c r="CE35" s="450">
        <f t="shared" si="26"/>
        <v>129.97174766813941</v>
      </c>
      <c r="CF35" s="450">
        <f t="shared" si="26"/>
        <v>95.183333333333337</v>
      </c>
      <c r="CG35" s="450" t="e">
        <f t="shared" si="26"/>
        <v>#DIV/0!</v>
      </c>
      <c r="CH35" s="450" t="e">
        <f t="shared" si="26"/>
        <v>#DIV/0!</v>
      </c>
      <c r="CI35" s="450" t="e">
        <f t="shared" si="26"/>
        <v>#DIV/0!</v>
      </c>
      <c r="CJ35" s="450" t="e">
        <f t="shared" si="26"/>
        <v>#DIV/0!</v>
      </c>
      <c r="CK35" s="450">
        <f t="shared" si="26"/>
        <v>118.43333333333334</v>
      </c>
      <c r="CL35" s="450" t="e">
        <f t="shared" si="26"/>
        <v>#DIV/0!</v>
      </c>
      <c r="CM35" s="450">
        <f t="shared" si="26"/>
        <v>126.96666666666667</v>
      </c>
      <c r="CN35" s="450">
        <f t="shared" si="26"/>
        <v>125.7</v>
      </c>
      <c r="CO35" s="450" t="e">
        <f t="shared" si="26"/>
        <v>#DIV/0!</v>
      </c>
      <c r="CP35" s="450" t="e">
        <f t="shared" si="26"/>
        <v>#DIV/0!</v>
      </c>
      <c r="CQ35" s="450" t="e">
        <f t="shared" si="26"/>
        <v>#DIV/0!</v>
      </c>
      <c r="CR35" s="450">
        <f t="shared" si="26"/>
        <v>116.77218181818179</v>
      </c>
      <c r="CS35" s="454">
        <f t="shared" si="26"/>
        <v>15.5</v>
      </c>
      <c r="CT35" s="455" t="e">
        <f t="shared" si="26"/>
        <v>#DIV/0!</v>
      </c>
      <c r="CU35" s="450" t="e">
        <f t="shared" si="26"/>
        <v>#DIV/0!</v>
      </c>
      <c r="CV35" s="450">
        <f t="shared" si="26"/>
        <v>31.888888888888889</v>
      </c>
      <c r="CW35" s="450">
        <f t="shared" si="26"/>
        <v>33.4</v>
      </c>
      <c r="CX35" s="450" t="e">
        <f t="shared" si="26"/>
        <v>#DIV/0!</v>
      </c>
      <c r="CY35" s="450" t="e">
        <f t="shared" si="26"/>
        <v>#DIV/0!</v>
      </c>
      <c r="CZ35" s="450">
        <f t="shared" si="26"/>
        <v>31.033333333333335</v>
      </c>
      <c r="DA35" s="450">
        <f t="shared" si="26"/>
        <v>33.5</v>
      </c>
      <c r="DB35" s="450">
        <f t="shared" si="26"/>
        <v>30.183333333333334</v>
      </c>
      <c r="DC35" s="450" t="e">
        <f t="shared" si="26"/>
        <v>#DIV/0!</v>
      </c>
      <c r="DD35" s="450">
        <f t="shared" si="26"/>
        <v>27.533333333333335</v>
      </c>
      <c r="DE35" s="450">
        <f t="shared" si="26"/>
        <v>35.160734740631639</v>
      </c>
      <c r="DF35" s="450">
        <f t="shared" si="26"/>
        <v>30.875003068237607</v>
      </c>
      <c r="DG35" s="450" t="e">
        <f t="shared" si="26"/>
        <v>#DIV/0!</v>
      </c>
      <c r="DH35" s="450" t="e">
        <f t="shared" si="26"/>
        <v>#DIV/0!</v>
      </c>
      <c r="DI35" s="450" t="e">
        <f t="shared" si="26"/>
        <v>#DIV/0!</v>
      </c>
      <c r="DJ35" s="450" t="e">
        <f t="shared" si="26"/>
        <v>#DIV/0!</v>
      </c>
      <c r="DK35" s="450">
        <f t="shared" si="26"/>
        <v>32.266666666666666</v>
      </c>
      <c r="DL35" s="450" t="e">
        <f t="shared" si="26"/>
        <v>#DIV/0!</v>
      </c>
      <c r="DM35" s="450" t="e">
        <f t="shared" si="26"/>
        <v>#DIV/0!</v>
      </c>
      <c r="DN35" s="450" t="e">
        <f t="shared" si="26"/>
        <v>#DIV/0!</v>
      </c>
      <c r="DO35" s="450">
        <f t="shared" si="26"/>
        <v>28.133333333333333</v>
      </c>
      <c r="DP35" s="450">
        <f t="shared" si="26"/>
        <v>33.016666666666666</v>
      </c>
      <c r="DQ35" s="450">
        <f t="shared" si="26"/>
        <v>34.016666666666666</v>
      </c>
      <c r="DR35" s="450" t="e">
        <f t="shared" si="26"/>
        <v>#DIV/0!</v>
      </c>
      <c r="DS35" s="450" t="e">
        <f t="shared" si="26"/>
        <v>#DIV/0!</v>
      </c>
      <c r="DT35" s="450">
        <f t="shared" si="26"/>
        <v>31.75066333592429</v>
      </c>
      <c r="DU35" s="454">
        <f t="shared" si="26"/>
        <v>15.5</v>
      </c>
      <c r="DV35" s="455" t="e">
        <f t="shared" si="26"/>
        <v>#DIV/0!</v>
      </c>
      <c r="DW35" s="450" t="e">
        <f t="shared" si="26"/>
        <v>#DIV/0!</v>
      </c>
      <c r="DX35" s="450" t="e">
        <f t="shared" si="26"/>
        <v>#DIV/0!</v>
      </c>
      <c r="DY35" s="450" t="e">
        <f t="shared" si="26"/>
        <v>#DIV/0!</v>
      </c>
      <c r="DZ35" s="450" t="e">
        <f t="shared" si="26"/>
        <v>#DIV/0!</v>
      </c>
      <c r="EA35" s="450">
        <f t="shared" ref="EA35:GL35" si="27">AVERAGE(EA5:EA34)</f>
        <v>1.2666666666666666</v>
      </c>
      <c r="EB35" s="450">
        <f t="shared" si="27"/>
        <v>1.1666666666666667</v>
      </c>
      <c r="EC35" s="450" t="e">
        <f t="shared" si="27"/>
        <v>#DIV/0!</v>
      </c>
      <c r="ED35" s="450" t="e">
        <f t="shared" si="27"/>
        <v>#DIV/0!</v>
      </c>
      <c r="EE35" s="450" t="e">
        <f t="shared" si="27"/>
        <v>#DIV/0!</v>
      </c>
      <c r="EF35" s="450" t="e">
        <f t="shared" si="27"/>
        <v>#DIV/0!</v>
      </c>
      <c r="EG35" s="450" t="e">
        <f t="shared" si="27"/>
        <v>#DIV/0!</v>
      </c>
      <c r="EH35" s="450" t="e">
        <f t="shared" si="27"/>
        <v>#DIV/0!</v>
      </c>
      <c r="EI35" s="450" t="e">
        <f t="shared" si="27"/>
        <v>#DIV/0!</v>
      </c>
      <c r="EJ35" s="450" t="e">
        <f t="shared" si="27"/>
        <v>#DIV/0!</v>
      </c>
      <c r="EK35" s="450" t="e">
        <f t="shared" si="27"/>
        <v>#DIV/0!</v>
      </c>
      <c r="EL35" s="450" t="e">
        <f t="shared" si="27"/>
        <v>#DIV/0!</v>
      </c>
      <c r="EM35" s="450">
        <f t="shared" si="27"/>
        <v>0.78333333333333333</v>
      </c>
      <c r="EN35" s="450" t="e">
        <f t="shared" si="27"/>
        <v>#DIV/0!</v>
      </c>
      <c r="EO35" s="450" t="e">
        <f t="shared" si="27"/>
        <v>#DIV/0!</v>
      </c>
      <c r="EP35" s="450">
        <f t="shared" si="27"/>
        <v>1.0722222222222222</v>
      </c>
      <c r="EQ35" s="454">
        <f t="shared" si="27"/>
        <v>14.633333333333333</v>
      </c>
      <c r="ER35" s="455" t="e">
        <f t="shared" si="27"/>
        <v>#DIV/0!</v>
      </c>
      <c r="ES35" s="450" t="e">
        <f t="shared" si="27"/>
        <v>#DIV/0!</v>
      </c>
      <c r="ET35" s="450" t="e">
        <f t="shared" si="27"/>
        <v>#DIV/0!</v>
      </c>
      <c r="EU35" s="450" t="e">
        <f t="shared" si="27"/>
        <v>#DIV/0!</v>
      </c>
      <c r="EV35" s="450" t="e">
        <f t="shared" si="27"/>
        <v>#DIV/0!</v>
      </c>
      <c r="EW35" s="450" t="e">
        <f t="shared" si="27"/>
        <v>#DIV/0!</v>
      </c>
      <c r="EX35" s="451" t="e">
        <f t="shared" si="27"/>
        <v>#DIV/0!</v>
      </c>
      <c r="EY35" s="453" t="e">
        <f t="shared" si="27"/>
        <v>#DIV/0!</v>
      </c>
      <c r="EZ35" s="450" t="e">
        <f t="shared" si="27"/>
        <v>#DIV/0!</v>
      </c>
      <c r="FA35" s="450" t="e">
        <f t="shared" si="27"/>
        <v>#DIV/0!</v>
      </c>
      <c r="FB35" s="450" t="e">
        <f t="shared" si="27"/>
        <v>#DIV/0!</v>
      </c>
      <c r="FC35" s="450" t="e">
        <f t="shared" si="27"/>
        <v>#DIV/0!</v>
      </c>
      <c r="FD35" s="450">
        <f t="shared" si="27"/>
        <v>0.65217391304347827</v>
      </c>
      <c r="FE35" s="450">
        <f t="shared" si="27"/>
        <v>2.8666666666666667</v>
      </c>
      <c r="FF35" s="450" t="e">
        <f t="shared" si="27"/>
        <v>#DIV/0!</v>
      </c>
      <c r="FG35" s="450" t="e">
        <f t="shared" si="27"/>
        <v>#DIV/0!</v>
      </c>
      <c r="FH35" s="450" t="e">
        <f t="shared" si="27"/>
        <v>#DIV/0!</v>
      </c>
      <c r="FI35" s="450" t="e">
        <f t="shared" si="27"/>
        <v>#DIV/0!</v>
      </c>
      <c r="FJ35" s="450" t="e">
        <f t="shared" si="27"/>
        <v>#DIV/0!</v>
      </c>
      <c r="FK35" s="450">
        <f t="shared" si="27"/>
        <v>2.8333333333333335</v>
      </c>
      <c r="FL35" s="450" t="e">
        <f t="shared" si="27"/>
        <v>#DIV/0!</v>
      </c>
      <c r="FM35" s="450">
        <f t="shared" si="27"/>
        <v>0.58333333333333337</v>
      </c>
      <c r="FN35" s="450" t="e">
        <f t="shared" si="27"/>
        <v>#DIV/0!</v>
      </c>
      <c r="FO35" s="450" t="e">
        <f t="shared" si="27"/>
        <v>#DIV/0!</v>
      </c>
      <c r="FP35" s="450">
        <f t="shared" si="27"/>
        <v>1.8833333333333331</v>
      </c>
      <c r="FQ35" s="454">
        <f t="shared" si="27"/>
        <v>13.9</v>
      </c>
      <c r="FR35" s="455" t="e">
        <f t="shared" si="27"/>
        <v>#DIV/0!</v>
      </c>
      <c r="FS35" s="457">
        <f t="shared" si="27"/>
        <v>0.42333333333333328</v>
      </c>
      <c r="FT35" s="217">
        <f t="shared" si="27"/>
        <v>1.1933333333333331</v>
      </c>
      <c r="FU35" s="217">
        <f t="shared" si="27"/>
        <v>1.2666666666666666</v>
      </c>
      <c r="FV35" s="217">
        <f t="shared" si="27"/>
        <v>0.98333333333333328</v>
      </c>
      <c r="FW35" s="217">
        <f t="shared" si="27"/>
        <v>8.8499999999999995E-2</v>
      </c>
      <c r="FX35" s="217">
        <f t="shared" si="27"/>
        <v>1.2666666666666666</v>
      </c>
      <c r="FY35" s="217">
        <f t="shared" si="27"/>
        <v>1.2</v>
      </c>
      <c r="FZ35" s="217" t="e">
        <f t="shared" si="27"/>
        <v>#DIV/0!</v>
      </c>
      <c r="GA35" s="217" t="e">
        <f t="shared" si="27"/>
        <v>#DIV/0!</v>
      </c>
      <c r="GB35" s="217">
        <f t="shared" si="27"/>
        <v>0.91740476190476217</v>
      </c>
      <c r="GC35" s="458">
        <f t="shared" si="27"/>
        <v>15.2</v>
      </c>
      <c r="GD35" s="459">
        <f t="shared" si="27"/>
        <v>1.2666666666666666</v>
      </c>
      <c r="GE35" s="460" t="e">
        <f t="shared" si="27"/>
        <v>#DIV/0!</v>
      </c>
      <c r="GF35" s="461" t="e">
        <f t="shared" si="27"/>
        <v>#DIV/0!</v>
      </c>
      <c r="GG35" s="462"/>
      <c r="GH35" s="463" t="e">
        <f t="shared" si="27"/>
        <v>#DIV/0!</v>
      </c>
      <c r="GI35" s="453" t="e">
        <f t="shared" si="27"/>
        <v>#DIV/0!</v>
      </c>
      <c r="GJ35" s="453" t="e">
        <f t="shared" si="27"/>
        <v>#DIV/0!</v>
      </c>
      <c r="GK35" s="453" t="e">
        <f t="shared" si="27"/>
        <v>#DIV/0!</v>
      </c>
      <c r="GL35" s="453" t="e">
        <f t="shared" si="27"/>
        <v>#DIV/0!</v>
      </c>
      <c r="GM35" s="453" t="e">
        <f t="shared" ref="GM35:IL35" si="28">AVERAGE(GM5:GM34)</f>
        <v>#DIV/0!</v>
      </c>
      <c r="GN35" s="453" t="e">
        <f t="shared" si="28"/>
        <v>#DIV/0!</v>
      </c>
      <c r="GO35" s="453" t="e">
        <f t="shared" si="28"/>
        <v>#DIV/0!</v>
      </c>
      <c r="GP35" s="453">
        <f t="shared" si="28"/>
        <v>1.3666666666666667</v>
      </c>
      <c r="GQ35" s="453" t="e">
        <f t="shared" si="28"/>
        <v>#DIV/0!</v>
      </c>
      <c r="GR35" s="453">
        <f t="shared" si="28"/>
        <v>1.3666666666666667</v>
      </c>
      <c r="GS35" s="464">
        <f t="shared" si="28"/>
        <v>12.433333333333334</v>
      </c>
      <c r="GT35" s="465" t="e">
        <f t="shared" si="28"/>
        <v>#DIV/0!</v>
      </c>
      <c r="GU35" s="465">
        <f t="shared" si="28"/>
        <v>3.3666666666666667</v>
      </c>
      <c r="GV35" s="465">
        <f t="shared" si="28"/>
        <v>3.3666666666666667</v>
      </c>
      <c r="GW35" s="466" t="e">
        <f t="shared" si="28"/>
        <v>#DIV/0!</v>
      </c>
      <c r="GX35" s="466" t="e">
        <f t="shared" si="28"/>
        <v>#DIV/0!</v>
      </c>
      <c r="GY35" s="217" t="e">
        <f t="shared" si="28"/>
        <v>#DIV/0!</v>
      </c>
      <c r="GZ35" s="464" t="e">
        <f t="shared" si="28"/>
        <v>#DIV/0!</v>
      </c>
      <c r="HA35" s="466" t="e">
        <f t="shared" si="28"/>
        <v>#DIV/0!</v>
      </c>
      <c r="HB35" s="466" t="e">
        <f t="shared" si="28"/>
        <v>#DIV/0!</v>
      </c>
      <c r="HC35" s="217" t="e">
        <f t="shared" si="28"/>
        <v>#DIV/0!</v>
      </c>
      <c r="HD35" s="464" t="e">
        <f t="shared" si="28"/>
        <v>#DIV/0!</v>
      </c>
      <c r="HE35" s="466" t="e">
        <f t="shared" si="28"/>
        <v>#DIV/0!</v>
      </c>
      <c r="HF35" s="466" t="e">
        <f t="shared" si="28"/>
        <v>#DIV/0!</v>
      </c>
      <c r="HG35" s="217" t="e">
        <f t="shared" si="28"/>
        <v>#DIV/0!</v>
      </c>
      <c r="HH35" s="217">
        <f t="shared" si="28"/>
        <v>0.8</v>
      </c>
      <c r="HI35" s="464">
        <f t="shared" si="28"/>
        <v>0.8</v>
      </c>
      <c r="HJ35" s="217" t="e">
        <f t="shared" si="28"/>
        <v>#DIV/0!</v>
      </c>
      <c r="HK35" s="217" t="e">
        <f t="shared" si="28"/>
        <v>#DIV/0!</v>
      </c>
      <c r="HL35" s="217" t="e">
        <f t="shared" si="28"/>
        <v>#DIV/0!</v>
      </c>
      <c r="HM35" s="217" t="e">
        <f t="shared" si="28"/>
        <v>#DIV/0!</v>
      </c>
      <c r="HN35" s="217">
        <f t="shared" si="28"/>
        <v>5.9003333333333323</v>
      </c>
      <c r="HO35" s="217">
        <f t="shared" si="28"/>
        <v>2.0249999999999999</v>
      </c>
      <c r="HP35" s="217" t="e">
        <f t="shared" si="28"/>
        <v>#DIV/0!</v>
      </c>
      <c r="HQ35" s="467">
        <f t="shared" si="28"/>
        <v>3.9626666666666677</v>
      </c>
      <c r="HR35" s="466">
        <f t="shared" si="28"/>
        <v>6.2166666666666668</v>
      </c>
      <c r="HS35" s="217">
        <f t="shared" si="28"/>
        <v>5.4666666666666668</v>
      </c>
      <c r="HT35" s="217">
        <f t="shared" si="28"/>
        <v>1.8666666666666667</v>
      </c>
      <c r="HU35" s="217">
        <f t="shared" si="28"/>
        <v>3.6083333333333334</v>
      </c>
      <c r="HV35" s="467">
        <f t="shared" si="28"/>
        <v>6.15</v>
      </c>
      <c r="HW35" s="467">
        <f t="shared" si="28"/>
        <v>2.8779999999999997</v>
      </c>
      <c r="HX35" s="467" t="e">
        <f t="shared" si="28"/>
        <v>#DIV/0!</v>
      </c>
      <c r="HY35" s="464">
        <f t="shared" si="28"/>
        <v>4.3643888888888887</v>
      </c>
      <c r="HZ35" s="466" t="e">
        <f t="shared" si="28"/>
        <v>#DIV/0!</v>
      </c>
      <c r="IA35" s="464" t="e">
        <f t="shared" si="28"/>
        <v>#DIV/0!</v>
      </c>
      <c r="IB35" s="464" t="e">
        <f t="shared" si="28"/>
        <v>#DIV/0!</v>
      </c>
      <c r="IC35" s="464" t="e">
        <f t="shared" si="28"/>
        <v>#DIV/0!</v>
      </c>
      <c r="ID35" s="464" t="e">
        <f t="shared" si="28"/>
        <v>#DIV/0!</v>
      </c>
      <c r="IE35" s="859">
        <f t="shared" si="28"/>
        <v>30.150560224089638</v>
      </c>
      <c r="IF35" s="860">
        <f t="shared" si="28"/>
        <v>53.609354268022997</v>
      </c>
      <c r="IG35" s="860" t="e">
        <f t="shared" si="28"/>
        <v>#DIV/0!</v>
      </c>
      <c r="IH35" s="225">
        <f t="shared" si="28"/>
        <v>36.415328952093653</v>
      </c>
      <c r="II35" s="861">
        <f t="shared" si="28"/>
        <v>24.464285714285715</v>
      </c>
      <c r="IJ35" s="468" t="e">
        <f t="shared" si="28"/>
        <v>#DIV/0!</v>
      </c>
      <c r="IK35" s="217" t="e">
        <f t="shared" si="28"/>
        <v>#DIV/0!</v>
      </c>
      <c r="IL35" s="469" t="e">
        <f t="shared" si="28"/>
        <v>#DIV/0!</v>
      </c>
    </row>
    <row r="36" spans="1:246" x14ac:dyDescent="0.2">
      <c r="A36" s="369"/>
      <c r="B36" s="370" t="s">
        <v>164</v>
      </c>
      <c r="C36" s="371"/>
      <c r="D36" s="371"/>
      <c r="E36" s="372"/>
      <c r="F36" s="371"/>
      <c r="G36" s="371"/>
      <c r="H36" s="371"/>
      <c r="I36" s="371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1"/>
      <c r="Z36" s="371"/>
      <c r="AA36" s="371">
        <v>8.4631000000000007</v>
      </c>
      <c r="AB36" s="371"/>
      <c r="AC36" s="371"/>
      <c r="AD36" s="371"/>
      <c r="AE36" s="374"/>
      <c r="AF36" s="375"/>
      <c r="AG36" s="374"/>
      <c r="AH36" s="376"/>
      <c r="AI36" s="377"/>
      <c r="AJ36" s="378"/>
      <c r="AK36" s="373"/>
      <c r="AL36" s="373"/>
      <c r="AM36" s="373"/>
      <c r="AN36" s="373"/>
      <c r="AO36" s="371"/>
      <c r="AP36" s="371"/>
      <c r="AQ36" s="371"/>
      <c r="AR36" s="371"/>
      <c r="AS36" s="371"/>
      <c r="AT36" s="371"/>
      <c r="AU36" s="371"/>
      <c r="AV36" s="371"/>
      <c r="AW36" s="371"/>
      <c r="AX36" s="371"/>
      <c r="AY36" s="371"/>
      <c r="AZ36" s="371"/>
      <c r="BA36" s="371"/>
      <c r="BB36" s="371"/>
      <c r="BC36" s="371"/>
      <c r="BD36" s="371"/>
      <c r="BE36" s="371"/>
      <c r="BF36" s="371"/>
      <c r="BG36" s="371"/>
      <c r="BH36" s="371"/>
      <c r="BI36" s="371"/>
      <c r="BJ36" s="371"/>
      <c r="BK36" s="371">
        <v>0.88539999999999996</v>
      </c>
      <c r="BL36" s="371"/>
      <c r="BM36" s="371"/>
      <c r="BN36" s="374"/>
      <c r="BO36" s="375"/>
      <c r="BP36" s="379"/>
      <c r="BQ36" s="380"/>
      <c r="BR36" s="371"/>
      <c r="BS36" s="371"/>
      <c r="BT36" s="371"/>
      <c r="BU36" s="371"/>
      <c r="BV36" s="371"/>
      <c r="BW36" s="371"/>
      <c r="BX36" s="371"/>
      <c r="BY36" s="371"/>
      <c r="BZ36" s="371"/>
      <c r="CA36" s="371"/>
      <c r="CB36" s="371"/>
      <c r="CC36" s="371"/>
      <c r="CD36" s="371"/>
      <c r="CE36" s="371"/>
      <c r="CF36" s="371"/>
      <c r="CG36" s="371"/>
      <c r="CH36" s="371"/>
      <c r="CI36" s="371"/>
      <c r="CJ36" s="371"/>
      <c r="CK36" s="371"/>
      <c r="CL36" s="371"/>
      <c r="CM36" s="371"/>
      <c r="CN36" s="371"/>
      <c r="CO36" s="371"/>
      <c r="CP36" s="371"/>
      <c r="CQ36" s="371"/>
      <c r="CR36" s="381"/>
      <c r="CS36" s="375"/>
      <c r="CT36" s="379"/>
      <c r="CU36" s="380"/>
      <c r="CV36" s="373"/>
      <c r="CW36" s="373"/>
      <c r="CX36" s="373"/>
      <c r="CY36" s="371"/>
      <c r="CZ36" s="371"/>
      <c r="DA36" s="371"/>
      <c r="DB36" s="371"/>
      <c r="DC36" s="371"/>
      <c r="DD36" s="371"/>
      <c r="DE36" s="371"/>
      <c r="DF36" s="371"/>
      <c r="DG36" s="371"/>
      <c r="DH36" s="371"/>
      <c r="DI36" s="371"/>
      <c r="DJ36" s="371"/>
      <c r="DK36" s="371"/>
      <c r="DL36" s="371"/>
      <c r="DM36" s="371"/>
      <c r="DN36" s="371"/>
      <c r="DO36" s="371"/>
      <c r="DP36" s="371"/>
      <c r="DQ36" s="371"/>
      <c r="DR36" s="371"/>
      <c r="DS36" s="371"/>
      <c r="DT36" s="381"/>
      <c r="DU36" s="375"/>
      <c r="DV36" s="379"/>
      <c r="DW36" s="380"/>
      <c r="DX36" s="373"/>
      <c r="DY36" s="373"/>
      <c r="DZ36" s="373"/>
      <c r="EA36" s="373"/>
      <c r="EB36" s="373"/>
      <c r="EC36" s="373"/>
      <c r="ED36" s="373"/>
      <c r="EE36" s="382"/>
      <c r="EF36" s="382"/>
      <c r="EG36" s="382"/>
      <c r="EH36" s="382"/>
      <c r="EI36" s="371"/>
      <c r="EJ36" s="371"/>
      <c r="EK36" s="382"/>
      <c r="EL36" s="382"/>
      <c r="EM36" s="382"/>
      <c r="EN36" s="371"/>
      <c r="EO36" s="371"/>
      <c r="EP36" s="374"/>
      <c r="EQ36" s="375"/>
      <c r="ER36" s="379"/>
      <c r="ES36" s="383"/>
      <c r="ET36" s="384"/>
      <c r="EU36" s="384"/>
      <c r="EV36" s="384"/>
      <c r="EW36" s="384"/>
      <c r="EX36" s="385"/>
      <c r="EY36" s="386"/>
      <c r="EZ36" s="387"/>
      <c r="FA36" s="383"/>
      <c r="FB36" s="382"/>
      <c r="FC36" s="382"/>
      <c r="FD36" s="382"/>
      <c r="FE36" s="382"/>
      <c r="FF36" s="382"/>
      <c r="FG36" s="382"/>
      <c r="FH36" s="382"/>
      <c r="FI36" s="382"/>
      <c r="FJ36" s="382"/>
      <c r="FK36" s="382"/>
      <c r="FL36" s="382"/>
      <c r="FM36" s="382"/>
      <c r="FN36" s="382"/>
      <c r="FO36" s="382"/>
      <c r="FP36" s="374"/>
      <c r="FQ36" s="375"/>
      <c r="FR36" s="379"/>
      <c r="FS36" s="383"/>
      <c r="FT36" s="384"/>
      <c r="FU36" s="384"/>
      <c r="FV36" s="371"/>
      <c r="FW36" s="371"/>
      <c r="FX36" s="371"/>
      <c r="FY36" s="371"/>
      <c r="FZ36" s="371"/>
      <c r="GA36" s="371"/>
      <c r="GB36" s="374"/>
      <c r="GC36" s="388"/>
      <c r="GD36" s="389"/>
      <c r="GE36" s="390"/>
      <c r="GF36" s="391"/>
      <c r="GG36" s="392"/>
      <c r="GH36" s="393"/>
      <c r="GI36" s="394"/>
      <c r="GJ36" s="384"/>
      <c r="GK36" s="384"/>
      <c r="GL36" s="384"/>
      <c r="GM36" s="382"/>
      <c r="GN36" s="382"/>
      <c r="GO36" s="382"/>
      <c r="GP36" s="382"/>
      <c r="GQ36" s="382"/>
      <c r="GR36" s="374"/>
      <c r="GS36" s="375"/>
      <c r="GT36" s="395"/>
      <c r="GU36" s="395"/>
      <c r="GV36" s="395"/>
      <c r="GW36" s="380"/>
      <c r="GX36" s="373"/>
      <c r="GY36" s="371"/>
      <c r="GZ36" s="396"/>
      <c r="HA36" s="380"/>
      <c r="HB36" s="373"/>
      <c r="HC36" s="371"/>
      <c r="HD36" s="396"/>
      <c r="HE36" s="380"/>
      <c r="HF36" s="373"/>
      <c r="HG36" s="371"/>
      <c r="HH36" s="397"/>
      <c r="HI36" s="396"/>
      <c r="HJ36" s="380"/>
      <c r="HK36" s="373"/>
      <c r="HL36" s="373"/>
      <c r="HM36" s="371"/>
      <c r="HN36" s="373"/>
      <c r="HO36" s="371"/>
      <c r="HP36" s="397"/>
      <c r="HQ36" s="396"/>
      <c r="HR36" s="395"/>
      <c r="HS36" s="395"/>
      <c r="HT36" s="395"/>
      <c r="HU36" s="395"/>
      <c r="HV36" s="395"/>
      <c r="HW36" s="395"/>
      <c r="HX36" s="395"/>
      <c r="HY36" s="395"/>
      <c r="HZ36" s="398"/>
      <c r="IA36" s="399"/>
      <c r="IB36" s="399"/>
      <c r="IC36" s="399"/>
      <c r="ID36" s="400"/>
      <c r="IE36" s="398"/>
      <c r="IF36" s="387"/>
      <c r="IG36" s="387"/>
      <c r="IH36" s="399"/>
      <c r="II36" s="401"/>
      <c r="IJ36" s="402"/>
      <c r="IK36" s="371"/>
      <c r="IL36" s="403"/>
    </row>
    <row r="37" spans="1:246" ht="12" thickBot="1" x14ac:dyDescent="0.25">
      <c r="A37" s="404"/>
      <c r="B37" s="405"/>
      <c r="C37" s="406"/>
      <c r="D37" s="406"/>
      <c r="E37" s="406"/>
      <c r="F37" s="406"/>
      <c r="G37" s="406"/>
      <c r="H37" s="406"/>
      <c r="I37" s="406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6"/>
      <c r="Z37" s="406"/>
      <c r="AA37" s="406">
        <v>10.400499999999999</v>
      </c>
      <c r="AB37" s="406"/>
      <c r="AC37" s="406"/>
      <c r="AD37" s="406"/>
      <c r="AE37" s="408"/>
      <c r="AF37" s="409"/>
      <c r="AG37" s="408"/>
      <c r="AH37" s="410"/>
      <c r="AI37" s="411"/>
      <c r="AJ37" s="412"/>
      <c r="AK37" s="407"/>
      <c r="AL37" s="407"/>
      <c r="AM37" s="407"/>
      <c r="AN37" s="407"/>
      <c r="AO37" s="406"/>
      <c r="AP37" s="406"/>
      <c r="AQ37" s="406"/>
      <c r="AR37" s="406"/>
      <c r="AS37" s="406"/>
      <c r="AT37" s="406"/>
      <c r="AU37" s="406"/>
      <c r="AV37" s="406"/>
      <c r="AW37" s="406"/>
      <c r="AX37" s="406"/>
      <c r="AY37" s="406"/>
      <c r="AZ37" s="406"/>
      <c r="BA37" s="406"/>
      <c r="BB37" s="406"/>
      <c r="BC37" s="406"/>
      <c r="BD37" s="406"/>
      <c r="BE37" s="406"/>
      <c r="BF37" s="406"/>
      <c r="BG37" s="406"/>
      <c r="BH37" s="406"/>
      <c r="BI37" s="406"/>
      <c r="BJ37" s="406"/>
      <c r="BK37" s="406">
        <v>0.82679999999999998</v>
      </c>
      <c r="BL37" s="406"/>
      <c r="BM37" s="406"/>
      <c r="BN37" s="408"/>
      <c r="BO37" s="409"/>
      <c r="BP37" s="413"/>
      <c r="BQ37" s="414"/>
      <c r="BR37" s="406"/>
      <c r="BS37" s="406"/>
      <c r="BT37" s="406"/>
      <c r="BU37" s="406"/>
      <c r="BV37" s="406"/>
      <c r="BW37" s="406"/>
      <c r="BX37" s="406"/>
      <c r="BY37" s="406"/>
      <c r="BZ37" s="406"/>
      <c r="CA37" s="406"/>
      <c r="CB37" s="406"/>
      <c r="CC37" s="406"/>
      <c r="CD37" s="406"/>
      <c r="CE37" s="406"/>
      <c r="CF37" s="406"/>
      <c r="CG37" s="406"/>
      <c r="CH37" s="406"/>
      <c r="CI37" s="406"/>
      <c r="CJ37" s="406"/>
      <c r="CK37" s="406"/>
      <c r="CL37" s="406"/>
      <c r="CM37" s="406"/>
      <c r="CN37" s="406"/>
      <c r="CO37" s="406"/>
      <c r="CP37" s="406"/>
      <c r="CQ37" s="406"/>
      <c r="CR37" s="415"/>
      <c r="CS37" s="409"/>
      <c r="CT37" s="413"/>
      <c r="CU37" s="414"/>
      <c r="CV37" s="407"/>
      <c r="CW37" s="407"/>
      <c r="CX37" s="407"/>
      <c r="CY37" s="406"/>
      <c r="CZ37" s="406"/>
      <c r="DA37" s="406"/>
      <c r="DB37" s="406"/>
      <c r="DC37" s="406"/>
      <c r="DD37" s="406"/>
      <c r="DE37" s="406"/>
      <c r="DF37" s="406"/>
      <c r="DG37" s="406"/>
      <c r="DH37" s="406"/>
      <c r="DI37" s="406"/>
      <c r="DJ37" s="406"/>
      <c r="DK37" s="406"/>
      <c r="DL37" s="406"/>
      <c r="DM37" s="406"/>
      <c r="DN37" s="406"/>
      <c r="DO37" s="406"/>
      <c r="DP37" s="406"/>
      <c r="DQ37" s="406"/>
      <c r="DR37" s="406"/>
      <c r="DS37" s="406"/>
      <c r="DT37" s="415"/>
      <c r="DU37" s="409"/>
      <c r="DV37" s="413"/>
      <c r="DW37" s="414"/>
      <c r="DX37" s="407"/>
      <c r="DY37" s="407"/>
      <c r="DZ37" s="407"/>
      <c r="EA37" s="407"/>
      <c r="EB37" s="407"/>
      <c r="EC37" s="407"/>
      <c r="ED37" s="407"/>
      <c r="EE37" s="416"/>
      <c r="EF37" s="416"/>
      <c r="EG37" s="417"/>
      <c r="EH37" s="417"/>
      <c r="EI37" s="414"/>
      <c r="EJ37" s="407"/>
      <c r="EK37" s="416"/>
      <c r="EL37" s="416"/>
      <c r="EM37" s="416"/>
      <c r="EN37" s="406"/>
      <c r="EO37" s="406"/>
      <c r="EP37" s="408"/>
      <c r="EQ37" s="409"/>
      <c r="ER37" s="413"/>
      <c r="ES37" s="418"/>
      <c r="ET37" s="417"/>
      <c r="EU37" s="417"/>
      <c r="EV37" s="417"/>
      <c r="EW37" s="417"/>
      <c r="EX37" s="419"/>
      <c r="EY37" s="420"/>
      <c r="EZ37" s="421"/>
      <c r="FA37" s="418"/>
      <c r="FB37" s="416"/>
      <c r="FC37" s="416"/>
      <c r="FD37" s="416"/>
      <c r="FE37" s="416"/>
      <c r="FF37" s="416"/>
      <c r="FG37" s="416"/>
      <c r="FH37" s="416"/>
      <c r="FI37" s="416"/>
      <c r="FJ37" s="416"/>
      <c r="FK37" s="416"/>
      <c r="FL37" s="416"/>
      <c r="FM37" s="416"/>
      <c r="FN37" s="416"/>
      <c r="FO37" s="416"/>
      <c r="FP37" s="408"/>
      <c r="FQ37" s="409"/>
      <c r="FR37" s="413"/>
      <c r="FS37" s="418"/>
      <c r="FT37" s="417"/>
      <c r="FU37" s="417"/>
      <c r="FV37" s="406"/>
      <c r="FW37" s="406"/>
      <c r="FX37" s="406"/>
      <c r="FY37" s="406"/>
      <c r="FZ37" s="406"/>
      <c r="GA37" s="406"/>
      <c r="GB37" s="408"/>
      <c r="GC37" s="422"/>
      <c r="GD37" s="423"/>
      <c r="GE37" s="424"/>
      <c r="GF37" s="425"/>
      <c r="GG37" s="426"/>
      <c r="GH37" s="427"/>
      <c r="GI37" s="428"/>
      <c r="GJ37" s="417"/>
      <c r="GK37" s="417"/>
      <c r="GL37" s="417"/>
      <c r="GM37" s="416"/>
      <c r="GN37" s="416"/>
      <c r="GO37" s="416"/>
      <c r="GP37" s="416"/>
      <c r="GQ37" s="416"/>
      <c r="GR37" s="408"/>
      <c r="GS37" s="409"/>
      <c r="GT37" s="429"/>
      <c r="GU37" s="429"/>
      <c r="GV37" s="429"/>
      <c r="GW37" s="414"/>
      <c r="GX37" s="407"/>
      <c r="GY37" s="406"/>
      <c r="GZ37" s="430"/>
      <c r="HA37" s="414"/>
      <c r="HB37" s="407"/>
      <c r="HC37" s="406"/>
      <c r="HD37" s="430"/>
      <c r="HE37" s="414"/>
      <c r="HF37" s="407"/>
      <c r="HG37" s="406"/>
      <c r="HH37" s="431"/>
      <c r="HI37" s="430"/>
      <c r="HJ37" s="414"/>
      <c r="HK37" s="407"/>
      <c r="HL37" s="407"/>
      <c r="HM37" s="406"/>
      <c r="HN37" s="407"/>
      <c r="HO37" s="406"/>
      <c r="HP37" s="431"/>
      <c r="HQ37" s="430"/>
      <c r="HR37" s="429"/>
      <c r="HS37" s="429"/>
      <c r="HT37" s="429"/>
      <c r="HU37" s="429"/>
      <c r="HV37" s="429"/>
      <c r="HW37" s="429"/>
      <c r="HX37" s="429"/>
      <c r="HY37" s="429"/>
      <c r="HZ37" s="432"/>
      <c r="IA37" s="433"/>
      <c r="IB37" s="433"/>
      <c r="IC37" s="433"/>
      <c r="ID37" s="434"/>
      <c r="IE37" s="432"/>
      <c r="IF37" s="421"/>
      <c r="IG37" s="421"/>
      <c r="IH37" s="433"/>
      <c r="II37" s="435"/>
      <c r="IJ37" s="436"/>
      <c r="IK37" s="406"/>
      <c r="IL37" s="437"/>
    </row>
    <row r="38" spans="1:246" ht="12" thickTop="1" x14ac:dyDescent="0.2"/>
    <row r="41" spans="1:246" x14ac:dyDescent="0.2">
      <c r="FW41" s="164" t="s">
        <v>165</v>
      </c>
    </row>
    <row r="42" spans="1:246" x14ac:dyDescent="0.2">
      <c r="V42" s="164" t="s">
        <v>165</v>
      </c>
    </row>
  </sheetData>
  <sortState ref="A5:XET34">
    <sortCondition ref="A5:A34"/>
  </sortState>
  <mergeCells count="20">
    <mergeCell ref="ES3:EX3"/>
    <mergeCell ref="EY3:EZ3"/>
    <mergeCell ref="HE2:HI2"/>
    <mergeCell ref="HJ2:HQ2"/>
    <mergeCell ref="HR2:HY2"/>
    <mergeCell ref="ES2:FQ2"/>
    <mergeCell ref="HZ2:ID2"/>
    <mergeCell ref="IE2:II2"/>
    <mergeCell ref="IJ2:IL2"/>
    <mergeCell ref="FS2:GC2"/>
    <mergeCell ref="GD2:GG2"/>
    <mergeCell ref="GH2:GS2"/>
    <mergeCell ref="GT2:GV2"/>
    <mergeCell ref="GW2:GZ2"/>
    <mergeCell ref="HA2:HD2"/>
    <mergeCell ref="C2:AH2"/>
    <mergeCell ref="AJ2:BO2"/>
    <mergeCell ref="BQ2:CS2"/>
    <mergeCell ref="CU2:DU2"/>
    <mergeCell ref="DW2:EQ2"/>
  </mergeCells>
  <printOptions horizontalCentered="1" gridLinesSet="0"/>
  <pageMargins left="0.5" right="0.5" top="0.75" bottom="0.25" header="0.25" footer="0.28000000000000003"/>
  <pageSetup scale="63" fitToWidth="5" orientation="landscape" horizontalDpi="4294967294" r:id="rId1"/>
  <headerFooter alignWithMargins="0">
    <oddHeader>&amp;L&amp;"Arial,Bold"&amp;12 2013 USSRWWN Running Means - Prelim Dat.   Harrison version</oddHeader>
  </headerFooter>
  <colBreaks count="5" manualBreakCount="5">
    <brk id="35" max="46" man="1"/>
    <brk id="68" max="48" man="1"/>
    <brk id="98" max="48" man="1"/>
    <brk id="126" max="48" man="1"/>
    <brk id="173" max="4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topLeftCell="A13" zoomScale="110" zoomScaleNormal="110" workbookViewId="0">
      <selection activeCell="B30" sqref="B30:C30"/>
    </sheetView>
  </sheetViews>
  <sheetFormatPr defaultRowHeight="12.75" x14ac:dyDescent="0.2"/>
  <cols>
    <col min="1" max="1" width="5.7109375" style="471" customWidth="1"/>
    <col min="2" max="2" width="20.5703125" style="472" customWidth="1"/>
    <col min="3" max="3" width="62.7109375" style="594" customWidth="1"/>
    <col min="4" max="4" width="11.42578125" style="595" customWidth="1"/>
    <col min="5" max="5" width="11" style="595" customWidth="1"/>
  </cols>
  <sheetData>
    <row r="1" spans="1:5" ht="15.75" x14ac:dyDescent="0.25">
      <c r="A1" s="952" t="s">
        <v>444</v>
      </c>
      <c r="B1" s="953"/>
      <c r="C1" s="953"/>
      <c r="D1" s="953"/>
      <c r="E1" s="953"/>
    </row>
    <row r="2" spans="1:5" ht="15.75" x14ac:dyDescent="0.25">
      <c r="A2" s="954" t="s">
        <v>4</v>
      </c>
      <c r="B2" s="955"/>
      <c r="C2" s="956"/>
      <c r="D2" s="954"/>
      <c r="E2" s="954"/>
    </row>
    <row r="3" spans="1:5" ht="9.75" customHeight="1" x14ac:dyDescent="0.25">
      <c r="A3" s="559"/>
      <c r="B3" s="560"/>
      <c r="C3" s="561"/>
      <c r="D3" s="562"/>
      <c r="E3" s="562"/>
    </row>
    <row r="4" spans="1:5" s="568" customFormat="1" ht="27.95" customHeight="1" x14ac:dyDescent="0.2">
      <c r="A4" s="563" t="s">
        <v>445</v>
      </c>
      <c r="B4" s="564" t="s">
        <v>446</v>
      </c>
      <c r="C4" s="565" t="s">
        <v>409</v>
      </c>
      <c r="D4" s="566" t="s">
        <v>408</v>
      </c>
      <c r="E4" s="567" t="s">
        <v>447</v>
      </c>
    </row>
    <row r="5" spans="1:5" s="472" customFormat="1" ht="17.100000000000001" customHeight="1" x14ac:dyDescent="0.2">
      <c r="A5" s="569">
        <v>1</v>
      </c>
      <c r="B5" s="570" t="s">
        <v>0</v>
      </c>
      <c r="C5" s="571" t="s">
        <v>3</v>
      </c>
      <c r="D5" s="572" t="s">
        <v>2</v>
      </c>
      <c r="E5" s="573" t="s">
        <v>1</v>
      </c>
    </row>
    <row r="6" spans="1:5" s="472" customFormat="1" ht="17.100000000000001" customHeight="1" x14ac:dyDescent="0.2">
      <c r="A6" s="574">
        <v>2</v>
      </c>
      <c r="B6" s="575" t="s">
        <v>30</v>
      </c>
      <c r="C6" s="576" t="s">
        <v>29</v>
      </c>
      <c r="D6" s="577" t="s">
        <v>2</v>
      </c>
      <c r="E6" s="578" t="s">
        <v>28</v>
      </c>
    </row>
    <row r="7" spans="1:5" s="472" customFormat="1" ht="17.100000000000001" customHeight="1" x14ac:dyDescent="0.2">
      <c r="A7" s="574">
        <v>3</v>
      </c>
      <c r="B7" s="575" t="s">
        <v>35</v>
      </c>
      <c r="C7" s="579" t="s">
        <v>36</v>
      </c>
      <c r="D7" s="577" t="s">
        <v>2</v>
      </c>
      <c r="E7" s="578" t="s">
        <v>28</v>
      </c>
    </row>
    <row r="8" spans="1:5" s="472" customFormat="1" ht="17.100000000000001" customHeight="1" x14ac:dyDescent="0.2">
      <c r="A8" s="574">
        <v>4</v>
      </c>
      <c r="B8" s="575" t="s">
        <v>38</v>
      </c>
      <c r="C8" s="576" t="s">
        <v>39</v>
      </c>
      <c r="D8" s="577" t="s">
        <v>2</v>
      </c>
      <c r="E8" s="578" t="s">
        <v>40</v>
      </c>
    </row>
    <row r="9" spans="1:5" ht="17.100000000000001" customHeight="1" x14ac:dyDescent="0.2">
      <c r="A9" s="574">
        <v>5</v>
      </c>
      <c r="B9" s="575" t="s">
        <v>43</v>
      </c>
      <c r="C9" s="580" t="s">
        <v>44</v>
      </c>
      <c r="D9" s="581" t="s">
        <v>41</v>
      </c>
      <c r="E9" s="582" t="s">
        <v>42</v>
      </c>
    </row>
    <row r="10" spans="1:5" ht="17.100000000000001" customHeight="1" x14ac:dyDescent="0.2">
      <c r="A10" s="574">
        <v>6</v>
      </c>
      <c r="B10" s="575" t="s">
        <v>47</v>
      </c>
      <c r="C10" s="580" t="s">
        <v>48</v>
      </c>
      <c r="D10" s="581" t="s">
        <v>49</v>
      </c>
      <c r="E10" s="582" t="s">
        <v>42</v>
      </c>
    </row>
    <row r="11" spans="1:5" ht="17.100000000000001" customHeight="1" x14ac:dyDescent="0.2">
      <c r="A11" s="574">
        <v>7</v>
      </c>
      <c r="B11" s="575" t="s">
        <v>434</v>
      </c>
      <c r="C11" s="580" t="s">
        <v>448</v>
      </c>
      <c r="D11" s="581" t="s">
        <v>41</v>
      </c>
      <c r="E11" s="582" t="s">
        <v>449</v>
      </c>
    </row>
    <row r="12" spans="1:5" ht="17.100000000000001" customHeight="1" x14ac:dyDescent="0.2">
      <c r="A12" s="574">
        <v>8</v>
      </c>
      <c r="B12" s="575" t="s">
        <v>433</v>
      </c>
      <c r="C12" s="580" t="s">
        <v>450</v>
      </c>
      <c r="D12" s="581" t="s">
        <v>41</v>
      </c>
      <c r="E12" s="582" t="s">
        <v>449</v>
      </c>
    </row>
    <row r="13" spans="1:5" ht="17.100000000000001" customHeight="1" x14ac:dyDescent="0.2">
      <c r="A13" s="574">
        <v>9</v>
      </c>
      <c r="B13" s="575" t="s">
        <v>429</v>
      </c>
      <c r="C13" s="580" t="s">
        <v>451</v>
      </c>
      <c r="D13" s="581" t="s">
        <v>41</v>
      </c>
      <c r="E13" s="582" t="s">
        <v>449</v>
      </c>
    </row>
    <row r="14" spans="1:5" ht="30.95" customHeight="1" x14ac:dyDescent="0.2">
      <c r="A14" s="574">
        <v>10</v>
      </c>
      <c r="B14" s="583" t="s">
        <v>435</v>
      </c>
      <c r="C14" s="584" t="s">
        <v>452</v>
      </c>
      <c r="D14" s="577" t="s">
        <v>46</v>
      </c>
      <c r="E14" s="585" t="s">
        <v>449</v>
      </c>
    </row>
    <row r="15" spans="1:5" ht="30.95" customHeight="1" x14ac:dyDescent="0.2">
      <c r="A15" s="574">
        <v>11</v>
      </c>
      <c r="B15" s="583" t="s">
        <v>441</v>
      </c>
      <c r="C15" s="576" t="s">
        <v>453</v>
      </c>
      <c r="D15" s="577" t="s">
        <v>46</v>
      </c>
      <c r="E15" s="585" t="s">
        <v>449</v>
      </c>
    </row>
    <row r="16" spans="1:5" ht="30.95" customHeight="1" x14ac:dyDescent="0.2">
      <c r="A16" s="574">
        <v>12</v>
      </c>
      <c r="B16" s="583" t="s">
        <v>439</v>
      </c>
      <c r="C16" s="584" t="s">
        <v>454</v>
      </c>
      <c r="D16" s="577" t="s">
        <v>46</v>
      </c>
      <c r="E16" s="585" t="s">
        <v>449</v>
      </c>
    </row>
    <row r="17" spans="1:5" ht="17.100000000000001" customHeight="1" x14ac:dyDescent="0.2">
      <c r="A17" s="574">
        <v>13</v>
      </c>
      <c r="B17" s="583" t="s">
        <v>426</v>
      </c>
      <c r="C17" s="586" t="s">
        <v>455</v>
      </c>
      <c r="D17" s="587" t="s">
        <v>45</v>
      </c>
      <c r="E17" s="588" t="s">
        <v>449</v>
      </c>
    </row>
    <row r="18" spans="1:5" ht="17.100000000000001" customHeight="1" x14ac:dyDescent="0.2">
      <c r="A18" s="574">
        <v>14</v>
      </c>
      <c r="B18" s="583" t="s">
        <v>421</v>
      </c>
      <c r="C18" s="586" t="s">
        <v>456</v>
      </c>
      <c r="D18" s="587" t="s">
        <v>45</v>
      </c>
      <c r="E18" s="588" t="s">
        <v>449</v>
      </c>
    </row>
    <row r="19" spans="1:5" ht="17.100000000000001" customHeight="1" x14ac:dyDescent="0.2">
      <c r="A19" s="574">
        <v>15</v>
      </c>
      <c r="B19" s="583" t="s">
        <v>430</v>
      </c>
      <c r="C19" s="586" t="s">
        <v>455</v>
      </c>
      <c r="D19" s="587" t="s">
        <v>45</v>
      </c>
      <c r="E19" s="588" t="s">
        <v>449</v>
      </c>
    </row>
    <row r="20" spans="1:5" ht="17.100000000000001" customHeight="1" x14ac:dyDescent="0.2">
      <c r="A20" s="574">
        <v>16</v>
      </c>
      <c r="B20" s="583" t="s">
        <v>425</v>
      </c>
      <c r="C20" s="586" t="s">
        <v>456</v>
      </c>
      <c r="D20" s="587" t="s">
        <v>45</v>
      </c>
      <c r="E20" s="588" t="s">
        <v>449</v>
      </c>
    </row>
    <row r="21" spans="1:5" ht="17.100000000000001" customHeight="1" x14ac:dyDescent="0.2">
      <c r="A21" s="574">
        <v>17</v>
      </c>
      <c r="B21" s="583" t="s">
        <v>437</v>
      </c>
      <c r="C21" s="586" t="s">
        <v>457</v>
      </c>
      <c r="D21" s="587" t="s">
        <v>51</v>
      </c>
      <c r="E21" s="588" t="s">
        <v>449</v>
      </c>
    </row>
    <row r="22" spans="1:5" ht="17.100000000000001" customHeight="1" x14ac:dyDescent="0.2">
      <c r="A22" s="574">
        <v>18</v>
      </c>
      <c r="B22" s="583" t="s">
        <v>422</v>
      </c>
      <c r="C22" s="586" t="s">
        <v>458</v>
      </c>
      <c r="D22" s="587" t="s">
        <v>51</v>
      </c>
      <c r="E22" s="588" t="s">
        <v>449</v>
      </c>
    </row>
    <row r="23" spans="1:5" ht="17.100000000000001" customHeight="1" x14ac:dyDescent="0.2">
      <c r="A23" s="574">
        <v>19</v>
      </c>
      <c r="B23" s="583" t="s">
        <v>420</v>
      </c>
      <c r="C23" s="586" t="s">
        <v>459</v>
      </c>
      <c r="D23" s="587" t="s">
        <v>51</v>
      </c>
      <c r="E23" s="588" t="s">
        <v>449</v>
      </c>
    </row>
    <row r="24" spans="1:5" ht="17.100000000000001" customHeight="1" x14ac:dyDescent="0.2">
      <c r="A24" s="574">
        <v>20</v>
      </c>
      <c r="B24" s="583" t="s">
        <v>427</v>
      </c>
      <c r="C24" s="586" t="s">
        <v>460</v>
      </c>
      <c r="D24" s="587" t="s">
        <v>37</v>
      </c>
      <c r="E24" s="588" t="s">
        <v>449</v>
      </c>
    </row>
    <row r="25" spans="1:5" ht="17.100000000000001" customHeight="1" x14ac:dyDescent="0.2">
      <c r="A25" s="574">
        <v>21</v>
      </c>
      <c r="B25" s="583" t="s">
        <v>438</v>
      </c>
      <c r="C25" s="586" t="s">
        <v>461</v>
      </c>
      <c r="D25" s="587" t="s">
        <v>37</v>
      </c>
      <c r="E25" s="588" t="s">
        <v>449</v>
      </c>
    </row>
    <row r="26" spans="1:5" ht="17.100000000000001" customHeight="1" x14ac:dyDescent="0.2">
      <c r="A26" s="574">
        <v>22</v>
      </c>
      <c r="B26" s="583" t="s">
        <v>431</v>
      </c>
      <c r="C26" s="586" t="s">
        <v>462</v>
      </c>
      <c r="D26" s="587" t="s">
        <v>37</v>
      </c>
      <c r="E26" s="588" t="s">
        <v>449</v>
      </c>
    </row>
    <row r="27" spans="1:5" ht="17.100000000000001" customHeight="1" x14ac:dyDescent="0.2">
      <c r="A27" s="574">
        <v>23</v>
      </c>
      <c r="B27" s="583" t="s">
        <v>432</v>
      </c>
      <c r="C27" s="586" t="s">
        <v>463</v>
      </c>
      <c r="D27" s="587" t="s">
        <v>50</v>
      </c>
      <c r="E27" s="588" t="s">
        <v>449</v>
      </c>
    </row>
    <row r="28" spans="1:5" ht="17.100000000000001" customHeight="1" x14ac:dyDescent="0.2">
      <c r="A28" s="574">
        <v>24</v>
      </c>
      <c r="B28" s="583" t="s">
        <v>440</v>
      </c>
      <c r="C28" s="586" t="s">
        <v>464</v>
      </c>
      <c r="D28" s="587" t="s">
        <v>50</v>
      </c>
      <c r="E28" s="588" t="s">
        <v>449</v>
      </c>
    </row>
    <row r="29" spans="1:5" ht="17.100000000000001" customHeight="1" x14ac:dyDescent="0.2">
      <c r="A29" s="574">
        <v>25</v>
      </c>
      <c r="B29" s="583" t="s">
        <v>419</v>
      </c>
      <c r="C29" s="586" t="s">
        <v>465</v>
      </c>
      <c r="D29" s="587" t="s">
        <v>50</v>
      </c>
      <c r="E29" s="588" t="s">
        <v>449</v>
      </c>
    </row>
    <row r="30" spans="1:5" ht="17.100000000000001" customHeight="1" x14ac:dyDescent="0.2">
      <c r="A30" s="574">
        <v>26</v>
      </c>
      <c r="B30" s="583" t="s">
        <v>424</v>
      </c>
      <c r="C30" s="586" t="s">
        <v>465</v>
      </c>
      <c r="D30" s="587" t="s">
        <v>50</v>
      </c>
      <c r="E30" s="588" t="s">
        <v>449</v>
      </c>
    </row>
    <row r="31" spans="1:5" ht="17.100000000000001" customHeight="1" x14ac:dyDescent="0.2">
      <c r="A31" s="574">
        <v>27</v>
      </c>
      <c r="B31" s="583" t="s">
        <v>428</v>
      </c>
      <c r="C31" s="586" t="s">
        <v>466</v>
      </c>
      <c r="D31" s="587" t="s">
        <v>53</v>
      </c>
      <c r="E31" s="588" t="s">
        <v>449</v>
      </c>
    </row>
    <row r="32" spans="1:5" ht="17.100000000000001" customHeight="1" x14ac:dyDescent="0.2">
      <c r="A32" s="574">
        <v>28</v>
      </c>
      <c r="B32" s="583" t="s">
        <v>436</v>
      </c>
      <c r="C32" s="586" t="s">
        <v>467</v>
      </c>
      <c r="D32" s="587" t="s">
        <v>53</v>
      </c>
      <c r="E32" s="588" t="s">
        <v>449</v>
      </c>
    </row>
    <row r="33" spans="1:5" ht="17.100000000000001" customHeight="1" x14ac:dyDescent="0.2">
      <c r="A33" s="574">
        <v>29</v>
      </c>
      <c r="B33" s="583" t="s">
        <v>418</v>
      </c>
      <c r="C33" s="586" t="s">
        <v>468</v>
      </c>
      <c r="D33" s="587" t="s">
        <v>52</v>
      </c>
      <c r="E33" s="588" t="s">
        <v>449</v>
      </c>
    </row>
    <row r="34" spans="1:5" ht="17.100000000000001" customHeight="1" x14ac:dyDescent="0.2">
      <c r="A34" s="589">
        <v>30</v>
      </c>
      <c r="B34" s="590" t="s">
        <v>423</v>
      </c>
      <c r="C34" s="591" t="s">
        <v>469</v>
      </c>
      <c r="D34" s="592" t="s">
        <v>52</v>
      </c>
      <c r="E34" s="593" t="s">
        <v>449</v>
      </c>
    </row>
  </sheetData>
  <mergeCells count="2">
    <mergeCell ref="A1:E1"/>
    <mergeCell ref="A2:E2"/>
  </mergeCells>
  <printOptions horizontalCentered="1"/>
  <pageMargins left="0.5" right="0.5" top="1" bottom="0.5" header="0.25" footer="0.4"/>
  <pageSetup scale="86" orientation="landscape" horizontalDpi="4294967292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zoomScale="125" zoomScaleNormal="125" workbookViewId="0">
      <pane ySplit="1" topLeftCell="A21" activePane="bottomLeft" state="frozen"/>
      <selection pane="bottomLeft" activeCell="X31" sqref="X31"/>
    </sheetView>
  </sheetViews>
  <sheetFormatPr defaultColWidth="13.140625" defaultRowHeight="19.149999999999999" customHeight="1" x14ac:dyDescent="0.2"/>
  <cols>
    <col min="1" max="1" width="4" style="767" customWidth="1"/>
    <col min="2" max="2" width="3.85546875" style="832" customWidth="1"/>
    <col min="3" max="3" width="8.7109375" style="769" customWidth="1"/>
    <col min="4" max="4" width="8.5703125" style="833" customWidth="1"/>
    <col min="5" max="5" width="4.7109375" style="810" customWidth="1"/>
    <col min="6" max="7" width="4.7109375" style="771" customWidth="1"/>
    <col min="8" max="11" width="4.7109375" style="810" customWidth="1"/>
    <col min="12" max="12" width="4.7109375" style="834" customWidth="1"/>
    <col min="13" max="13" width="4.7109375" style="810" customWidth="1"/>
    <col min="14" max="14" width="5.42578125" style="835" customWidth="1"/>
    <col min="15" max="15" width="5.140625" style="810" customWidth="1"/>
    <col min="16" max="16" width="4.7109375" style="836" customWidth="1"/>
    <col min="17" max="19" width="5.7109375" style="810" customWidth="1"/>
    <col min="20" max="20" width="5.28515625" style="810" customWidth="1"/>
    <col min="21" max="21" width="7.5703125" style="837" customWidth="1"/>
    <col min="22" max="22" width="9.140625" style="795" customWidth="1"/>
    <col min="23" max="23" width="8.7109375" style="795" customWidth="1"/>
    <col min="24" max="24" width="8.5703125" style="795" customWidth="1"/>
    <col min="25" max="25" width="13.28515625" style="796" customWidth="1"/>
    <col min="26" max="256" width="13.140625" style="778"/>
    <col min="257" max="257" width="4" style="778" customWidth="1"/>
    <col min="258" max="258" width="3.85546875" style="778" customWidth="1"/>
    <col min="259" max="259" width="8.7109375" style="778" customWidth="1"/>
    <col min="260" max="260" width="8.5703125" style="778" customWidth="1"/>
    <col min="261" max="269" width="4.7109375" style="778" customWidth="1"/>
    <col min="270" max="270" width="5.42578125" style="778" customWidth="1"/>
    <col min="271" max="271" width="5.140625" style="778" customWidth="1"/>
    <col min="272" max="272" width="4.7109375" style="778" customWidth="1"/>
    <col min="273" max="275" width="5.7109375" style="778" customWidth="1"/>
    <col min="276" max="276" width="5.28515625" style="778" customWidth="1"/>
    <col min="277" max="277" width="7.5703125" style="778" customWidth="1"/>
    <col min="278" max="278" width="9.140625" style="778" customWidth="1"/>
    <col min="279" max="279" width="8.7109375" style="778" customWidth="1"/>
    <col min="280" max="280" width="8.5703125" style="778" customWidth="1"/>
    <col min="281" max="281" width="13.28515625" style="778" customWidth="1"/>
    <col min="282" max="512" width="13.140625" style="778"/>
    <col min="513" max="513" width="4" style="778" customWidth="1"/>
    <col min="514" max="514" width="3.85546875" style="778" customWidth="1"/>
    <col min="515" max="515" width="8.7109375" style="778" customWidth="1"/>
    <col min="516" max="516" width="8.5703125" style="778" customWidth="1"/>
    <col min="517" max="525" width="4.7109375" style="778" customWidth="1"/>
    <col min="526" max="526" width="5.42578125" style="778" customWidth="1"/>
    <col min="527" max="527" width="5.140625" style="778" customWidth="1"/>
    <col min="528" max="528" width="4.7109375" style="778" customWidth="1"/>
    <col min="529" max="531" width="5.7109375" style="778" customWidth="1"/>
    <col min="532" max="532" width="5.28515625" style="778" customWidth="1"/>
    <col min="533" max="533" width="7.5703125" style="778" customWidth="1"/>
    <col min="534" max="534" width="9.140625" style="778" customWidth="1"/>
    <col min="535" max="535" width="8.7109375" style="778" customWidth="1"/>
    <col min="536" max="536" width="8.5703125" style="778" customWidth="1"/>
    <col min="537" max="537" width="13.28515625" style="778" customWidth="1"/>
    <col min="538" max="768" width="13.140625" style="778"/>
    <col min="769" max="769" width="4" style="778" customWidth="1"/>
    <col min="770" max="770" width="3.85546875" style="778" customWidth="1"/>
    <col min="771" max="771" width="8.7109375" style="778" customWidth="1"/>
    <col min="772" max="772" width="8.5703125" style="778" customWidth="1"/>
    <col min="773" max="781" width="4.7109375" style="778" customWidth="1"/>
    <col min="782" max="782" width="5.42578125" style="778" customWidth="1"/>
    <col min="783" max="783" width="5.140625" style="778" customWidth="1"/>
    <col min="784" max="784" width="4.7109375" style="778" customWidth="1"/>
    <col min="785" max="787" width="5.7109375" style="778" customWidth="1"/>
    <col min="788" max="788" width="5.28515625" style="778" customWidth="1"/>
    <col min="789" max="789" width="7.5703125" style="778" customWidth="1"/>
    <col min="790" max="790" width="9.140625" style="778" customWidth="1"/>
    <col min="791" max="791" width="8.7109375" style="778" customWidth="1"/>
    <col min="792" max="792" width="8.5703125" style="778" customWidth="1"/>
    <col min="793" max="793" width="13.28515625" style="778" customWidth="1"/>
    <col min="794" max="1024" width="13.140625" style="778"/>
    <col min="1025" max="1025" width="4" style="778" customWidth="1"/>
    <col min="1026" max="1026" width="3.85546875" style="778" customWidth="1"/>
    <col min="1027" max="1027" width="8.7109375" style="778" customWidth="1"/>
    <col min="1028" max="1028" width="8.5703125" style="778" customWidth="1"/>
    <col min="1029" max="1037" width="4.7109375" style="778" customWidth="1"/>
    <col min="1038" max="1038" width="5.42578125" style="778" customWidth="1"/>
    <col min="1039" max="1039" width="5.140625" style="778" customWidth="1"/>
    <col min="1040" max="1040" width="4.7109375" style="778" customWidth="1"/>
    <col min="1041" max="1043" width="5.7109375" style="778" customWidth="1"/>
    <col min="1044" max="1044" width="5.28515625" style="778" customWidth="1"/>
    <col min="1045" max="1045" width="7.5703125" style="778" customWidth="1"/>
    <col min="1046" max="1046" width="9.140625" style="778" customWidth="1"/>
    <col min="1047" max="1047" width="8.7109375" style="778" customWidth="1"/>
    <col min="1048" max="1048" width="8.5703125" style="778" customWidth="1"/>
    <col min="1049" max="1049" width="13.28515625" style="778" customWidth="1"/>
    <col min="1050" max="1280" width="13.140625" style="778"/>
    <col min="1281" max="1281" width="4" style="778" customWidth="1"/>
    <col min="1282" max="1282" width="3.85546875" style="778" customWidth="1"/>
    <col min="1283" max="1283" width="8.7109375" style="778" customWidth="1"/>
    <col min="1284" max="1284" width="8.5703125" style="778" customWidth="1"/>
    <col min="1285" max="1293" width="4.7109375" style="778" customWidth="1"/>
    <col min="1294" max="1294" width="5.42578125" style="778" customWidth="1"/>
    <col min="1295" max="1295" width="5.140625" style="778" customWidth="1"/>
    <col min="1296" max="1296" width="4.7109375" style="778" customWidth="1"/>
    <col min="1297" max="1299" width="5.7109375" style="778" customWidth="1"/>
    <col min="1300" max="1300" width="5.28515625" style="778" customWidth="1"/>
    <col min="1301" max="1301" width="7.5703125" style="778" customWidth="1"/>
    <col min="1302" max="1302" width="9.140625" style="778" customWidth="1"/>
    <col min="1303" max="1303" width="8.7109375" style="778" customWidth="1"/>
    <col min="1304" max="1304" width="8.5703125" style="778" customWidth="1"/>
    <col min="1305" max="1305" width="13.28515625" style="778" customWidth="1"/>
    <col min="1306" max="1536" width="13.140625" style="778"/>
    <col min="1537" max="1537" width="4" style="778" customWidth="1"/>
    <col min="1538" max="1538" width="3.85546875" style="778" customWidth="1"/>
    <col min="1539" max="1539" width="8.7109375" style="778" customWidth="1"/>
    <col min="1540" max="1540" width="8.5703125" style="778" customWidth="1"/>
    <col min="1541" max="1549" width="4.7109375" style="778" customWidth="1"/>
    <col min="1550" max="1550" width="5.42578125" style="778" customWidth="1"/>
    <col min="1551" max="1551" width="5.140625" style="778" customWidth="1"/>
    <col min="1552" max="1552" width="4.7109375" style="778" customWidth="1"/>
    <col min="1553" max="1555" width="5.7109375" style="778" customWidth="1"/>
    <col min="1556" max="1556" width="5.28515625" style="778" customWidth="1"/>
    <col min="1557" max="1557" width="7.5703125" style="778" customWidth="1"/>
    <col min="1558" max="1558" width="9.140625" style="778" customWidth="1"/>
    <col min="1559" max="1559" width="8.7109375" style="778" customWidth="1"/>
    <col min="1560" max="1560" width="8.5703125" style="778" customWidth="1"/>
    <col min="1561" max="1561" width="13.28515625" style="778" customWidth="1"/>
    <col min="1562" max="1792" width="13.140625" style="778"/>
    <col min="1793" max="1793" width="4" style="778" customWidth="1"/>
    <col min="1794" max="1794" width="3.85546875" style="778" customWidth="1"/>
    <col min="1795" max="1795" width="8.7109375" style="778" customWidth="1"/>
    <col min="1796" max="1796" width="8.5703125" style="778" customWidth="1"/>
    <col min="1797" max="1805" width="4.7109375" style="778" customWidth="1"/>
    <col min="1806" max="1806" width="5.42578125" style="778" customWidth="1"/>
    <col min="1807" max="1807" width="5.140625" style="778" customWidth="1"/>
    <col min="1808" max="1808" width="4.7109375" style="778" customWidth="1"/>
    <col min="1809" max="1811" width="5.7109375" style="778" customWidth="1"/>
    <col min="1812" max="1812" width="5.28515625" style="778" customWidth="1"/>
    <col min="1813" max="1813" width="7.5703125" style="778" customWidth="1"/>
    <col min="1814" max="1814" width="9.140625" style="778" customWidth="1"/>
    <col min="1815" max="1815" width="8.7109375" style="778" customWidth="1"/>
    <col min="1816" max="1816" width="8.5703125" style="778" customWidth="1"/>
    <col min="1817" max="1817" width="13.28515625" style="778" customWidth="1"/>
    <col min="1818" max="2048" width="13.140625" style="778"/>
    <col min="2049" max="2049" width="4" style="778" customWidth="1"/>
    <col min="2050" max="2050" width="3.85546875" style="778" customWidth="1"/>
    <col min="2051" max="2051" width="8.7109375" style="778" customWidth="1"/>
    <col min="2052" max="2052" width="8.5703125" style="778" customWidth="1"/>
    <col min="2053" max="2061" width="4.7109375" style="778" customWidth="1"/>
    <col min="2062" max="2062" width="5.42578125" style="778" customWidth="1"/>
    <col min="2063" max="2063" width="5.140625" style="778" customWidth="1"/>
    <col min="2064" max="2064" width="4.7109375" style="778" customWidth="1"/>
    <col min="2065" max="2067" width="5.7109375" style="778" customWidth="1"/>
    <col min="2068" max="2068" width="5.28515625" style="778" customWidth="1"/>
    <col min="2069" max="2069" width="7.5703125" style="778" customWidth="1"/>
    <col min="2070" max="2070" width="9.140625" style="778" customWidth="1"/>
    <col min="2071" max="2071" width="8.7109375" style="778" customWidth="1"/>
    <col min="2072" max="2072" width="8.5703125" style="778" customWidth="1"/>
    <col min="2073" max="2073" width="13.28515625" style="778" customWidth="1"/>
    <col min="2074" max="2304" width="13.140625" style="778"/>
    <col min="2305" max="2305" width="4" style="778" customWidth="1"/>
    <col min="2306" max="2306" width="3.85546875" style="778" customWidth="1"/>
    <col min="2307" max="2307" width="8.7109375" style="778" customWidth="1"/>
    <col min="2308" max="2308" width="8.5703125" style="778" customWidth="1"/>
    <col min="2309" max="2317" width="4.7109375" style="778" customWidth="1"/>
    <col min="2318" max="2318" width="5.42578125" style="778" customWidth="1"/>
    <col min="2319" max="2319" width="5.140625" style="778" customWidth="1"/>
    <col min="2320" max="2320" width="4.7109375" style="778" customWidth="1"/>
    <col min="2321" max="2323" width="5.7109375" style="778" customWidth="1"/>
    <col min="2324" max="2324" width="5.28515625" style="778" customWidth="1"/>
    <col min="2325" max="2325" width="7.5703125" style="778" customWidth="1"/>
    <col min="2326" max="2326" width="9.140625" style="778" customWidth="1"/>
    <col min="2327" max="2327" width="8.7109375" style="778" customWidth="1"/>
    <col min="2328" max="2328" width="8.5703125" style="778" customWidth="1"/>
    <col min="2329" max="2329" width="13.28515625" style="778" customWidth="1"/>
    <col min="2330" max="2560" width="13.140625" style="778"/>
    <col min="2561" max="2561" width="4" style="778" customWidth="1"/>
    <col min="2562" max="2562" width="3.85546875" style="778" customWidth="1"/>
    <col min="2563" max="2563" width="8.7109375" style="778" customWidth="1"/>
    <col min="2564" max="2564" width="8.5703125" style="778" customWidth="1"/>
    <col min="2565" max="2573" width="4.7109375" style="778" customWidth="1"/>
    <col min="2574" max="2574" width="5.42578125" style="778" customWidth="1"/>
    <col min="2575" max="2575" width="5.140625" style="778" customWidth="1"/>
    <col min="2576" max="2576" width="4.7109375" style="778" customWidth="1"/>
    <col min="2577" max="2579" width="5.7109375" style="778" customWidth="1"/>
    <col min="2580" max="2580" width="5.28515625" style="778" customWidth="1"/>
    <col min="2581" max="2581" width="7.5703125" style="778" customWidth="1"/>
    <col min="2582" max="2582" width="9.140625" style="778" customWidth="1"/>
    <col min="2583" max="2583" width="8.7109375" style="778" customWidth="1"/>
    <col min="2584" max="2584" width="8.5703125" style="778" customWidth="1"/>
    <col min="2585" max="2585" width="13.28515625" style="778" customWidth="1"/>
    <col min="2586" max="2816" width="13.140625" style="778"/>
    <col min="2817" max="2817" width="4" style="778" customWidth="1"/>
    <col min="2818" max="2818" width="3.85546875" style="778" customWidth="1"/>
    <col min="2819" max="2819" width="8.7109375" style="778" customWidth="1"/>
    <col min="2820" max="2820" width="8.5703125" style="778" customWidth="1"/>
    <col min="2821" max="2829" width="4.7109375" style="778" customWidth="1"/>
    <col min="2830" max="2830" width="5.42578125" style="778" customWidth="1"/>
    <col min="2831" max="2831" width="5.140625" style="778" customWidth="1"/>
    <col min="2832" max="2832" width="4.7109375" style="778" customWidth="1"/>
    <col min="2833" max="2835" width="5.7109375" style="778" customWidth="1"/>
    <col min="2836" max="2836" width="5.28515625" style="778" customWidth="1"/>
    <col min="2837" max="2837" width="7.5703125" style="778" customWidth="1"/>
    <col min="2838" max="2838" width="9.140625" style="778" customWidth="1"/>
    <col min="2839" max="2839" width="8.7109375" style="778" customWidth="1"/>
    <col min="2840" max="2840" width="8.5703125" style="778" customWidth="1"/>
    <col min="2841" max="2841" width="13.28515625" style="778" customWidth="1"/>
    <col min="2842" max="3072" width="13.140625" style="778"/>
    <col min="3073" max="3073" width="4" style="778" customWidth="1"/>
    <col min="3074" max="3074" width="3.85546875" style="778" customWidth="1"/>
    <col min="3075" max="3075" width="8.7109375" style="778" customWidth="1"/>
    <col min="3076" max="3076" width="8.5703125" style="778" customWidth="1"/>
    <col min="3077" max="3085" width="4.7109375" style="778" customWidth="1"/>
    <col min="3086" max="3086" width="5.42578125" style="778" customWidth="1"/>
    <col min="3087" max="3087" width="5.140625" style="778" customWidth="1"/>
    <col min="3088" max="3088" width="4.7109375" style="778" customWidth="1"/>
    <col min="3089" max="3091" width="5.7109375" style="778" customWidth="1"/>
    <col min="3092" max="3092" width="5.28515625" style="778" customWidth="1"/>
    <col min="3093" max="3093" width="7.5703125" style="778" customWidth="1"/>
    <col min="3094" max="3094" width="9.140625" style="778" customWidth="1"/>
    <col min="3095" max="3095" width="8.7109375" style="778" customWidth="1"/>
    <col min="3096" max="3096" width="8.5703125" style="778" customWidth="1"/>
    <col min="3097" max="3097" width="13.28515625" style="778" customWidth="1"/>
    <col min="3098" max="3328" width="13.140625" style="778"/>
    <col min="3329" max="3329" width="4" style="778" customWidth="1"/>
    <col min="3330" max="3330" width="3.85546875" style="778" customWidth="1"/>
    <col min="3331" max="3331" width="8.7109375" style="778" customWidth="1"/>
    <col min="3332" max="3332" width="8.5703125" style="778" customWidth="1"/>
    <col min="3333" max="3341" width="4.7109375" style="778" customWidth="1"/>
    <col min="3342" max="3342" width="5.42578125" style="778" customWidth="1"/>
    <col min="3343" max="3343" width="5.140625" style="778" customWidth="1"/>
    <col min="3344" max="3344" width="4.7109375" style="778" customWidth="1"/>
    <col min="3345" max="3347" width="5.7109375" style="778" customWidth="1"/>
    <col min="3348" max="3348" width="5.28515625" style="778" customWidth="1"/>
    <col min="3349" max="3349" width="7.5703125" style="778" customWidth="1"/>
    <col min="3350" max="3350" width="9.140625" style="778" customWidth="1"/>
    <col min="3351" max="3351" width="8.7109375" style="778" customWidth="1"/>
    <col min="3352" max="3352" width="8.5703125" style="778" customWidth="1"/>
    <col min="3353" max="3353" width="13.28515625" style="778" customWidth="1"/>
    <col min="3354" max="3584" width="13.140625" style="778"/>
    <col min="3585" max="3585" width="4" style="778" customWidth="1"/>
    <col min="3586" max="3586" width="3.85546875" style="778" customWidth="1"/>
    <col min="3587" max="3587" width="8.7109375" style="778" customWidth="1"/>
    <col min="3588" max="3588" width="8.5703125" style="778" customWidth="1"/>
    <col min="3589" max="3597" width="4.7109375" style="778" customWidth="1"/>
    <col min="3598" max="3598" width="5.42578125" style="778" customWidth="1"/>
    <col min="3599" max="3599" width="5.140625" style="778" customWidth="1"/>
    <col min="3600" max="3600" width="4.7109375" style="778" customWidth="1"/>
    <col min="3601" max="3603" width="5.7109375" style="778" customWidth="1"/>
    <col min="3604" max="3604" width="5.28515625" style="778" customWidth="1"/>
    <col min="3605" max="3605" width="7.5703125" style="778" customWidth="1"/>
    <col min="3606" max="3606" width="9.140625" style="778" customWidth="1"/>
    <col min="3607" max="3607" width="8.7109375" style="778" customWidth="1"/>
    <col min="3608" max="3608" width="8.5703125" style="778" customWidth="1"/>
    <col min="3609" max="3609" width="13.28515625" style="778" customWidth="1"/>
    <col min="3610" max="3840" width="13.140625" style="778"/>
    <col min="3841" max="3841" width="4" style="778" customWidth="1"/>
    <col min="3842" max="3842" width="3.85546875" style="778" customWidth="1"/>
    <col min="3843" max="3843" width="8.7109375" style="778" customWidth="1"/>
    <col min="3844" max="3844" width="8.5703125" style="778" customWidth="1"/>
    <col min="3845" max="3853" width="4.7109375" style="778" customWidth="1"/>
    <col min="3854" max="3854" width="5.42578125" style="778" customWidth="1"/>
    <col min="3855" max="3855" width="5.140625" style="778" customWidth="1"/>
    <col min="3856" max="3856" width="4.7109375" style="778" customWidth="1"/>
    <col min="3857" max="3859" width="5.7109375" style="778" customWidth="1"/>
    <col min="3860" max="3860" width="5.28515625" style="778" customWidth="1"/>
    <col min="3861" max="3861" width="7.5703125" style="778" customWidth="1"/>
    <col min="3862" max="3862" width="9.140625" style="778" customWidth="1"/>
    <col min="3863" max="3863" width="8.7109375" style="778" customWidth="1"/>
    <col min="3864" max="3864" width="8.5703125" style="778" customWidth="1"/>
    <col min="3865" max="3865" width="13.28515625" style="778" customWidth="1"/>
    <col min="3866" max="4096" width="13.140625" style="778"/>
    <col min="4097" max="4097" width="4" style="778" customWidth="1"/>
    <col min="4098" max="4098" width="3.85546875" style="778" customWidth="1"/>
    <col min="4099" max="4099" width="8.7109375" style="778" customWidth="1"/>
    <col min="4100" max="4100" width="8.5703125" style="778" customWidth="1"/>
    <col min="4101" max="4109" width="4.7109375" style="778" customWidth="1"/>
    <col min="4110" max="4110" width="5.42578125" style="778" customWidth="1"/>
    <col min="4111" max="4111" width="5.140625" style="778" customWidth="1"/>
    <col min="4112" max="4112" width="4.7109375" style="778" customWidth="1"/>
    <col min="4113" max="4115" width="5.7109375" style="778" customWidth="1"/>
    <col min="4116" max="4116" width="5.28515625" style="778" customWidth="1"/>
    <col min="4117" max="4117" width="7.5703125" style="778" customWidth="1"/>
    <col min="4118" max="4118" width="9.140625" style="778" customWidth="1"/>
    <col min="4119" max="4119" width="8.7109375" style="778" customWidth="1"/>
    <col min="4120" max="4120" width="8.5703125" style="778" customWidth="1"/>
    <col min="4121" max="4121" width="13.28515625" style="778" customWidth="1"/>
    <col min="4122" max="4352" width="13.140625" style="778"/>
    <col min="4353" max="4353" width="4" style="778" customWidth="1"/>
    <col min="4354" max="4354" width="3.85546875" style="778" customWidth="1"/>
    <col min="4355" max="4355" width="8.7109375" style="778" customWidth="1"/>
    <col min="4356" max="4356" width="8.5703125" style="778" customWidth="1"/>
    <col min="4357" max="4365" width="4.7109375" style="778" customWidth="1"/>
    <col min="4366" max="4366" width="5.42578125" style="778" customWidth="1"/>
    <col min="4367" max="4367" width="5.140625" style="778" customWidth="1"/>
    <col min="4368" max="4368" width="4.7109375" style="778" customWidth="1"/>
    <col min="4369" max="4371" width="5.7109375" style="778" customWidth="1"/>
    <col min="4372" max="4372" width="5.28515625" style="778" customWidth="1"/>
    <col min="4373" max="4373" width="7.5703125" style="778" customWidth="1"/>
    <col min="4374" max="4374" width="9.140625" style="778" customWidth="1"/>
    <col min="4375" max="4375" width="8.7109375" style="778" customWidth="1"/>
    <col min="4376" max="4376" width="8.5703125" style="778" customWidth="1"/>
    <col min="4377" max="4377" width="13.28515625" style="778" customWidth="1"/>
    <col min="4378" max="4608" width="13.140625" style="778"/>
    <col min="4609" max="4609" width="4" style="778" customWidth="1"/>
    <col min="4610" max="4610" width="3.85546875" style="778" customWidth="1"/>
    <col min="4611" max="4611" width="8.7109375" style="778" customWidth="1"/>
    <col min="4612" max="4612" width="8.5703125" style="778" customWidth="1"/>
    <col min="4613" max="4621" width="4.7109375" style="778" customWidth="1"/>
    <col min="4622" max="4622" width="5.42578125" style="778" customWidth="1"/>
    <col min="4623" max="4623" width="5.140625" style="778" customWidth="1"/>
    <col min="4624" max="4624" width="4.7109375" style="778" customWidth="1"/>
    <col min="4625" max="4627" width="5.7109375" style="778" customWidth="1"/>
    <col min="4628" max="4628" width="5.28515625" style="778" customWidth="1"/>
    <col min="4629" max="4629" width="7.5703125" style="778" customWidth="1"/>
    <col min="4630" max="4630" width="9.140625" style="778" customWidth="1"/>
    <col min="4631" max="4631" width="8.7109375" style="778" customWidth="1"/>
    <col min="4632" max="4632" width="8.5703125" style="778" customWidth="1"/>
    <col min="4633" max="4633" width="13.28515625" style="778" customWidth="1"/>
    <col min="4634" max="4864" width="13.140625" style="778"/>
    <col min="4865" max="4865" width="4" style="778" customWidth="1"/>
    <col min="4866" max="4866" width="3.85546875" style="778" customWidth="1"/>
    <col min="4867" max="4867" width="8.7109375" style="778" customWidth="1"/>
    <col min="4868" max="4868" width="8.5703125" style="778" customWidth="1"/>
    <col min="4869" max="4877" width="4.7109375" style="778" customWidth="1"/>
    <col min="4878" max="4878" width="5.42578125" style="778" customWidth="1"/>
    <col min="4879" max="4879" width="5.140625" style="778" customWidth="1"/>
    <col min="4880" max="4880" width="4.7109375" style="778" customWidth="1"/>
    <col min="4881" max="4883" width="5.7109375" style="778" customWidth="1"/>
    <col min="4884" max="4884" width="5.28515625" style="778" customWidth="1"/>
    <col min="4885" max="4885" width="7.5703125" style="778" customWidth="1"/>
    <col min="4886" max="4886" width="9.140625" style="778" customWidth="1"/>
    <col min="4887" max="4887" width="8.7109375" style="778" customWidth="1"/>
    <col min="4888" max="4888" width="8.5703125" style="778" customWidth="1"/>
    <col min="4889" max="4889" width="13.28515625" style="778" customWidth="1"/>
    <col min="4890" max="5120" width="13.140625" style="778"/>
    <col min="5121" max="5121" width="4" style="778" customWidth="1"/>
    <col min="5122" max="5122" width="3.85546875" style="778" customWidth="1"/>
    <col min="5123" max="5123" width="8.7109375" style="778" customWidth="1"/>
    <col min="5124" max="5124" width="8.5703125" style="778" customWidth="1"/>
    <col min="5125" max="5133" width="4.7109375" style="778" customWidth="1"/>
    <col min="5134" max="5134" width="5.42578125" style="778" customWidth="1"/>
    <col min="5135" max="5135" width="5.140625" style="778" customWidth="1"/>
    <col min="5136" max="5136" width="4.7109375" style="778" customWidth="1"/>
    <col min="5137" max="5139" width="5.7109375" style="778" customWidth="1"/>
    <col min="5140" max="5140" width="5.28515625" style="778" customWidth="1"/>
    <col min="5141" max="5141" width="7.5703125" style="778" customWidth="1"/>
    <col min="5142" max="5142" width="9.140625" style="778" customWidth="1"/>
    <col min="5143" max="5143" width="8.7109375" style="778" customWidth="1"/>
    <col min="5144" max="5144" width="8.5703125" style="778" customWidth="1"/>
    <col min="5145" max="5145" width="13.28515625" style="778" customWidth="1"/>
    <col min="5146" max="5376" width="13.140625" style="778"/>
    <col min="5377" max="5377" width="4" style="778" customWidth="1"/>
    <col min="5378" max="5378" width="3.85546875" style="778" customWidth="1"/>
    <col min="5379" max="5379" width="8.7109375" style="778" customWidth="1"/>
    <col min="5380" max="5380" width="8.5703125" style="778" customWidth="1"/>
    <col min="5381" max="5389" width="4.7109375" style="778" customWidth="1"/>
    <col min="5390" max="5390" width="5.42578125" style="778" customWidth="1"/>
    <col min="5391" max="5391" width="5.140625" style="778" customWidth="1"/>
    <col min="5392" max="5392" width="4.7109375" style="778" customWidth="1"/>
    <col min="5393" max="5395" width="5.7109375" style="778" customWidth="1"/>
    <col min="5396" max="5396" width="5.28515625" style="778" customWidth="1"/>
    <col min="5397" max="5397" width="7.5703125" style="778" customWidth="1"/>
    <col min="5398" max="5398" width="9.140625" style="778" customWidth="1"/>
    <col min="5399" max="5399" width="8.7109375" style="778" customWidth="1"/>
    <col min="5400" max="5400" width="8.5703125" style="778" customWidth="1"/>
    <col min="5401" max="5401" width="13.28515625" style="778" customWidth="1"/>
    <col min="5402" max="5632" width="13.140625" style="778"/>
    <col min="5633" max="5633" width="4" style="778" customWidth="1"/>
    <col min="5634" max="5634" width="3.85546875" style="778" customWidth="1"/>
    <col min="5635" max="5635" width="8.7109375" style="778" customWidth="1"/>
    <col min="5636" max="5636" width="8.5703125" style="778" customWidth="1"/>
    <col min="5637" max="5645" width="4.7109375" style="778" customWidth="1"/>
    <col min="5646" max="5646" width="5.42578125" style="778" customWidth="1"/>
    <col min="5647" max="5647" width="5.140625" style="778" customWidth="1"/>
    <col min="5648" max="5648" width="4.7109375" style="778" customWidth="1"/>
    <col min="5649" max="5651" width="5.7109375" style="778" customWidth="1"/>
    <col min="5652" max="5652" width="5.28515625" style="778" customWidth="1"/>
    <col min="5653" max="5653" width="7.5703125" style="778" customWidth="1"/>
    <col min="5654" max="5654" width="9.140625" style="778" customWidth="1"/>
    <col min="5655" max="5655" width="8.7109375" style="778" customWidth="1"/>
    <col min="5656" max="5656" width="8.5703125" style="778" customWidth="1"/>
    <col min="5657" max="5657" width="13.28515625" style="778" customWidth="1"/>
    <col min="5658" max="5888" width="13.140625" style="778"/>
    <col min="5889" max="5889" width="4" style="778" customWidth="1"/>
    <col min="5890" max="5890" width="3.85546875" style="778" customWidth="1"/>
    <col min="5891" max="5891" width="8.7109375" style="778" customWidth="1"/>
    <col min="5892" max="5892" width="8.5703125" style="778" customWidth="1"/>
    <col min="5893" max="5901" width="4.7109375" style="778" customWidth="1"/>
    <col min="5902" max="5902" width="5.42578125" style="778" customWidth="1"/>
    <col min="5903" max="5903" width="5.140625" style="778" customWidth="1"/>
    <col min="5904" max="5904" width="4.7109375" style="778" customWidth="1"/>
    <col min="5905" max="5907" width="5.7109375" style="778" customWidth="1"/>
    <col min="5908" max="5908" width="5.28515625" style="778" customWidth="1"/>
    <col min="5909" max="5909" width="7.5703125" style="778" customWidth="1"/>
    <col min="5910" max="5910" width="9.140625" style="778" customWidth="1"/>
    <col min="5911" max="5911" width="8.7109375" style="778" customWidth="1"/>
    <col min="5912" max="5912" width="8.5703125" style="778" customWidth="1"/>
    <col min="5913" max="5913" width="13.28515625" style="778" customWidth="1"/>
    <col min="5914" max="6144" width="13.140625" style="778"/>
    <col min="6145" max="6145" width="4" style="778" customWidth="1"/>
    <col min="6146" max="6146" width="3.85546875" style="778" customWidth="1"/>
    <col min="6147" max="6147" width="8.7109375" style="778" customWidth="1"/>
    <col min="6148" max="6148" width="8.5703125" style="778" customWidth="1"/>
    <col min="6149" max="6157" width="4.7109375" style="778" customWidth="1"/>
    <col min="6158" max="6158" width="5.42578125" style="778" customWidth="1"/>
    <col min="6159" max="6159" width="5.140625" style="778" customWidth="1"/>
    <col min="6160" max="6160" width="4.7109375" style="778" customWidth="1"/>
    <col min="6161" max="6163" width="5.7109375" style="778" customWidth="1"/>
    <col min="6164" max="6164" width="5.28515625" style="778" customWidth="1"/>
    <col min="6165" max="6165" width="7.5703125" style="778" customWidth="1"/>
    <col min="6166" max="6166" width="9.140625" style="778" customWidth="1"/>
    <col min="6167" max="6167" width="8.7109375" style="778" customWidth="1"/>
    <col min="6168" max="6168" width="8.5703125" style="778" customWidth="1"/>
    <col min="6169" max="6169" width="13.28515625" style="778" customWidth="1"/>
    <col min="6170" max="6400" width="13.140625" style="778"/>
    <col min="6401" max="6401" width="4" style="778" customWidth="1"/>
    <col min="6402" max="6402" width="3.85546875" style="778" customWidth="1"/>
    <col min="6403" max="6403" width="8.7109375" style="778" customWidth="1"/>
    <col min="6404" max="6404" width="8.5703125" style="778" customWidth="1"/>
    <col min="6405" max="6413" width="4.7109375" style="778" customWidth="1"/>
    <col min="6414" max="6414" width="5.42578125" style="778" customWidth="1"/>
    <col min="6415" max="6415" width="5.140625" style="778" customWidth="1"/>
    <col min="6416" max="6416" width="4.7109375" style="778" customWidth="1"/>
    <col min="6417" max="6419" width="5.7109375" style="778" customWidth="1"/>
    <col min="6420" max="6420" width="5.28515625" style="778" customWidth="1"/>
    <col min="6421" max="6421" width="7.5703125" style="778" customWidth="1"/>
    <col min="6422" max="6422" width="9.140625" style="778" customWidth="1"/>
    <col min="6423" max="6423" width="8.7109375" style="778" customWidth="1"/>
    <col min="6424" max="6424" width="8.5703125" style="778" customWidth="1"/>
    <col min="6425" max="6425" width="13.28515625" style="778" customWidth="1"/>
    <col min="6426" max="6656" width="13.140625" style="778"/>
    <col min="6657" max="6657" width="4" style="778" customWidth="1"/>
    <col min="6658" max="6658" width="3.85546875" style="778" customWidth="1"/>
    <col min="6659" max="6659" width="8.7109375" style="778" customWidth="1"/>
    <col min="6660" max="6660" width="8.5703125" style="778" customWidth="1"/>
    <col min="6661" max="6669" width="4.7109375" style="778" customWidth="1"/>
    <col min="6670" max="6670" width="5.42578125" style="778" customWidth="1"/>
    <col min="6671" max="6671" width="5.140625" style="778" customWidth="1"/>
    <col min="6672" max="6672" width="4.7109375" style="778" customWidth="1"/>
    <col min="6673" max="6675" width="5.7109375" style="778" customWidth="1"/>
    <col min="6676" max="6676" width="5.28515625" style="778" customWidth="1"/>
    <col min="6677" max="6677" width="7.5703125" style="778" customWidth="1"/>
    <col min="6678" max="6678" width="9.140625" style="778" customWidth="1"/>
    <col min="6679" max="6679" width="8.7109375" style="778" customWidth="1"/>
    <col min="6680" max="6680" width="8.5703125" style="778" customWidth="1"/>
    <col min="6681" max="6681" width="13.28515625" style="778" customWidth="1"/>
    <col min="6682" max="6912" width="13.140625" style="778"/>
    <col min="6913" max="6913" width="4" style="778" customWidth="1"/>
    <col min="6914" max="6914" width="3.85546875" style="778" customWidth="1"/>
    <col min="6915" max="6915" width="8.7109375" style="778" customWidth="1"/>
    <col min="6916" max="6916" width="8.5703125" style="778" customWidth="1"/>
    <col min="6917" max="6925" width="4.7109375" style="778" customWidth="1"/>
    <col min="6926" max="6926" width="5.42578125" style="778" customWidth="1"/>
    <col min="6927" max="6927" width="5.140625" style="778" customWidth="1"/>
    <col min="6928" max="6928" width="4.7109375" style="778" customWidth="1"/>
    <col min="6929" max="6931" width="5.7109375" style="778" customWidth="1"/>
    <col min="6932" max="6932" width="5.28515625" style="778" customWidth="1"/>
    <col min="6933" max="6933" width="7.5703125" style="778" customWidth="1"/>
    <col min="6934" max="6934" width="9.140625" style="778" customWidth="1"/>
    <col min="6935" max="6935" width="8.7109375" style="778" customWidth="1"/>
    <col min="6936" max="6936" width="8.5703125" style="778" customWidth="1"/>
    <col min="6937" max="6937" width="13.28515625" style="778" customWidth="1"/>
    <col min="6938" max="7168" width="13.140625" style="778"/>
    <col min="7169" max="7169" width="4" style="778" customWidth="1"/>
    <col min="7170" max="7170" width="3.85546875" style="778" customWidth="1"/>
    <col min="7171" max="7171" width="8.7109375" style="778" customWidth="1"/>
    <col min="7172" max="7172" width="8.5703125" style="778" customWidth="1"/>
    <col min="7173" max="7181" width="4.7109375" style="778" customWidth="1"/>
    <col min="7182" max="7182" width="5.42578125" style="778" customWidth="1"/>
    <col min="7183" max="7183" width="5.140625" style="778" customWidth="1"/>
    <col min="7184" max="7184" width="4.7109375" style="778" customWidth="1"/>
    <col min="7185" max="7187" width="5.7109375" style="778" customWidth="1"/>
    <col min="7188" max="7188" width="5.28515625" style="778" customWidth="1"/>
    <col min="7189" max="7189" width="7.5703125" style="778" customWidth="1"/>
    <col min="7190" max="7190" width="9.140625" style="778" customWidth="1"/>
    <col min="7191" max="7191" width="8.7109375" style="778" customWidth="1"/>
    <col min="7192" max="7192" width="8.5703125" style="778" customWidth="1"/>
    <col min="7193" max="7193" width="13.28515625" style="778" customWidth="1"/>
    <col min="7194" max="7424" width="13.140625" style="778"/>
    <col min="7425" max="7425" width="4" style="778" customWidth="1"/>
    <col min="7426" max="7426" width="3.85546875" style="778" customWidth="1"/>
    <col min="7427" max="7427" width="8.7109375" style="778" customWidth="1"/>
    <col min="7428" max="7428" width="8.5703125" style="778" customWidth="1"/>
    <col min="7429" max="7437" width="4.7109375" style="778" customWidth="1"/>
    <col min="7438" max="7438" width="5.42578125" style="778" customWidth="1"/>
    <col min="7439" max="7439" width="5.140625" style="778" customWidth="1"/>
    <col min="7440" max="7440" width="4.7109375" style="778" customWidth="1"/>
    <col min="7441" max="7443" width="5.7109375" style="778" customWidth="1"/>
    <col min="7444" max="7444" width="5.28515625" style="778" customWidth="1"/>
    <col min="7445" max="7445" width="7.5703125" style="778" customWidth="1"/>
    <col min="7446" max="7446" width="9.140625" style="778" customWidth="1"/>
    <col min="7447" max="7447" width="8.7109375" style="778" customWidth="1"/>
    <col min="7448" max="7448" width="8.5703125" style="778" customWidth="1"/>
    <col min="7449" max="7449" width="13.28515625" style="778" customWidth="1"/>
    <col min="7450" max="7680" width="13.140625" style="778"/>
    <col min="7681" max="7681" width="4" style="778" customWidth="1"/>
    <col min="7682" max="7682" width="3.85546875" style="778" customWidth="1"/>
    <col min="7683" max="7683" width="8.7109375" style="778" customWidth="1"/>
    <col min="7684" max="7684" width="8.5703125" style="778" customWidth="1"/>
    <col min="7685" max="7693" width="4.7109375" style="778" customWidth="1"/>
    <col min="7694" max="7694" width="5.42578125" style="778" customWidth="1"/>
    <col min="7695" max="7695" width="5.140625" style="778" customWidth="1"/>
    <col min="7696" max="7696" width="4.7109375" style="778" customWidth="1"/>
    <col min="7697" max="7699" width="5.7109375" style="778" customWidth="1"/>
    <col min="7700" max="7700" width="5.28515625" style="778" customWidth="1"/>
    <col min="7701" max="7701" width="7.5703125" style="778" customWidth="1"/>
    <col min="7702" max="7702" width="9.140625" style="778" customWidth="1"/>
    <col min="7703" max="7703" width="8.7109375" style="778" customWidth="1"/>
    <col min="7704" max="7704" width="8.5703125" style="778" customWidth="1"/>
    <col min="7705" max="7705" width="13.28515625" style="778" customWidth="1"/>
    <col min="7706" max="7936" width="13.140625" style="778"/>
    <col min="7937" max="7937" width="4" style="778" customWidth="1"/>
    <col min="7938" max="7938" width="3.85546875" style="778" customWidth="1"/>
    <col min="7939" max="7939" width="8.7109375" style="778" customWidth="1"/>
    <col min="7940" max="7940" width="8.5703125" style="778" customWidth="1"/>
    <col min="7941" max="7949" width="4.7109375" style="778" customWidth="1"/>
    <col min="7950" max="7950" width="5.42578125" style="778" customWidth="1"/>
    <col min="7951" max="7951" width="5.140625" style="778" customWidth="1"/>
    <col min="7952" max="7952" width="4.7109375" style="778" customWidth="1"/>
    <col min="7953" max="7955" width="5.7109375" style="778" customWidth="1"/>
    <col min="7956" max="7956" width="5.28515625" style="778" customWidth="1"/>
    <col min="7957" max="7957" width="7.5703125" style="778" customWidth="1"/>
    <col min="7958" max="7958" width="9.140625" style="778" customWidth="1"/>
    <col min="7959" max="7959" width="8.7109375" style="778" customWidth="1"/>
    <col min="7960" max="7960" width="8.5703125" style="778" customWidth="1"/>
    <col min="7961" max="7961" width="13.28515625" style="778" customWidth="1"/>
    <col min="7962" max="8192" width="13.140625" style="778"/>
    <col min="8193" max="8193" width="4" style="778" customWidth="1"/>
    <col min="8194" max="8194" width="3.85546875" style="778" customWidth="1"/>
    <col min="8195" max="8195" width="8.7109375" style="778" customWidth="1"/>
    <col min="8196" max="8196" width="8.5703125" style="778" customWidth="1"/>
    <col min="8197" max="8205" width="4.7109375" style="778" customWidth="1"/>
    <col min="8206" max="8206" width="5.42578125" style="778" customWidth="1"/>
    <col min="8207" max="8207" width="5.140625" style="778" customWidth="1"/>
    <col min="8208" max="8208" width="4.7109375" style="778" customWidth="1"/>
    <col min="8209" max="8211" width="5.7109375" style="778" customWidth="1"/>
    <col min="8212" max="8212" width="5.28515625" style="778" customWidth="1"/>
    <col min="8213" max="8213" width="7.5703125" style="778" customWidth="1"/>
    <col min="8214" max="8214" width="9.140625" style="778" customWidth="1"/>
    <col min="8215" max="8215" width="8.7109375" style="778" customWidth="1"/>
    <col min="8216" max="8216" width="8.5703125" style="778" customWidth="1"/>
    <col min="8217" max="8217" width="13.28515625" style="778" customWidth="1"/>
    <col min="8218" max="8448" width="13.140625" style="778"/>
    <col min="8449" max="8449" width="4" style="778" customWidth="1"/>
    <col min="8450" max="8450" width="3.85546875" style="778" customWidth="1"/>
    <col min="8451" max="8451" width="8.7109375" style="778" customWidth="1"/>
    <col min="8452" max="8452" width="8.5703125" style="778" customWidth="1"/>
    <col min="8453" max="8461" width="4.7109375" style="778" customWidth="1"/>
    <col min="8462" max="8462" width="5.42578125" style="778" customWidth="1"/>
    <col min="8463" max="8463" width="5.140625" style="778" customWidth="1"/>
    <col min="8464" max="8464" width="4.7109375" style="778" customWidth="1"/>
    <col min="8465" max="8467" width="5.7109375" style="778" customWidth="1"/>
    <col min="8468" max="8468" width="5.28515625" style="778" customWidth="1"/>
    <col min="8469" max="8469" width="7.5703125" style="778" customWidth="1"/>
    <col min="8470" max="8470" width="9.140625" style="778" customWidth="1"/>
    <col min="8471" max="8471" width="8.7109375" style="778" customWidth="1"/>
    <col min="8472" max="8472" width="8.5703125" style="778" customWidth="1"/>
    <col min="8473" max="8473" width="13.28515625" style="778" customWidth="1"/>
    <col min="8474" max="8704" width="13.140625" style="778"/>
    <col min="8705" max="8705" width="4" style="778" customWidth="1"/>
    <col min="8706" max="8706" width="3.85546875" style="778" customWidth="1"/>
    <col min="8707" max="8707" width="8.7109375" style="778" customWidth="1"/>
    <col min="8708" max="8708" width="8.5703125" style="778" customWidth="1"/>
    <col min="8709" max="8717" width="4.7109375" style="778" customWidth="1"/>
    <col min="8718" max="8718" width="5.42578125" style="778" customWidth="1"/>
    <col min="8719" max="8719" width="5.140625" style="778" customWidth="1"/>
    <col min="8720" max="8720" width="4.7109375" style="778" customWidth="1"/>
    <col min="8721" max="8723" width="5.7109375" style="778" customWidth="1"/>
    <col min="8724" max="8724" width="5.28515625" style="778" customWidth="1"/>
    <col min="8725" max="8725" width="7.5703125" style="778" customWidth="1"/>
    <col min="8726" max="8726" width="9.140625" style="778" customWidth="1"/>
    <col min="8727" max="8727" width="8.7109375" style="778" customWidth="1"/>
    <col min="8728" max="8728" width="8.5703125" style="778" customWidth="1"/>
    <col min="8729" max="8729" width="13.28515625" style="778" customWidth="1"/>
    <col min="8730" max="8960" width="13.140625" style="778"/>
    <col min="8961" max="8961" width="4" style="778" customWidth="1"/>
    <col min="8962" max="8962" width="3.85546875" style="778" customWidth="1"/>
    <col min="8963" max="8963" width="8.7109375" style="778" customWidth="1"/>
    <col min="8964" max="8964" width="8.5703125" style="778" customWidth="1"/>
    <col min="8965" max="8973" width="4.7109375" style="778" customWidth="1"/>
    <col min="8974" max="8974" width="5.42578125" style="778" customWidth="1"/>
    <col min="8975" max="8975" width="5.140625" style="778" customWidth="1"/>
    <col min="8976" max="8976" width="4.7109375" style="778" customWidth="1"/>
    <col min="8977" max="8979" width="5.7109375" style="778" customWidth="1"/>
    <col min="8980" max="8980" width="5.28515625" style="778" customWidth="1"/>
    <col min="8981" max="8981" width="7.5703125" style="778" customWidth="1"/>
    <col min="8982" max="8982" width="9.140625" style="778" customWidth="1"/>
    <col min="8983" max="8983" width="8.7109375" style="778" customWidth="1"/>
    <col min="8984" max="8984" width="8.5703125" style="778" customWidth="1"/>
    <col min="8985" max="8985" width="13.28515625" style="778" customWidth="1"/>
    <col min="8986" max="9216" width="13.140625" style="778"/>
    <col min="9217" max="9217" width="4" style="778" customWidth="1"/>
    <col min="9218" max="9218" width="3.85546875" style="778" customWidth="1"/>
    <col min="9219" max="9219" width="8.7109375" style="778" customWidth="1"/>
    <col min="9220" max="9220" width="8.5703125" style="778" customWidth="1"/>
    <col min="9221" max="9229" width="4.7109375" style="778" customWidth="1"/>
    <col min="9230" max="9230" width="5.42578125" style="778" customWidth="1"/>
    <col min="9231" max="9231" width="5.140625" style="778" customWidth="1"/>
    <col min="9232" max="9232" width="4.7109375" style="778" customWidth="1"/>
    <col min="9233" max="9235" width="5.7109375" style="778" customWidth="1"/>
    <col min="9236" max="9236" width="5.28515625" style="778" customWidth="1"/>
    <col min="9237" max="9237" width="7.5703125" style="778" customWidth="1"/>
    <col min="9238" max="9238" width="9.140625" style="778" customWidth="1"/>
    <col min="9239" max="9239" width="8.7109375" style="778" customWidth="1"/>
    <col min="9240" max="9240" width="8.5703125" style="778" customWidth="1"/>
    <col min="9241" max="9241" width="13.28515625" style="778" customWidth="1"/>
    <col min="9242" max="9472" width="13.140625" style="778"/>
    <col min="9473" max="9473" width="4" style="778" customWidth="1"/>
    <col min="9474" max="9474" width="3.85546875" style="778" customWidth="1"/>
    <col min="9475" max="9475" width="8.7109375" style="778" customWidth="1"/>
    <col min="9476" max="9476" width="8.5703125" style="778" customWidth="1"/>
    <col min="9477" max="9485" width="4.7109375" style="778" customWidth="1"/>
    <col min="9486" max="9486" width="5.42578125" style="778" customWidth="1"/>
    <col min="9487" max="9487" width="5.140625" style="778" customWidth="1"/>
    <col min="9488" max="9488" width="4.7109375" style="778" customWidth="1"/>
    <col min="9489" max="9491" width="5.7109375" style="778" customWidth="1"/>
    <col min="9492" max="9492" width="5.28515625" style="778" customWidth="1"/>
    <col min="9493" max="9493" width="7.5703125" style="778" customWidth="1"/>
    <col min="9494" max="9494" width="9.140625" style="778" customWidth="1"/>
    <col min="9495" max="9495" width="8.7109375" style="778" customWidth="1"/>
    <col min="9496" max="9496" width="8.5703125" style="778" customWidth="1"/>
    <col min="9497" max="9497" width="13.28515625" style="778" customWidth="1"/>
    <col min="9498" max="9728" width="13.140625" style="778"/>
    <col min="9729" max="9729" width="4" style="778" customWidth="1"/>
    <col min="9730" max="9730" width="3.85546875" style="778" customWidth="1"/>
    <col min="9731" max="9731" width="8.7109375" style="778" customWidth="1"/>
    <col min="9732" max="9732" width="8.5703125" style="778" customWidth="1"/>
    <col min="9733" max="9741" width="4.7109375" style="778" customWidth="1"/>
    <col min="9742" max="9742" width="5.42578125" style="778" customWidth="1"/>
    <col min="9743" max="9743" width="5.140625" style="778" customWidth="1"/>
    <col min="9744" max="9744" width="4.7109375" style="778" customWidth="1"/>
    <col min="9745" max="9747" width="5.7109375" style="778" customWidth="1"/>
    <col min="9748" max="9748" width="5.28515625" style="778" customWidth="1"/>
    <col min="9749" max="9749" width="7.5703125" style="778" customWidth="1"/>
    <col min="9750" max="9750" width="9.140625" style="778" customWidth="1"/>
    <col min="9751" max="9751" width="8.7109375" style="778" customWidth="1"/>
    <col min="9752" max="9752" width="8.5703125" style="778" customWidth="1"/>
    <col min="9753" max="9753" width="13.28515625" style="778" customWidth="1"/>
    <col min="9754" max="9984" width="13.140625" style="778"/>
    <col min="9985" max="9985" width="4" style="778" customWidth="1"/>
    <col min="9986" max="9986" width="3.85546875" style="778" customWidth="1"/>
    <col min="9987" max="9987" width="8.7109375" style="778" customWidth="1"/>
    <col min="9988" max="9988" width="8.5703125" style="778" customWidth="1"/>
    <col min="9989" max="9997" width="4.7109375" style="778" customWidth="1"/>
    <col min="9998" max="9998" width="5.42578125" style="778" customWidth="1"/>
    <col min="9999" max="9999" width="5.140625" style="778" customWidth="1"/>
    <col min="10000" max="10000" width="4.7109375" style="778" customWidth="1"/>
    <col min="10001" max="10003" width="5.7109375" style="778" customWidth="1"/>
    <col min="10004" max="10004" width="5.28515625" style="778" customWidth="1"/>
    <col min="10005" max="10005" width="7.5703125" style="778" customWidth="1"/>
    <col min="10006" max="10006" width="9.140625" style="778" customWidth="1"/>
    <col min="10007" max="10007" width="8.7109375" style="778" customWidth="1"/>
    <col min="10008" max="10008" width="8.5703125" style="778" customWidth="1"/>
    <col min="10009" max="10009" width="13.28515625" style="778" customWidth="1"/>
    <col min="10010" max="10240" width="13.140625" style="778"/>
    <col min="10241" max="10241" width="4" style="778" customWidth="1"/>
    <col min="10242" max="10242" width="3.85546875" style="778" customWidth="1"/>
    <col min="10243" max="10243" width="8.7109375" style="778" customWidth="1"/>
    <col min="10244" max="10244" width="8.5703125" style="778" customWidth="1"/>
    <col min="10245" max="10253" width="4.7109375" style="778" customWidth="1"/>
    <col min="10254" max="10254" width="5.42578125" style="778" customWidth="1"/>
    <col min="10255" max="10255" width="5.140625" style="778" customWidth="1"/>
    <col min="10256" max="10256" width="4.7109375" style="778" customWidth="1"/>
    <col min="10257" max="10259" width="5.7109375" style="778" customWidth="1"/>
    <col min="10260" max="10260" width="5.28515625" style="778" customWidth="1"/>
    <col min="10261" max="10261" width="7.5703125" style="778" customWidth="1"/>
    <col min="10262" max="10262" width="9.140625" style="778" customWidth="1"/>
    <col min="10263" max="10263" width="8.7109375" style="778" customWidth="1"/>
    <col min="10264" max="10264" width="8.5703125" style="778" customWidth="1"/>
    <col min="10265" max="10265" width="13.28515625" style="778" customWidth="1"/>
    <col min="10266" max="10496" width="13.140625" style="778"/>
    <col min="10497" max="10497" width="4" style="778" customWidth="1"/>
    <col min="10498" max="10498" width="3.85546875" style="778" customWidth="1"/>
    <col min="10499" max="10499" width="8.7109375" style="778" customWidth="1"/>
    <col min="10500" max="10500" width="8.5703125" style="778" customWidth="1"/>
    <col min="10501" max="10509" width="4.7109375" style="778" customWidth="1"/>
    <col min="10510" max="10510" width="5.42578125" style="778" customWidth="1"/>
    <col min="10511" max="10511" width="5.140625" style="778" customWidth="1"/>
    <col min="10512" max="10512" width="4.7109375" style="778" customWidth="1"/>
    <col min="10513" max="10515" width="5.7109375" style="778" customWidth="1"/>
    <col min="10516" max="10516" width="5.28515625" style="778" customWidth="1"/>
    <col min="10517" max="10517" width="7.5703125" style="778" customWidth="1"/>
    <col min="10518" max="10518" width="9.140625" style="778" customWidth="1"/>
    <col min="10519" max="10519" width="8.7109375" style="778" customWidth="1"/>
    <col min="10520" max="10520" width="8.5703125" style="778" customWidth="1"/>
    <col min="10521" max="10521" width="13.28515625" style="778" customWidth="1"/>
    <col min="10522" max="10752" width="13.140625" style="778"/>
    <col min="10753" max="10753" width="4" style="778" customWidth="1"/>
    <col min="10754" max="10754" width="3.85546875" style="778" customWidth="1"/>
    <col min="10755" max="10755" width="8.7109375" style="778" customWidth="1"/>
    <col min="10756" max="10756" width="8.5703125" style="778" customWidth="1"/>
    <col min="10757" max="10765" width="4.7109375" style="778" customWidth="1"/>
    <col min="10766" max="10766" width="5.42578125" style="778" customWidth="1"/>
    <col min="10767" max="10767" width="5.140625" style="778" customWidth="1"/>
    <col min="10768" max="10768" width="4.7109375" style="778" customWidth="1"/>
    <col min="10769" max="10771" width="5.7109375" style="778" customWidth="1"/>
    <col min="10772" max="10772" width="5.28515625" style="778" customWidth="1"/>
    <col min="10773" max="10773" width="7.5703125" style="778" customWidth="1"/>
    <col min="10774" max="10774" width="9.140625" style="778" customWidth="1"/>
    <col min="10775" max="10775" width="8.7109375" style="778" customWidth="1"/>
    <col min="10776" max="10776" width="8.5703125" style="778" customWidth="1"/>
    <col min="10777" max="10777" width="13.28515625" style="778" customWidth="1"/>
    <col min="10778" max="11008" width="13.140625" style="778"/>
    <col min="11009" max="11009" width="4" style="778" customWidth="1"/>
    <col min="11010" max="11010" width="3.85546875" style="778" customWidth="1"/>
    <col min="11011" max="11011" width="8.7109375" style="778" customWidth="1"/>
    <col min="11012" max="11012" width="8.5703125" style="778" customWidth="1"/>
    <col min="11013" max="11021" width="4.7109375" style="778" customWidth="1"/>
    <col min="11022" max="11022" width="5.42578125" style="778" customWidth="1"/>
    <col min="11023" max="11023" width="5.140625" style="778" customWidth="1"/>
    <col min="11024" max="11024" width="4.7109375" style="778" customWidth="1"/>
    <col min="11025" max="11027" width="5.7109375" style="778" customWidth="1"/>
    <col min="11028" max="11028" width="5.28515625" style="778" customWidth="1"/>
    <col min="11029" max="11029" width="7.5703125" style="778" customWidth="1"/>
    <col min="11030" max="11030" width="9.140625" style="778" customWidth="1"/>
    <col min="11031" max="11031" width="8.7109375" style="778" customWidth="1"/>
    <col min="11032" max="11032" width="8.5703125" style="778" customWidth="1"/>
    <col min="11033" max="11033" width="13.28515625" style="778" customWidth="1"/>
    <col min="11034" max="11264" width="13.140625" style="778"/>
    <col min="11265" max="11265" width="4" style="778" customWidth="1"/>
    <col min="11266" max="11266" width="3.85546875" style="778" customWidth="1"/>
    <col min="11267" max="11267" width="8.7109375" style="778" customWidth="1"/>
    <col min="11268" max="11268" width="8.5703125" style="778" customWidth="1"/>
    <col min="11269" max="11277" width="4.7109375" style="778" customWidth="1"/>
    <col min="11278" max="11278" width="5.42578125" style="778" customWidth="1"/>
    <col min="11279" max="11279" width="5.140625" style="778" customWidth="1"/>
    <col min="11280" max="11280" width="4.7109375" style="778" customWidth="1"/>
    <col min="11281" max="11283" width="5.7109375" style="778" customWidth="1"/>
    <col min="11284" max="11284" width="5.28515625" style="778" customWidth="1"/>
    <col min="11285" max="11285" width="7.5703125" style="778" customWidth="1"/>
    <col min="11286" max="11286" width="9.140625" style="778" customWidth="1"/>
    <col min="11287" max="11287" width="8.7109375" style="778" customWidth="1"/>
    <col min="11288" max="11288" width="8.5703125" style="778" customWidth="1"/>
    <col min="11289" max="11289" width="13.28515625" style="778" customWidth="1"/>
    <col min="11290" max="11520" width="13.140625" style="778"/>
    <col min="11521" max="11521" width="4" style="778" customWidth="1"/>
    <col min="11522" max="11522" width="3.85546875" style="778" customWidth="1"/>
    <col min="11523" max="11523" width="8.7109375" style="778" customWidth="1"/>
    <col min="11524" max="11524" width="8.5703125" style="778" customWidth="1"/>
    <col min="11525" max="11533" width="4.7109375" style="778" customWidth="1"/>
    <col min="11534" max="11534" width="5.42578125" style="778" customWidth="1"/>
    <col min="11535" max="11535" width="5.140625" style="778" customWidth="1"/>
    <col min="11536" max="11536" width="4.7109375" style="778" customWidth="1"/>
    <col min="11537" max="11539" width="5.7109375" style="778" customWidth="1"/>
    <col min="11540" max="11540" width="5.28515625" style="778" customWidth="1"/>
    <col min="11541" max="11541" width="7.5703125" style="778" customWidth="1"/>
    <col min="11542" max="11542" width="9.140625" style="778" customWidth="1"/>
    <col min="11543" max="11543" width="8.7109375" style="778" customWidth="1"/>
    <col min="11544" max="11544" width="8.5703125" style="778" customWidth="1"/>
    <col min="11545" max="11545" width="13.28515625" style="778" customWidth="1"/>
    <col min="11546" max="11776" width="13.140625" style="778"/>
    <col min="11777" max="11777" width="4" style="778" customWidth="1"/>
    <col min="11778" max="11778" width="3.85546875" style="778" customWidth="1"/>
    <col min="11779" max="11779" width="8.7109375" style="778" customWidth="1"/>
    <col min="11780" max="11780" width="8.5703125" style="778" customWidth="1"/>
    <col min="11781" max="11789" width="4.7109375" style="778" customWidth="1"/>
    <col min="11790" max="11790" width="5.42578125" style="778" customWidth="1"/>
    <col min="11791" max="11791" width="5.140625" style="778" customWidth="1"/>
    <col min="11792" max="11792" width="4.7109375" style="778" customWidth="1"/>
    <col min="11793" max="11795" width="5.7109375" style="778" customWidth="1"/>
    <col min="11796" max="11796" width="5.28515625" style="778" customWidth="1"/>
    <col min="11797" max="11797" width="7.5703125" style="778" customWidth="1"/>
    <col min="11798" max="11798" width="9.140625" style="778" customWidth="1"/>
    <col min="11799" max="11799" width="8.7109375" style="778" customWidth="1"/>
    <col min="11800" max="11800" width="8.5703125" style="778" customWidth="1"/>
    <col min="11801" max="11801" width="13.28515625" style="778" customWidth="1"/>
    <col min="11802" max="12032" width="13.140625" style="778"/>
    <col min="12033" max="12033" width="4" style="778" customWidth="1"/>
    <col min="12034" max="12034" width="3.85546875" style="778" customWidth="1"/>
    <col min="12035" max="12035" width="8.7109375" style="778" customWidth="1"/>
    <col min="12036" max="12036" width="8.5703125" style="778" customWidth="1"/>
    <col min="12037" max="12045" width="4.7109375" style="778" customWidth="1"/>
    <col min="12046" max="12046" width="5.42578125" style="778" customWidth="1"/>
    <col min="12047" max="12047" width="5.140625" style="778" customWidth="1"/>
    <col min="12048" max="12048" width="4.7109375" style="778" customWidth="1"/>
    <col min="12049" max="12051" width="5.7109375" style="778" customWidth="1"/>
    <col min="12052" max="12052" width="5.28515625" style="778" customWidth="1"/>
    <col min="12053" max="12053" width="7.5703125" style="778" customWidth="1"/>
    <col min="12054" max="12054" width="9.140625" style="778" customWidth="1"/>
    <col min="12055" max="12055" width="8.7109375" style="778" customWidth="1"/>
    <col min="12056" max="12056" width="8.5703125" style="778" customWidth="1"/>
    <col min="12057" max="12057" width="13.28515625" style="778" customWidth="1"/>
    <col min="12058" max="12288" width="13.140625" style="778"/>
    <col min="12289" max="12289" width="4" style="778" customWidth="1"/>
    <col min="12290" max="12290" width="3.85546875" style="778" customWidth="1"/>
    <col min="12291" max="12291" width="8.7109375" style="778" customWidth="1"/>
    <col min="12292" max="12292" width="8.5703125" style="778" customWidth="1"/>
    <col min="12293" max="12301" width="4.7109375" style="778" customWidth="1"/>
    <col min="12302" max="12302" width="5.42578125" style="778" customWidth="1"/>
    <col min="12303" max="12303" width="5.140625" style="778" customWidth="1"/>
    <col min="12304" max="12304" width="4.7109375" style="778" customWidth="1"/>
    <col min="12305" max="12307" width="5.7109375" style="778" customWidth="1"/>
    <col min="12308" max="12308" width="5.28515625" style="778" customWidth="1"/>
    <col min="12309" max="12309" width="7.5703125" style="778" customWidth="1"/>
    <col min="12310" max="12310" width="9.140625" style="778" customWidth="1"/>
    <col min="12311" max="12311" width="8.7109375" style="778" customWidth="1"/>
    <col min="12312" max="12312" width="8.5703125" style="778" customWidth="1"/>
    <col min="12313" max="12313" width="13.28515625" style="778" customWidth="1"/>
    <col min="12314" max="12544" width="13.140625" style="778"/>
    <col min="12545" max="12545" width="4" style="778" customWidth="1"/>
    <col min="12546" max="12546" width="3.85546875" style="778" customWidth="1"/>
    <col min="12547" max="12547" width="8.7109375" style="778" customWidth="1"/>
    <col min="12548" max="12548" width="8.5703125" style="778" customWidth="1"/>
    <col min="12549" max="12557" width="4.7109375" style="778" customWidth="1"/>
    <col min="12558" max="12558" width="5.42578125" style="778" customWidth="1"/>
    <col min="12559" max="12559" width="5.140625" style="778" customWidth="1"/>
    <col min="12560" max="12560" width="4.7109375" style="778" customWidth="1"/>
    <col min="12561" max="12563" width="5.7109375" style="778" customWidth="1"/>
    <col min="12564" max="12564" width="5.28515625" style="778" customWidth="1"/>
    <col min="12565" max="12565" width="7.5703125" style="778" customWidth="1"/>
    <col min="12566" max="12566" width="9.140625" style="778" customWidth="1"/>
    <col min="12567" max="12567" width="8.7109375" style="778" customWidth="1"/>
    <col min="12568" max="12568" width="8.5703125" style="778" customWidth="1"/>
    <col min="12569" max="12569" width="13.28515625" style="778" customWidth="1"/>
    <col min="12570" max="12800" width="13.140625" style="778"/>
    <col min="12801" max="12801" width="4" style="778" customWidth="1"/>
    <col min="12802" max="12802" width="3.85546875" style="778" customWidth="1"/>
    <col min="12803" max="12803" width="8.7109375" style="778" customWidth="1"/>
    <col min="12804" max="12804" width="8.5703125" style="778" customWidth="1"/>
    <col min="12805" max="12813" width="4.7109375" style="778" customWidth="1"/>
    <col min="12814" max="12814" width="5.42578125" style="778" customWidth="1"/>
    <col min="12815" max="12815" width="5.140625" style="778" customWidth="1"/>
    <col min="12816" max="12816" width="4.7109375" style="778" customWidth="1"/>
    <col min="12817" max="12819" width="5.7109375" style="778" customWidth="1"/>
    <col min="12820" max="12820" width="5.28515625" style="778" customWidth="1"/>
    <col min="12821" max="12821" width="7.5703125" style="778" customWidth="1"/>
    <col min="12822" max="12822" width="9.140625" style="778" customWidth="1"/>
    <col min="12823" max="12823" width="8.7109375" style="778" customWidth="1"/>
    <col min="12824" max="12824" width="8.5703125" style="778" customWidth="1"/>
    <col min="12825" max="12825" width="13.28515625" style="778" customWidth="1"/>
    <col min="12826" max="13056" width="13.140625" style="778"/>
    <col min="13057" max="13057" width="4" style="778" customWidth="1"/>
    <col min="13058" max="13058" width="3.85546875" style="778" customWidth="1"/>
    <col min="13059" max="13059" width="8.7109375" style="778" customWidth="1"/>
    <col min="13060" max="13060" width="8.5703125" style="778" customWidth="1"/>
    <col min="13061" max="13069" width="4.7109375" style="778" customWidth="1"/>
    <col min="13070" max="13070" width="5.42578125" style="778" customWidth="1"/>
    <col min="13071" max="13071" width="5.140625" style="778" customWidth="1"/>
    <col min="13072" max="13072" width="4.7109375" style="778" customWidth="1"/>
    <col min="13073" max="13075" width="5.7109375" style="778" customWidth="1"/>
    <col min="13076" max="13076" width="5.28515625" style="778" customWidth="1"/>
    <col min="13077" max="13077" width="7.5703125" style="778" customWidth="1"/>
    <col min="13078" max="13078" width="9.140625" style="778" customWidth="1"/>
    <col min="13079" max="13079" width="8.7109375" style="778" customWidth="1"/>
    <col min="13080" max="13080" width="8.5703125" style="778" customWidth="1"/>
    <col min="13081" max="13081" width="13.28515625" style="778" customWidth="1"/>
    <col min="13082" max="13312" width="13.140625" style="778"/>
    <col min="13313" max="13313" width="4" style="778" customWidth="1"/>
    <col min="13314" max="13314" width="3.85546875" style="778" customWidth="1"/>
    <col min="13315" max="13315" width="8.7109375" style="778" customWidth="1"/>
    <col min="13316" max="13316" width="8.5703125" style="778" customWidth="1"/>
    <col min="13317" max="13325" width="4.7109375" style="778" customWidth="1"/>
    <col min="13326" max="13326" width="5.42578125" style="778" customWidth="1"/>
    <col min="13327" max="13327" width="5.140625" style="778" customWidth="1"/>
    <col min="13328" max="13328" width="4.7109375" style="778" customWidth="1"/>
    <col min="13329" max="13331" width="5.7109375" style="778" customWidth="1"/>
    <col min="13332" max="13332" width="5.28515625" style="778" customWidth="1"/>
    <col min="13333" max="13333" width="7.5703125" style="778" customWidth="1"/>
    <col min="13334" max="13334" width="9.140625" style="778" customWidth="1"/>
    <col min="13335" max="13335" width="8.7109375" style="778" customWidth="1"/>
    <col min="13336" max="13336" width="8.5703125" style="778" customWidth="1"/>
    <col min="13337" max="13337" width="13.28515625" style="778" customWidth="1"/>
    <col min="13338" max="13568" width="13.140625" style="778"/>
    <col min="13569" max="13569" width="4" style="778" customWidth="1"/>
    <col min="13570" max="13570" width="3.85546875" style="778" customWidth="1"/>
    <col min="13571" max="13571" width="8.7109375" style="778" customWidth="1"/>
    <col min="13572" max="13572" width="8.5703125" style="778" customWidth="1"/>
    <col min="13573" max="13581" width="4.7109375" style="778" customWidth="1"/>
    <col min="13582" max="13582" width="5.42578125" style="778" customWidth="1"/>
    <col min="13583" max="13583" width="5.140625" style="778" customWidth="1"/>
    <col min="13584" max="13584" width="4.7109375" style="778" customWidth="1"/>
    <col min="13585" max="13587" width="5.7109375" style="778" customWidth="1"/>
    <col min="13588" max="13588" width="5.28515625" style="778" customWidth="1"/>
    <col min="13589" max="13589" width="7.5703125" style="778" customWidth="1"/>
    <col min="13590" max="13590" width="9.140625" style="778" customWidth="1"/>
    <col min="13591" max="13591" width="8.7109375" style="778" customWidth="1"/>
    <col min="13592" max="13592" width="8.5703125" style="778" customWidth="1"/>
    <col min="13593" max="13593" width="13.28515625" style="778" customWidth="1"/>
    <col min="13594" max="13824" width="13.140625" style="778"/>
    <col min="13825" max="13825" width="4" style="778" customWidth="1"/>
    <col min="13826" max="13826" width="3.85546875" style="778" customWidth="1"/>
    <col min="13827" max="13827" width="8.7109375" style="778" customWidth="1"/>
    <col min="13828" max="13828" width="8.5703125" style="778" customWidth="1"/>
    <col min="13829" max="13837" width="4.7109375" style="778" customWidth="1"/>
    <col min="13838" max="13838" width="5.42578125" style="778" customWidth="1"/>
    <col min="13839" max="13839" width="5.140625" style="778" customWidth="1"/>
    <col min="13840" max="13840" width="4.7109375" style="778" customWidth="1"/>
    <col min="13841" max="13843" width="5.7109375" style="778" customWidth="1"/>
    <col min="13844" max="13844" width="5.28515625" style="778" customWidth="1"/>
    <col min="13845" max="13845" width="7.5703125" style="778" customWidth="1"/>
    <col min="13846" max="13846" width="9.140625" style="778" customWidth="1"/>
    <col min="13847" max="13847" width="8.7109375" style="778" customWidth="1"/>
    <col min="13848" max="13848" width="8.5703125" style="778" customWidth="1"/>
    <col min="13849" max="13849" width="13.28515625" style="778" customWidth="1"/>
    <col min="13850" max="14080" width="13.140625" style="778"/>
    <col min="14081" max="14081" width="4" style="778" customWidth="1"/>
    <col min="14082" max="14082" width="3.85546875" style="778" customWidth="1"/>
    <col min="14083" max="14083" width="8.7109375" style="778" customWidth="1"/>
    <col min="14084" max="14084" width="8.5703125" style="778" customWidth="1"/>
    <col min="14085" max="14093" width="4.7109375" style="778" customWidth="1"/>
    <col min="14094" max="14094" width="5.42578125" style="778" customWidth="1"/>
    <col min="14095" max="14095" width="5.140625" style="778" customWidth="1"/>
    <col min="14096" max="14096" width="4.7109375" style="778" customWidth="1"/>
    <col min="14097" max="14099" width="5.7109375" style="778" customWidth="1"/>
    <col min="14100" max="14100" width="5.28515625" style="778" customWidth="1"/>
    <col min="14101" max="14101" width="7.5703125" style="778" customWidth="1"/>
    <col min="14102" max="14102" width="9.140625" style="778" customWidth="1"/>
    <col min="14103" max="14103" width="8.7109375" style="778" customWidth="1"/>
    <col min="14104" max="14104" width="8.5703125" style="778" customWidth="1"/>
    <col min="14105" max="14105" width="13.28515625" style="778" customWidth="1"/>
    <col min="14106" max="14336" width="13.140625" style="778"/>
    <col min="14337" max="14337" width="4" style="778" customWidth="1"/>
    <col min="14338" max="14338" width="3.85546875" style="778" customWidth="1"/>
    <col min="14339" max="14339" width="8.7109375" style="778" customWidth="1"/>
    <col min="14340" max="14340" width="8.5703125" style="778" customWidth="1"/>
    <col min="14341" max="14349" width="4.7109375" style="778" customWidth="1"/>
    <col min="14350" max="14350" width="5.42578125" style="778" customWidth="1"/>
    <col min="14351" max="14351" width="5.140625" style="778" customWidth="1"/>
    <col min="14352" max="14352" width="4.7109375" style="778" customWidth="1"/>
    <col min="14353" max="14355" width="5.7109375" style="778" customWidth="1"/>
    <col min="14356" max="14356" width="5.28515625" style="778" customWidth="1"/>
    <col min="14357" max="14357" width="7.5703125" style="778" customWidth="1"/>
    <col min="14358" max="14358" width="9.140625" style="778" customWidth="1"/>
    <col min="14359" max="14359" width="8.7109375" style="778" customWidth="1"/>
    <col min="14360" max="14360" width="8.5703125" style="778" customWidth="1"/>
    <col min="14361" max="14361" width="13.28515625" style="778" customWidth="1"/>
    <col min="14362" max="14592" width="13.140625" style="778"/>
    <col min="14593" max="14593" width="4" style="778" customWidth="1"/>
    <col min="14594" max="14594" width="3.85546875" style="778" customWidth="1"/>
    <col min="14595" max="14595" width="8.7109375" style="778" customWidth="1"/>
    <col min="14596" max="14596" width="8.5703125" style="778" customWidth="1"/>
    <col min="14597" max="14605" width="4.7109375" style="778" customWidth="1"/>
    <col min="14606" max="14606" width="5.42578125" style="778" customWidth="1"/>
    <col min="14607" max="14607" width="5.140625" style="778" customWidth="1"/>
    <col min="14608" max="14608" width="4.7109375" style="778" customWidth="1"/>
    <col min="14609" max="14611" width="5.7109375" style="778" customWidth="1"/>
    <col min="14612" max="14612" width="5.28515625" style="778" customWidth="1"/>
    <col min="14613" max="14613" width="7.5703125" style="778" customWidth="1"/>
    <col min="14614" max="14614" width="9.140625" style="778" customWidth="1"/>
    <col min="14615" max="14615" width="8.7109375" style="778" customWidth="1"/>
    <col min="14616" max="14616" width="8.5703125" style="778" customWidth="1"/>
    <col min="14617" max="14617" width="13.28515625" style="778" customWidth="1"/>
    <col min="14618" max="14848" width="13.140625" style="778"/>
    <col min="14849" max="14849" width="4" style="778" customWidth="1"/>
    <col min="14850" max="14850" width="3.85546875" style="778" customWidth="1"/>
    <col min="14851" max="14851" width="8.7109375" style="778" customWidth="1"/>
    <col min="14852" max="14852" width="8.5703125" style="778" customWidth="1"/>
    <col min="14853" max="14861" width="4.7109375" style="778" customWidth="1"/>
    <col min="14862" max="14862" width="5.42578125" style="778" customWidth="1"/>
    <col min="14863" max="14863" width="5.140625" style="778" customWidth="1"/>
    <col min="14864" max="14864" width="4.7109375" style="778" customWidth="1"/>
    <col min="14865" max="14867" width="5.7109375" style="778" customWidth="1"/>
    <col min="14868" max="14868" width="5.28515625" style="778" customWidth="1"/>
    <col min="14869" max="14869" width="7.5703125" style="778" customWidth="1"/>
    <col min="14870" max="14870" width="9.140625" style="778" customWidth="1"/>
    <col min="14871" max="14871" width="8.7109375" style="778" customWidth="1"/>
    <col min="14872" max="14872" width="8.5703125" style="778" customWidth="1"/>
    <col min="14873" max="14873" width="13.28515625" style="778" customWidth="1"/>
    <col min="14874" max="15104" width="13.140625" style="778"/>
    <col min="15105" max="15105" width="4" style="778" customWidth="1"/>
    <col min="15106" max="15106" width="3.85546875" style="778" customWidth="1"/>
    <col min="15107" max="15107" width="8.7109375" style="778" customWidth="1"/>
    <col min="15108" max="15108" width="8.5703125" style="778" customWidth="1"/>
    <col min="15109" max="15117" width="4.7109375" style="778" customWidth="1"/>
    <col min="15118" max="15118" width="5.42578125" style="778" customWidth="1"/>
    <col min="15119" max="15119" width="5.140625" style="778" customWidth="1"/>
    <col min="15120" max="15120" width="4.7109375" style="778" customWidth="1"/>
    <col min="15121" max="15123" width="5.7109375" style="778" customWidth="1"/>
    <col min="15124" max="15124" width="5.28515625" style="778" customWidth="1"/>
    <col min="15125" max="15125" width="7.5703125" style="778" customWidth="1"/>
    <col min="15126" max="15126" width="9.140625" style="778" customWidth="1"/>
    <col min="15127" max="15127" width="8.7109375" style="778" customWidth="1"/>
    <col min="15128" max="15128" width="8.5703125" style="778" customWidth="1"/>
    <col min="15129" max="15129" width="13.28515625" style="778" customWidth="1"/>
    <col min="15130" max="15360" width="13.140625" style="778"/>
    <col min="15361" max="15361" width="4" style="778" customWidth="1"/>
    <col min="15362" max="15362" width="3.85546875" style="778" customWidth="1"/>
    <col min="15363" max="15363" width="8.7109375" style="778" customWidth="1"/>
    <col min="15364" max="15364" width="8.5703125" style="778" customWidth="1"/>
    <col min="15365" max="15373" width="4.7109375" style="778" customWidth="1"/>
    <col min="15374" max="15374" width="5.42578125" style="778" customWidth="1"/>
    <col min="15375" max="15375" width="5.140625" style="778" customWidth="1"/>
    <col min="15376" max="15376" width="4.7109375" style="778" customWidth="1"/>
    <col min="15377" max="15379" width="5.7109375" style="778" customWidth="1"/>
    <col min="15380" max="15380" width="5.28515625" style="778" customWidth="1"/>
    <col min="15381" max="15381" width="7.5703125" style="778" customWidth="1"/>
    <col min="15382" max="15382" width="9.140625" style="778" customWidth="1"/>
    <col min="15383" max="15383" width="8.7109375" style="778" customWidth="1"/>
    <col min="15384" max="15384" width="8.5703125" style="778" customWidth="1"/>
    <col min="15385" max="15385" width="13.28515625" style="778" customWidth="1"/>
    <col min="15386" max="15616" width="13.140625" style="778"/>
    <col min="15617" max="15617" width="4" style="778" customWidth="1"/>
    <col min="15618" max="15618" width="3.85546875" style="778" customWidth="1"/>
    <col min="15619" max="15619" width="8.7109375" style="778" customWidth="1"/>
    <col min="15620" max="15620" width="8.5703125" style="778" customWidth="1"/>
    <col min="15621" max="15629" width="4.7109375" style="778" customWidth="1"/>
    <col min="15630" max="15630" width="5.42578125" style="778" customWidth="1"/>
    <col min="15631" max="15631" width="5.140625" style="778" customWidth="1"/>
    <col min="15632" max="15632" width="4.7109375" style="778" customWidth="1"/>
    <col min="15633" max="15635" width="5.7109375" style="778" customWidth="1"/>
    <col min="15636" max="15636" width="5.28515625" style="778" customWidth="1"/>
    <col min="15637" max="15637" width="7.5703125" style="778" customWidth="1"/>
    <col min="15638" max="15638" width="9.140625" style="778" customWidth="1"/>
    <col min="15639" max="15639" width="8.7109375" style="778" customWidth="1"/>
    <col min="15640" max="15640" width="8.5703125" style="778" customWidth="1"/>
    <col min="15641" max="15641" width="13.28515625" style="778" customWidth="1"/>
    <col min="15642" max="15872" width="13.140625" style="778"/>
    <col min="15873" max="15873" width="4" style="778" customWidth="1"/>
    <col min="15874" max="15874" width="3.85546875" style="778" customWidth="1"/>
    <col min="15875" max="15875" width="8.7109375" style="778" customWidth="1"/>
    <col min="15876" max="15876" width="8.5703125" style="778" customWidth="1"/>
    <col min="15877" max="15885" width="4.7109375" style="778" customWidth="1"/>
    <col min="15886" max="15886" width="5.42578125" style="778" customWidth="1"/>
    <col min="15887" max="15887" width="5.140625" style="778" customWidth="1"/>
    <col min="15888" max="15888" width="4.7109375" style="778" customWidth="1"/>
    <col min="15889" max="15891" width="5.7109375" style="778" customWidth="1"/>
    <col min="15892" max="15892" width="5.28515625" style="778" customWidth="1"/>
    <col min="15893" max="15893" width="7.5703125" style="778" customWidth="1"/>
    <col min="15894" max="15894" width="9.140625" style="778" customWidth="1"/>
    <col min="15895" max="15895" width="8.7109375" style="778" customWidth="1"/>
    <col min="15896" max="15896" width="8.5703125" style="778" customWidth="1"/>
    <col min="15897" max="15897" width="13.28515625" style="778" customWidth="1"/>
    <col min="15898" max="16128" width="13.140625" style="778"/>
    <col min="16129" max="16129" width="4" style="778" customWidth="1"/>
    <col min="16130" max="16130" width="3.85546875" style="778" customWidth="1"/>
    <col min="16131" max="16131" width="8.7109375" style="778" customWidth="1"/>
    <col min="16132" max="16132" width="8.5703125" style="778" customWidth="1"/>
    <col min="16133" max="16141" width="4.7109375" style="778" customWidth="1"/>
    <col min="16142" max="16142" width="5.42578125" style="778" customWidth="1"/>
    <col min="16143" max="16143" width="5.140625" style="778" customWidth="1"/>
    <col min="16144" max="16144" width="4.7109375" style="778" customWidth="1"/>
    <col min="16145" max="16147" width="5.7109375" style="778" customWidth="1"/>
    <col min="16148" max="16148" width="5.28515625" style="778" customWidth="1"/>
    <col min="16149" max="16149" width="7.5703125" style="778" customWidth="1"/>
    <col min="16150" max="16150" width="9.140625" style="778" customWidth="1"/>
    <col min="16151" max="16151" width="8.7109375" style="778" customWidth="1"/>
    <col min="16152" max="16152" width="8.5703125" style="778" customWidth="1"/>
    <col min="16153" max="16153" width="13.28515625" style="778" customWidth="1"/>
    <col min="16154" max="16384" width="13.140625" style="778"/>
  </cols>
  <sheetData>
    <row r="1" spans="1:25" s="753" customFormat="1" ht="19.149999999999999" customHeight="1" x14ac:dyDescent="0.15">
      <c r="A1" s="742" t="s">
        <v>584</v>
      </c>
      <c r="B1" s="743" t="s">
        <v>144</v>
      </c>
      <c r="C1" s="744"/>
      <c r="D1" s="743"/>
      <c r="E1" s="745" t="s">
        <v>221</v>
      </c>
      <c r="F1" s="746" t="s">
        <v>222</v>
      </c>
      <c r="G1" s="746" t="s">
        <v>223</v>
      </c>
      <c r="H1" s="745" t="s">
        <v>224</v>
      </c>
      <c r="I1" s="745" t="s">
        <v>225</v>
      </c>
      <c r="J1" s="745" t="s">
        <v>226</v>
      </c>
      <c r="K1" s="745" t="s">
        <v>227</v>
      </c>
      <c r="L1" s="747" t="s">
        <v>228</v>
      </c>
      <c r="M1" s="745" t="s">
        <v>229</v>
      </c>
      <c r="N1" s="748" t="s">
        <v>585</v>
      </c>
      <c r="O1" s="745" t="s">
        <v>231</v>
      </c>
      <c r="P1" s="749" t="s">
        <v>357</v>
      </c>
      <c r="Q1" s="745" t="s">
        <v>357</v>
      </c>
      <c r="R1" s="745" t="s">
        <v>230</v>
      </c>
      <c r="S1" s="745" t="s">
        <v>149</v>
      </c>
      <c r="T1" s="745" t="s">
        <v>586</v>
      </c>
      <c r="U1" s="750" t="s">
        <v>587</v>
      </c>
      <c r="V1" s="751" t="s">
        <v>588</v>
      </c>
      <c r="W1" s="752" t="s">
        <v>589</v>
      </c>
      <c r="X1" s="752" t="s">
        <v>590</v>
      </c>
    </row>
    <row r="2" spans="1:25" s="766" customFormat="1" ht="19.149999999999999" customHeight="1" thickBot="1" x14ac:dyDescent="0.25">
      <c r="A2" s="754" t="s">
        <v>591</v>
      </c>
      <c r="B2" s="755" t="s">
        <v>592</v>
      </c>
      <c r="C2" s="756" t="s">
        <v>219</v>
      </c>
      <c r="D2" s="757" t="s">
        <v>220</v>
      </c>
      <c r="E2" s="758" t="s">
        <v>206</v>
      </c>
      <c r="F2" s="759" t="s">
        <v>207</v>
      </c>
      <c r="G2" s="759" t="s">
        <v>208</v>
      </c>
      <c r="H2" s="758" t="s">
        <v>209</v>
      </c>
      <c r="I2" s="758" t="s">
        <v>210</v>
      </c>
      <c r="J2" s="758" t="s">
        <v>211</v>
      </c>
      <c r="K2" s="758" t="s">
        <v>212</v>
      </c>
      <c r="L2" s="760" t="s">
        <v>213</v>
      </c>
      <c r="M2" s="758" t="s">
        <v>214</v>
      </c>
      <c r="N2" s="761" t="s">
        <v>593</v>
      </c>
      <c r="O2" s="758" t="s">
        <v>218</v>
      </c>
      <c r="P2" s="762" t="s">
        <v>215</v>
      </c>
      <c r="Q2" s="758" t="s">
        <v>215</v>
      </c>
      <c r="R2" s="758" t="s">
        <v>216</v>
      </c>
      <c r="S2" s="758" t="s">
        <v>217</v>
      </c>
      <c r="T2" s="758" t="s">
        <v>594</v>
      </c>
      <c r="U2" s="763" t="s">
        <v>595</v>
      </c>
      <c r="V2" s="764" t="s">
        <v>596</v>
      </c>
      <c r="W2" s="765"/>
      <c r="X2" s="765"/>
    </row>
    <row r="3" spans="1:25" ht="19.149999999999999" customHeight="1" thickTop="1" x14ac:dyDescent="0.2">
      <c r="B3" s="768">
        <v>121</v>
      </c>
      <c r="C3" s="769" t="s">
        <v>233</v>
      </c>
      <c r="D3" s="770" t="s">
        <v>234</v>
      </c>
      <c r="E3" s="771" t="s">
        <v>267</v>
      </c>
      <c r="F3" s="771">
        <v>4</v>
      </c>
      <c r="G3" s="771" t="s">
        <v>267</v>
      </c>
      <c r="H3" s="771" t="s">
        <v>267</v>
      </c>
      <c r="I3" s="771">
        <v>4</v>
      </c>
      <c r="J3" s="771" t="s">
        <v>267</v>
      </c>
      <c r="K3" s="771">
        <v>4</v>
      </c>
      <c r="L3" s="772" t="s">
        <v>267</v>
      </c>
      <c r="M3" s="771" t="s">
        <v>267</v>
      </c>
      <c r="N3" s="773" t="s">
        <v>257</v>
      </c>
      <c r="O3" s="771" t="s">
        <v>257</v>
      </c>
      <c r="P3" s="771" t="s">
        <v>257</v>
      </c>
      <c r="Q3" s="771"/>
      <c r="R3" s="771"/>
      <c r="S3" s="771"/>
      <c r="T3" s="771"/>
      <c r="U3" s="774"/>
      <c r="V3" s="775" t="s">
        <v>386</v>
      </c>
      <c r="W3" s="776"/>
      <c r="X3" s="777"/>
      <c r="Y3" s="778"/>
    </row>
    <row r="4" spans="1:25" ht="19.149999999999999" customHeight="1" x14ac:dyDescent="0.2">
      <c r="A4" s="779">
        <v>70</v>
      </c>
      <c r="B4" s="768">
        <v>122</v>
      </c>
      <c r="C4" s="769" t="s">
        <v>236</v>
      </c>
      <c r="D4" s="770" t="s">
        <v>237</v>
      </c>
      <c r="E4" s="771">
        <v>2</v>
      </c>
      <c r="F4" s="771">
        <v>2</v>
      </c>
      <c r="G4" s="771">
        <v>4</v>
      </c>
      <c r="H4" s="771" t="s">
        <v>238</v>
      </c>
      <c r="I4" s="771" t="s">
        <v>597</v>
      </c>
      <c r="J4" s="780">
        <v>4</v>
      </c>
      <c r="K4" s="771">
        <v>4</v>
      </c>
      <c r="L4" s="772" t="s">
        <v>598</v>
      </c>
      <c r="M4" s="771" t="s">
        <v>598</v>
      </c>
      <c r="N4" s="773" t="s">
        <v>257</v>
      </c>
      <c r="O4" s="771" t="s">
        <v>257</v>
      </c>
      <c r="P4" s="771" t="s">
        <v>238</v>
      </c>
      <c r="Q4" s="771" t="s">
        <v>250</v>
      </c>
      <c r="R4" s="771" t="s">
        <v>250</v>
      </c>
      <c r="S4" s="771" t="s">
        <v>250</v>
      </c>
      <c r="T4" s="771" t="s">
        <v>250</v>
      </c>
      <c r="U4" s="774"/>
      <c r="V4" s="775" t="s">
        <v>386</v>
      </c>
      <c r="W4" s="776"/>
      <c r="X4" s="777"/>
      <c r="Y4" s="778"/>
    </row>
    <row r="5" spans="1:25" ht="19.149999999999999" customHeight="1" x14ac:dyDescent="0.2">
      <c r="A5" s="779">
        <v>71</v>
      </c>
      <c r="B5" s="768">
        <v>123</v>
      </c>
      <c r="C5" s="769" t="s">
        <v>240</v>
      </c>
      <c r="D5" s="781" t="s">
        <v>0</v>
      </c>
      <c r="E5" s="771" t="s">
        <v>291</v>
      </c>
      <c r="F5" s="771" t="s">
        <v>241</v>
      </c>
      <c r="G5" s="771" t="s">
        <v>599</v>
      </c>
      <c r="H5" s="771" t="s">
        <v>291</v>
      </c>
      <c r="I5" s="771" t="s">
        <v>241</v>
      </c>
      <c r="J5" s="771" t="s">
        <v>241</v>
      </c>
      <c r="K5" s="771" t="s">
        <v>291</v>
      </c>
      <c r="L5" s="772" t="s">
        <v>284</v>
      </c>
      <c r="M5" s="771" t="s">
        <v>291</v>
      </c>
      <c r="N5" s="773" t="s">
        <v>241</v>
      </c>
      <c r="O5" s="771" t="s">
        <v>241</v>
      </c>
      <c r="P5" s="771" t="s">
        <v>598</v>
      </c>
      <c r="Q5" s="771" t="s">
        <v>265</v>
      </c>
      <c r="R5" s="771" t="s">
        <v>250</v>
      </c>
      <c r="S5" s="771" t="s">
        <v>600</v>
      </c>
      <c r="T5" s="771" t="s">
        <v>250</v>
      </c>
      <c r="U5" s="774"/>
      <c r="V5" s="775" t="s">
        <v>601</v>
      </c>
      <c r="W5" s="776"/>
      <c r="X5" s="782" t="s">
        <v>602</v>
      </c>
      <c r="Y5" s="778"/>
    </row>
    <row r="6" spans="1:25" ht="19.149999999999999" customHeight="1" x14ac:dyDescent="0.2">
      <c r="A6" s="779">
        <v>72</v>
      </c>
      <c r="B6" s="768">
        <v>124</v>
      </c>
      <c r="C6" s="769" t="s">
        <v>243</v>
      </c>
      <c r="D6" s="781" t="s">
        <v>30</v>
      </c>
      <c r="E6" s="771">
        <v>0</v>
      </c>
      <c r="F6" s="771">
        <v>0</v>
      </c>
      <c r="G6" s="771">
        <v>0</v>
      </c>
      <c r="H6" s="771" t="s">
        <v>603</v>
      </c>
      <c r="I6" s="771" t="s">
        <v>291</v>
      </c>
      <c r="J6" s="771" t="s">
        <v>291</v>
      </c>
      <c r="K6" s="771" t="s">
        <v>604</v>
      </c>
      <c r="L6" s="772" t="s">
        <v>284</v>
      </c>
      <c r="M6" s="771">
        <v>0</v>
      </c>
      <c r="N6" s="773" t="s">
        <v>241</v>
      </c>
      <c r="O6" s="771" t="s">
        <v>241</v>
      </c>
      <c r="P6" s="771" t="s">
        <v>605</v>
      </c>
      <c r="Q6" s="771" t="s">
        <v>264</v>
      </c>
      <c r="R6" s="771" t="s">
        <v>264</v>
      </c>
      <c r="S6" s="771" t="s">
        <v>606</v>
      </c>
      <c r="T6" s="771" t="s">
        <v>245</v>
      </c>
      <c r="U6" s="774" t="s">
        <v>260</v>
      </c>
      <c r="V6" s="775" t="s">
        <v>607</v>
      </c>
      <c r="W6" s="776" t="s">
        <v>608</v>
      </c>
      <c r="X6" s="782" t="s">
        <v>609</v>
      </c>
      <c r="Y6" s="778"/>
    </row>
    <row r="7" spans="1:25" ht="19.149999999999999" customHeight="1" x14ac:dyDescent="0.2">
      <c r="A7" s="779">
        <v>73</v>
      </c>
      <c r="B7" s="768">
        <v>125</v>
      </c>
      <c r="C7" s="769" t="s">
        <v>247</v>
      </c>
      <c r="D7" s="781" t="s">
        <v>35</v>
      </c>
      <c r="E7" s="771">
        <v>3</v>
      </c>
      <c r="F7" s="780">
        <v>3</v>
      </c>
      <c r="G7" s="771">
        <v>4</v>
      </c>
      <c r="H7" s="771">
        <v>4</v>
      </c>
      <c r="I7" s="771">
        <v>4</v>
      </c>
      <c r="J7" s="771">
        <v>4</v>
      </c>
      <c r="K7" s="771">
        <v>4</v>
      </c>
      <c r="L7" s="772">
        <v>3</v>
      </c>
      <c r="M7" s="771">
        <v>4</v>
      </c>
      <c r="N7" s="773" t="s">
        <v>257</v>
      </c>
      <c r="O7" s="771" t="s">
        <v>257</v>
      </c>
      <c r="P7" s="771" t="s">
        <v>257</v>
      </c>
      <c r="Q7" s="771" t="s">
        <v>235</v>
      </c>
      <c r="R7" s="771" t="s">
        <v>606</v>
      </c>
      <c r="S7" s="771" t="s">
        <v>235</v>
      </c>
      <c r="T7" s="771" t="s">
        <v>235</v>
      </c>
      <c r="U7" s="774"/>
      <c r="V7" s="775" t="s">
        <v>387</v>
      </c>
      <c r="W7" s="776"/>
      <c r="X7" s="782" t="s">
        <v>610</v>
      </c>
      <c r="Y7" s="778"/>
    </row>
    <row r="8" spans="1:25" ht="19.149999999999999" customHeight="1" x14ac:dyDescent="0.2">
      <c r="A8" s="779">
        <v>74</v>
      </c>
      <c r="B8" s="768">
        <v>126</v>
      </c>
      <c r="C8" s="769" t="s">
        <v>249</v>
      </c>
      <c r="D8" s="781" t="s">
        <v>38</v>
      </c>
      <c r="E8" s="771" t="s">
        <v>284</v>
      </c>
      <c r="F8" s="771" t="s">
        <v>284</v>
      </c>
      <c r="G8" s="771" t="s">
        <v>291</v>
      </c>
      <c r="H8" s="771" t="s">
        <v>291</v>
      </c>
      <c r="I8" s="771" t="s">
        <v>241</v>
      </c>
      <c r="J8" s="771" t="s">
        <v>241</v>
      </c>
      <c r="K8" s="771" t="s">
        <v>291</v>
      </c>
      <c r="L8" s="772" t="s">
        <v>284</v>
      </c>
      <c r="M8" s="771" t="s">
        <v>291</v>
      </c>
      <c r="N8" s="773" t="s">
        <v>241</v>
      </c>
      <c r="O8" s="771" t="s">
        <v>241</v>
      </c>
      <c r="P8" s="771" t="s">
        <v>597</v>
      </c>
      <c r="Q8" s="771" t="s">
        <v>250</v>
      </c>
      <c r="R8" s="771" t="s">
        <v>250</v>
      </c>
      <c r="S8" s="771" t="s">
        <v>250</v>
      </c>
      <c r="T8" s="771" t="s">
        <v>250</v>
      </c>
      <c r="U8" s="774"/>
      <c r="V8" s="775" t="s">
        <v>601</v>
      </c>
      <c r="W8" s="776" t="s">
        <v>611</v>
      </c>
      <c r="X8" s="782" t="s">
        <v>609</v>
      </c>
      <c r="Y8" s="778"/>
    </row>
    <row r="9" spans="1:25" ht="19.149999999999999" customHeight="1" x14ac:dyDescent="0.2">
      <c r="B9" s="768">
        <v>127</v>
      </c>
      <c r="C9" s="769" t="s">
        <v>252</v>
      </c>
      <c r="D9" s="781" t="s">
        <v>43</v>
      </c>
      <c r="E9" s="771" t="s">
        <v>612</v>
      </c>
      <c r="F9" s="771" t="s">
        <v>254</v>
      </c>
      <c r="G9" s="771" t="s">
        <v>254</v>
      </c>
      <c r="H9" s="771" t="s">
        <v>613</v>
      </c>
      <c r="I9" s="771" t="s">
        <v>614</v>
      </c>
      <c r="J9" s="771" t="s">
        <v>254</v>
      </c>
      <c r="K9" s="771" t="s">
        <v>615</v>
      </c>
      <c r="L9" s="772" t="s">
        <v>254</v>
      </c>
      <c r="M9" s="771" t="s">
        <v>616</v>
      </c>
      <c r="N9" s="773" t="s">
        <v>257</v>
      </c>
      <c r="O9" s="771" t="s">
        <v>617</v>
      </c>
      <c r="P9" s="771" t="s">
        <v>612</v>
      </c>
      <c r="Q9" s="771"/>
      <c r="R9" s="771"/>
      <c r="S9" s="771"/>
      <c r="T9" s="771"/>
      <c r="U9" s="774"/>
      <c r="V9" s="775" t="s">
        <v>618</v>
      </c>
      <c r="W9" s="776"/>
      <c r="X9" s="782" t="s">
        <v>619</v>
      </c>
      <c r="Y9" s="778"/>
    </row>
    <row r="10" spans="1:25" ht="19.149999999999999" customHeight="1" x14ac:dyDescent="0.2">
      <c r="B10" s="768">
        <v>128</v>
      </c>
      <c r="C10" s="769" t="s">
        <v>620</v>
      </c>
      <c r="D10" s="781" t="s">
        <v>47</v>
      </c>
      <c r="E10" s="771" t="s">
        <v>254</v>
      </c>
      <c r="F10" s="771" t="s">
        <v>616</v>
      </c>
      <c r="G10" s="771" t="s">
        <v>282</v>
      </c>
      <c r="H10" s="771" t="s">
        <v>612</v>
      </c>
      <c r="I10" s="771" t="s">
        <v>616</v>
      </c>
      <c r="J10" s="771" t="s">
        <v>299</v>
      </c>
      <c r="K10" s="771" t="s">
        <v>254</v>
      </c>
      <c r="L10" s="772" t="s">
        <v>278</v>
      </c>
      <c r="M10" s="771" t="s">
        <v>616</v>
      </c>
      <c r="N10" s="773" t="s">
        <v>257</v>
      </c>
      <c r="O10" s="771" t="s">
        <v>257</v>
      </c>
      <c r="P10" s="771" t="s">
        <v>257</v>
      </c>
      <c r="Q10" s="771"/>
      <c r="R10" s="771"/>
      <c r="S10" s="771"/>
      <c r="T10" s="771"/>
      <c r="U10" s="774"/>
      <c r="V10" s="783" t="s">
        <v>621</v>
      </c>
      <c r="W10" s="776" t="s">
        <v>611</v>
      </c>
      <c r="X10" s="784" t="s">
        <v>602</v>
      </c>
      <c r="Y10" s="778"/>
    </row>
    <row r="11" spans="1:25" ht="19.149999999999999" customHeight="1" x14ac:dyDescent="0.2">
      <c r="A11" s="779">
        <v>75</v>
      </c>
      <c r="B11" s="768">
        <v>129</v>
      </c>
      <c r="C11" s="769" t="s">
        <v>253</v>
      </c>
      <c r="D11" s="781" t="s">
        <v>434</v>
      </c>
      <c r="E11" s="771" t="s">
        <v>244</v>
      </c>
      <c r="F11" s="771" t="s">
        <v>605</v>
      </c>
      <c r="G11" s="771" t="s">
        <v>244</v>
      </c>
      <c r="H11" s="771" t="s">
        <v>604</v>
      </c>
      <c r="I11" s="771" t="s">
        <v>622</v>
      </c>
      <c r="J11" s="771" t="s">
        <v>244</v>
      </c>
      <c r="K11" s="771" t="s">
        <v>291</v>
      </c>
      <c r="L11" s="772" t="s">
        <v>284</v>
      </c>
      <c r="M11" s="771" t="s">
        <v>605</v>
      </c>
      <c r="N11" s="773" t="s">
        <v>241</v>
      </c>
      <c r="O11" s="771" t="s">
        <v>623</v>
      </c>
      <c r="P11" s="771" t="s">
        <v>605</v>
      </c>
      <c r="Q11" s="771" t="s">
        <v>624</v>
      </c>
      <c r="R11" s="771" t="s">
        <v>245</v>
      </c>
      <c r="S11" s="771" t="s">
        <v>235</v>
      </c>
      <c r="T11" s="771" t="s">
        <v>245</v>
      </c>
      <c r="U11" s="774"/>
      <c r="V11" s="775" t="s">
        <v>625</v>
      </c>
      <c r="W11" s="776"/>
      <c r="X11" s="785"/>
      <c r="Y11" s="778"/>
    </row>
    <row r="12" spans="1:25" ht="19.149999999999999" customHeight="1" x14ac:dyDescent="0.2">
      <c r="B12" s="768">
        <v>130</v>
      </c>
      <c r="C12" s="769" t="s">
        <v>256</v>
      </c>
      <c r="D12" s="781" t="s">
        <v>433</v>
      </c>
      <c r="E12" s="771" t="s">
        <v>299</v>
      </c>
      <c r="F12" s="771" t="s">
        <v>244</v>
      </c>
      <c r="G12" s="771" t="s">
        <v>282</v>
      </c>
      <c r="H12" s="771" t="s">
        <v>626</v>
      </c>
      <c r="I12" s="771" t="s">
        <v>622</v>
      </c>
      <c r="J12" s="771" t="s">
        <v>616</v>
      </c>
      <c r="K12" s="771" t="s">
        <v>612</v>
      </c>
      <c r="L12" s="772" t="s">
        <v>278</v>
      </c>
      <c r="M12" s="771" t="s">
        <v>282</v>
      </c>
      <c r="N12" s="773" t="s">
        <v>257</v>
      </c>
      <c r="O12" s="771" t="s">
        <v>257</v>
      </c>
      <c r="P12" s="771" t="s">
        <v>612</v>
      </c>
      <c r="Q12" s="771"/>
      <c r="R12" s="771"/>
      <c r="S12" s="771"/>
      <c r="T12" s="771"/>
      <c r="U12" s="774"/>
      <c r="V12" s="775" t="s">
        <v>627</v>
      </c>
      <c r="W12" s="776" t="s">
        <v>611</v>
      </c>
      <c r="X12" s="782"/>
      <c r="Y12" s="778"/>
    </row>
    <row r="13" spans="1:25" ht="19.149999999999999" customHeight="1" x14ac:dyDescent="0.2">
      <c r="A13" s="779">
        <v>76</v>
      </c>
      <c r="B13" s="768">
        <v>131</v>
      </c>
      <c r="C13" s="769" t="s">
        <v>258</v>
      </c>
      <c r="D13" s="781" t="s">
        <v>429</v>
      </c>
      <c r="E13" s="771" t="s">
        <v>259</v>
      </c>
      <c r="F13" s="771" t="s">
        <v>244</v>
      </c>
      <c r="G13" s="771" t="s">
        <v>259</v>
      </c>
      <c r="H13" s="771" t="s">
        <v>254</v>
      </c>
      <c r="I13" s="771" t="s">
        <v>259</v>
      </c>
      <c r="J13" s="771" t="s">
        <v>616</v>
      </c>
      <c r="K13" s="771" t="s">
        <v>282</v>
      </c>
      <c r="L13" s="772" t="s">
        <v>278</v>
      </c>
      <c r="M13" s="771" t="s">
        <v>259</v>
      </c>
      <c r="N13" s="773" t="s">
        <v>257</v>
      </c>
      <c r="O13" s="771" t="s">
        <v>257</v>
      </c>
      <c r="P13" s="771" t="s">
        <v>628</v>
      </c>
      <c r="Q13" s="771" t="s">
        <v>606</v>
      </c>
      <c r="R13" s="771" t="s">
        <v>606</v>
      </c>
      <c r="S13" s="771" t="s">
        <v>235</v>
      </c>
      <c r="T13" s="771" t="s">
        <v>235</v>
      </c>
      <c r="U13" s="774"/>
      <c r="V13" s="775" t="s">
        <v>629</v>
      </c>
      <c r="W13" s="776" t="s">
        <v>611</v>
      </c>
      <c r="X13" s="782"/>
      <c r="Y13" s="778"/>
    </row>
    <row r="14" spans="1:25" ht="19.149999999999999" customHeight="1" x14ac:dyDescent="0.2">
      <c r="B14" s="768">
        <v>132</v>
      </c>
      <c r="C14" s="769" t="s">
        <v>261</v>
      </c>
      <c r="D14" s="781" t="s">
        <v>435</v>
      </c>
      <c r="E14" s="771" t="s">
        <v>612</v>
      </c>
      <c r="F14" s="771" t="s">
        <v>301</v>
      </c>
      <c r="G14" s="771" t="s">
        <v>301</v>
      </c>
      <c r="H14" s="771" t="s">
        <v>301</v>
      </c>
      <c r="I14" s="771" t="s">
        <v>301</v>
      </c>
      <c r="J14" s="771" t="s">
        <v>301</v>
      </c>
      <c r="K14" s="771" t="s">
        <v>612</v>
      </c>
      <c r="L14" s="772" t="s">
        <v>301</v>
      </c>
      <c r="M14" s="771" t="s">
        <v>301</v>
      </c>
      <c r="N14" s="773" t="s">
        <v>257</v>
      </c>
      <c r="O14" s="771" t="s">
        <v>257</v>
      </c>
      <c r="P14" s="771" t="s">
        <v>612</v>
      </c>
      <c r="Q14" s="771"/>
      <c r="R14" s="771"/>
      <c r="S14" s="771"/>
      <c r="T14" s="771"/>
      <c r="U14" s="774"/>
      <c r="V14" s="775" t="s">
        <v>386</v>
      </c>
      <c r="W14" s="776"/>
      <c r="X14" s="782"/>
      <c r="Y14" s="778"/>
    </row>
    <row r="15" spans="1:25" ht="19.149999999999999" customHeight="1" x14ac:dyDescent="0.2">
      <c r="B15" s="768">
        <v>133</v>
      </c>
      <c r="C15" s="769" t="s">
        <v>262</v>
      </c>
      <c r="D15" s="781" t="s">
        <v>441</v>
      </c>
      <c r="E15" s="771" t="s">
        <v>597</v>
      </c>
      <c r="F15" s="771" t="s">
        <v>301</v>
      </c>
      <c r="G15" s="771" t="s">
        <v>630</v>
      </c>
      <c r="H15" s="771" t="s">
        <v>301</v>
      </c>
      <c r="I15" s="771" t="s">
        <v>626</v>
      </c>
      <c r="J15" s="771" t="s">
        <v>630</v>
      </c>
      <c r="K15" s="771" t="s">
        <v>301</v>
      </c>
      <c r="L15" s="772" t="s">
        <v>630</v>
      </c>
      <c r="M15" s="771" t="s">
        <v>241</v>
      </c>
      <c r="N15" s="773" t="s">
        <v>257</v>
      </c>
      <c r="O15" s="771" t="s">
        <v>257</v>
      </c>
      <c r="P15" s="771" t="s">
        <v>257</v>
      </c>
      <c r="Q15" s="771"/>
      <c r="R15" s="771"/>
      <c r="S15" s="771"/>
      <c r="T15" s="771"/>
      <c r="U15" s="774"/>
      <c r="V15" s="775" t="s">
        <v>387</v>
      </c>
      <c r="W15" s="776"/>
      <c r="X15" s="782"/>
      <c r="Y15" s="778"/>
    </row>
    <row r="16" spans="1:25" ht="19.149999999999999" customHeight="1" x14ac:dyDescent="0.2">
      <c r="B16" s="768">
        <v>134</v>
      </c>
      <c r="C16" s="769" t="s">
        <v>266</v>
      </c>
      <c r="D16" s="781" t="s">
        <v>439</v>
      </c>
      <c r="E16" s="771" t="s">
        <v>612</v>
      </c>
      <c r="F16" s="771" t="s">
        <v>612</v>
      </c>
      <c r="G16" s="771" t="s">
        <v>612</v>
      </c>
      <c r="H16" s="771" t="s">
        <v>301</v>
      </c>
      <c r="I16" s="771" t="s">
        <v>612</v>
      </c>
      <c r="J16" s="771" t="s">
        <v>254</v>
      </c>
      <c r="K16" s="771" t="s">
        <v>612</v>
      </c>
      <c r="L16" s="772" t="s">
        <v>301</v>
      </c>
      <c r="M16" s="771" t="s">
        <v>301</v>
      </c>
      <c r="N16" s="773" t="s">
        <v>257</v>
      </c>
      <c r="O16" s="771" t="s">
        <v>257</v>
      </c>
      <c r="P16" s="771" t="s">
        <v>612</v>
      </c>
      <c r="Q16" s="771"/>
      <c r="R16" s="771"/>
      <c r="S16" s="771"/>
      <c r="T16" s="771"/>
      <c r="U16" s="786"/>
      <c r="V16" s="775" t="s">
        <v>386</v>
      </c>
      <c r="W16" s="776"/>
      <c r="X16" s="782"/>
      <c r="Y16" s="778"/>
    </row>
    <row r="17" spans="1:25" ht="19.149999999999999" customHeight="1" x14ac:dyDescent="0.2">
      <c r="B17" s="768">
        <v>135</v>
      </c>
      <c r="C17" s="769" t="s">
        <v>268</v>
      </c>
      <c r="D17" s="781" t="s">
        <v>426</v>
      </c>
      <c r="E17" s="771" t="s">
        <v>626</v>
      </c>
      <c r="F17" s="771" t="s">
        <v>282</v>
      </c>
      <c r="G17" s="771" t="s">
        <v>297</v>
      </c>
      <c r="H17" s="771" t="s">
        <v>254</v>
      </c>
      <c r="I17" s="771" t="s">
        <v>282</v>
      </c>
      <c r="J17" s="771" t="s">
        <v>278</v>
      </c>
      <c r="K17" s="771" t="s">
        <v>612</v>
      </c>
      <c r="L17" s="772" t="s">
        <v>301</v>
      </c>
      <c r="M17" s="771" t="s">
        <v>301</v>
      </c>
      <c r="N17" s="773" t="s">
        <v>257</v>
      </c>
      <c r="O17" s="771" t="s">
        <v>257</v>
      </c>
      <c r="P17" s="771" t="s">
        <v>257</v>
      </c>
      <c r="Q17" s="771"/>
      <c r="R17" s="771"/>
      <c r="S17" s="771"/>
      <c r="T17" s="771"/>
      <c r="U17" s="774"/>
      <c r="V17" s="775" t="s">
        <v>631</v>
      </c>
      <c r="W17" s="776"/>
      <c r="X17" s="782"/>
      <c r="Y17" s="778"/>
    </row>
    <row r="18" spans="1:25" ht="19.149999999999999" customHeight="1" x14ac:dyDescent="0.2">
      <c r="A18" s="779">
        <v>77</v>
      </c>
      <c r="B18" s="768">
        <v>136</v>
      </c>
      <c r="C18" s="769" t="s">
        <v>270</v>
      </c>
      <c r="D18" s="781" t="s">
        <v>421</v>
      </c>
      <c r="E18" s="771" t="s">
        <v>244</v>
      </c>
      <c r="F18" s="771" t="s">
        <v>244</v>
      </c>
      <c r="G18" s="771" t="s">
        <v>244</v>
      </c>
      <c r="H18" s="771" t="s">
        <v>254</v>
      </c>
      <c r="I18" s="771" t="s">
        <v>282</v>
      </c>
      <c r="J18" s="771" t="s">
        <v>254</v>
      </c>
      <c r="K18" s="771" t="s">
        <v>301</v>
      </c>
      <c r="L18" s="772" t="s">
        <v>254</v>
      </c>
      <c r="M18" s="771" t="s">
        <v>244</v>
      </c>
      <c r="N18" s="773" t="s">
        <v>257</v>
      </c>
      <c r="O18" s="771" t="s">
        <v>257</v>
      </c>
      <c r="P18" s="771" t="s">
        <v>632</v>
      </c>
      <c r="Q18" s="771" t="s">
        <v>633</v>
      </c>
      <c r="R18" s="771" t="s">
        <v>634</v>
      </c>
      <c r="S18" s="771" t="s">
        <v>235</v>
      </c>
      <c r="T18" s="771" t="s">
        <v>264</v>
      </c>
      <c r="U18" s="774"/>
      <c r="V18" s="775" t="s">
        <v>621</v>
      </c>
      <c r="W18" s="776" t="s">
        <v>608</v>
      </c>
      <c r="X18" s="782"/>
      <c r="Y18" s="778"/>
    </row>
    <row r="19" spans="1:25" ht="19.149999999999999" customHeight="1" x14ac:dyDescent="0.2">
      <c r="A19" s="779">
        <v>78</v>
      </c>
      <c r="B19" s="768">
        <v>137</v>
      </c>
      <c r="C19" s="769" t="s">
        <v>271</v>
      </c>
      <c r="D19" s="781" t="s">
        <v>430</v>
      </c>
      <c r="E19" s="771" t="s">
        <v>244</v>
      </c>
      <c r="F19" s="771" t="s">
        <v>244</v>
      </c>
      <c r="G19" s="771" t="s">
        <v>635</v>
      </c>
      <c r="H19" s="771" t="s">
        <v>254</v>
      </c>
      <c r="I19" s="771" t="s">
        <v>636</v>
      </c>
      <c r="J19" s="771" t="s">
        <v>255</v>
      </c>
      <c r="K19" s="771" t="s">
        <v>301</v>
      </c>
      <c r="L19" s="772" t="s">
        <v>254</v>
      </c>
      <c r="M19" s="771" t="s">
        <v>637</v>
      </c>
      <c r="N19" s="773" t="s">
        <v>257</v>
      </c>
      <c r="O19" s="771" t="s">
        <v>257</v>
      </c>
      <c r="P19" s="771" t="s">
        <v>638</v>
      </c>
      <c r="Q19" s="771" t="s">
        <v>248</v>
      </c>
      <c r="R19" s="771" t="s">
        <v>245</v>
      </c>
      <c r="S19" s="771" t="s">
        <v>235</v>
      </c>
      <c r="T19" s="771" t="s">
        <v>248</v>
      </c>
      <c r="U19" s="774" t="s">
        <v>639</v>
      </c>
      <c r="V19" s="775" t="s">
        <v>640</v>
      </c>
      <c r="W19" s="776"/>
      <c r="X19" s="782"/>
      <c r="Y19" s="778"/>
    </row>
    <row r="20" spans="1:25" ht="19.149999999999999" customHeight="1" x14ac:dyDescent="0.2">
      <c r="A20" s="779">
        <v>79</v>
      </c>
      <c r="B20" s="768">
        <v>138</v>
      </c>
      <c r="C20" s="769" t="s">
        <v>272</v>
      </c>
      <c r="D20" s="781" t="s">
        <v>425</v>
      </c>
      <c r="E20" s="771" t="s">
        <v>244</v>
      </c>
      <c r="F20" s="771" t="s">
        <v>605</v>
      </c>
      <c r="G20" s="771" t="s">
        <v>244</v>
      </c>
      <c r="H20" s="771" t="s">
        <v>641</v>
      </c>
      <c r="I20" s="771" t="s">
        <v>638</v>
      </c>
      <c r="J20" s="771" t="s">
        <v>642</v>
      </c>
      <c r="K20" s="771" t="s">
        <v>643</v>
      </c>
      <c r="L20" s="772" t="s">
        <v>254</v>
      </c>
      <c r="M20" s="771" t="s">
        <v>244</v>
      </c>
      <c r="N20" s="773" t="s">
        <v>617</v>
      </c>
      <c r="O20" s="771" t="s">
        <v>257</v>
      </c>
      <c r="P20" s="771" t="s">
        <v>281</v>
      </c>
      <c r="Q20" s="771" t="s">
        <v>644</v>
      </c>
      <c r="R20" s="771" t="s">
        <v>644</v>
      </c>
      <c r="S20" s="771" t="s">
        <v>235</v>
      </c>
      <c r="T20" s="771" t="s">
        <v>644</v>
      </c>
      <c r="U20" s="774" t="s">
        <v>260</v>
      </c>
      <c r="V20" s="775">
        <v>0</v>
      </c>
      <c r="W20" s="776"/>
      <c r="X20" s="782"/>
      <c r="Y20" s="778"/>
    </row>
    <row r="21" spans="1:25" ht="19.149999999999999" customHeight="1" x14ac:dyDescent="0.2">
      <c r="A21" s="779">
        <v>80</v>
      </c>
      <c r="B21" s="768">
        <v>139</v>
      </c>
      <c r="C21" s="769" t="s">
        <v>273</v>
      </c>
      <c r="D21" s="781" t="s">
        <v>437</v>
      </c>
      <c r="E21" s="771" t="s">
        <v>259</v>
      </c>
      <c r="F21" s="771" t="s">
        <v>244</v>
      </c>
      <c r="G21" s="771" t="s">
        <v>297</v>
      </c>
      <c r="H21" s="771" t="s">
        <v>267</v>
      </c>
      <c r="I21" s="771" t="s">
        <v>282</v>
      </c>
      <c r="J21" s="771" t="s">
        <v>254</v>
      </c>
      <c r="K21" s="771" t="s">
        <v>254</v>
      </c>
      <c r="L21" s="772" t="s">
        <v>291</v>
      </c>
      <c r="M21" s="771" t="s">
        <v>279</v>
      </c>
      <c r="N21" s="773" t="s">
        <v>257</v>
      </c>
      <c r="O21" s="771" t="s">
        <v>257</v>
      </c>
      <c r="P21" s="771" t="s">
        <v>630</v>
      </c>
      <c r="Q21" s="771" t="s">
        <v>250</v>
      </c>
      <c r="R21" s="771" t="s">
        <v>645</v>
      </c>
      <c r="S21" s="771" t="s">
        <v>250</v>
      </c>
      <c r="T21" s="771" t="s">
        <v>239</v>
      </c>
      <c r="U21" s="774"/>
      <c r="V21" s="775" t="s">
        <v>631</v>
      </c>
      <c r="W21" s="776" t="s">
        <v>646</v>
      </c>
      <c r="X21" s="782"/>
      <c r="Y21" s="778"/>
    </row>
    <row r="22" spans="1:25" ht="19.149999999999999" customHeight="1" x14ac:dyDescent="0.2">
      <c r="B22" s="768">
        <v>140</v>
      </c>
      <c r="C22" s="769" t="s">
        <v>275</v>
      </c>
      <c r="D22" s="781" t="s">
        <v>422</v>
      </c>
      <c r="E22" s="771" t="s">
        <v>616</v>
      </c>
      <c r="F22" s="771" t="s">
        <v>244</v>
      </c>
      <c r="G22" s="771" t="s">
        <v>297</v>
      </c>
      <c r="H22" s="771" t="s">
        <v>267</v>
      </c>
      <c r="I22" s="771" t="s">
        <v>282</v>
      </c>
      <c r="J22" s="771" t="s">
        <v>254</v>
      </c>
      <c r="K22" s="771" t="s">
        <v>254</v>
      </c>
      <c r="L22" s="772" t="s">
        <v>291</v>
      </c>
      <c r="M22" s="771" t="s">
        <v>279</v>
      </c>
      <c r="N22" s="773" t="s">
        <v>257</v>
      </c>
      <c r="O22" s="771" t="s">
        <v>257</v>
      </c>
      <c r="P22" s="771" t="s">
        <v>257</v>
      </c>
      <c r="Q22" s="771"/>
      <c r="R22" s="771"/>
      <c r="S22" s="771"/>
      <c r="T22" s="771"/>
      <c r="U22" s="774"/>
      <c r="V22" s="775" t="s">
        <v>388</v>
      </c>
      <c r="W22" s="776" t="s">
        <v>611</v>
      </c>
      <c r="X22" s="782"/>
      <c r="Y22" s="778"/>
    </row>
    <row r="23" spans="1:25" ht="19.149999999999999" customHeight="1" x14ac:dyDescent="0.2">
      <c r="B23" s="768">
        <v>141</v>
      </c>
      <c r="C23" s="769" t="s">
        <v>276</v>
      </c>
      <c r="D23" s="781" t="s">
        <v>420</v>
      </c>
      <c r="E23" s="771" t="s">
        <v>267</v>
      </c>
      <c r="F23" s="771" t="s">
        <v>244</v>
      </c>
      <c r="G23" s="771" t="s">
        <v>647</v>
      </c>
      <c r="H23" s="771" t="s">
        <v>254</v>
      </c>
      <c r="I23" s="771" t="s">
        <v>282</v>
      </c>
      <c r="J23" s="771" t="s">
        <v>281</v>
      </c>
      <c r="K23" s="771" t="s">
        <v>267</v>
      </c>
      <c r="L23" s="772" t="s">
        <v>269</v>
      </c>
      <c r="M23" s="771" t="s">
        <v>267</v>
      </c>
      <c r="N23" s="773" t="s">
        <v>257</v>
      </c>
      <c r="O23" s="771" t="s">
        <v>257</v>
      </c>
      <c r="P23" s="771" t="s">
        <v>257</v>
      </c>
      <c r="Q23" s="771"/>
      <c r="R23" s="771"/>
      <c r="S23" s="771"/>
      <c r="T23" s="771"/>
      <c r="U23" s="774"/>
      <c r="V23" s="775" t="s">
        <v>631</v>
      </c>
      <c r="W23" s="776"/>
      <c r="X23" s="782"/>
      <c r="Y23" s="778"/>
    </row>
    <row r="24" spans="1:25" ht="19.149999999999999" customHeight="1" x14ac:dyDescent="0.2">
      <c r="B24" s="768">
        <v>142</v>
      </c>
      <c r="C24" s="769" t="s">
        <v>277</v>
      </c>
      <c r="D24" s="781" t="s">
        <v>427</v>
      </c>
      <c r="E24" s="771" t="s">
        <v>282</v>
      </c>
      <c r="F24" s="771" t="s">
        <v>244</v>
      </c>
      <c r="G24" s="771" t="s">
        <v>244</v>
      </c>
      <c r="H24" s="771" t="s">
        <v>254</v>
      </c>
      <c r="I24" s="771" t="s">
        <v>259</v>
      </c>
      <c r="J24" s="771" t="s">
        <v>254</v>
      </c>
      <c r="K24" s="771" t="s">
        <v>254</v>
      </c>
      <c r="L24" s="772" t="s">
        <v>290</v>
      </c>
      <c r="M24" s="771" t="s">
        <v>259</v>
      </c>
      <c r="N24" s="773" t="s">
        <v>257</v>
      </c>
      <c r="O24" s="771" t="s">
        <v>257</v>
      </c>
      <c r="P24" s="771" t="s">
        <v>257</v>
      </c>
      <c r="Q24" s="771"/>
      <c r="R24" s="771"/>
      <c r="S24" s="771"/>
      <c r="T24" s="780"/>
      <c r="U24" s="774"/>
      <c r="V24" s="775" t="s">
        <v>648</v>
      </c>
      <c r="W24" s="776" t="s">
        <v>608</v>
      </c>
      <c r="X24" s="782"/>
      <c r="Y24" s="778"/>
    </row>
    <row r="25" spans="1:25" ht="19.149999999999999" customHeight="1" x14ac:dyDescent="0.2">
      <c r="A25" s="779">
        <v>81</v>
      </c>
      <c r="B25" s="768">
        <v>143</v>
      </c>
      <c r="C25" s="769" t="s">
        <v>280</v>
      </c>
      <c r="D25" s="781" t="s">
        <v>438</v>
      </c>
      <c r="E25" s="771" t="s">
        <v>605</v>
      </c>
      <c r="F25" s="771" t="s">
        <v>605</v>
      </c>
      <c r="G25" s="771" t="s">
        <v>649</v>
      </c>
      <c r="H25" s="771" t="s">
        <v>254</v>
      </c>
      <c r="I25" s="771" t="s">
        <v>282</v>
      </c>
      <c r="J25" s="771" t="s">
        <v>282</v>
      </c>
      <c r="K25" s="771" t="s">
        <v>254</v>
      </c>
      <c r="L25" s="772" t="s">
        <v>254</v>
      </c>
      <c r="M25" s="771" t="s">
        <v>259</v>
      </c>
      <c r="N25" s="773" t="s">
        <v>257</v>
      </c>
      <c r="O25" s="771" t="s">
        <v>257</v>
      </c>
      <c r="P25" s="771" t="s">
        <v>244</v>
      </c>
      <c r="Q25" s="771" t="s">
        <v>264</v>
      </c>
      <c r="R25" s="771" t="s">
        <v>245</v>
      </c>
      <c r="S25" s="771" t="s">
        <v>235</v>
      </c>
      <c r="T25" s="771" t="s">
        <v>245</v>
      </c>
      <c r="U25" s="774" t="s">
        <v>260</v>
      </c>
      <c r="V25" s="775" t="s">
        <v>625</v>
      </c>
      <c r="W25" s="776"/>
      <c r="X25" s="785"/>
      <c r="Y25" s="778"/>
    </row>
    <row r="26" spans="1:25" ht="19.149999999999999" customHeight="1" x14ac:dyDescent="0.2">
      <c r="B26" s="768">
        <v>144</v>
      </c>
      <c r="C26" s="769" t="s">
        <v>283</v>
      </c>
      <c r="D26" s="781" t="s">
        <v>431</v>
      </c>
      <c r="E26" s="771" t="s">
        <v>244</v>
      </c>
      <c r="F26" s="771" t="s">
        <v>605</v>
      </c>
      <c r="G26" s="771" t="s">
        <v>254</v>
      </c>
      <c r="H26" s="771" t="s">
        <v>254</v>
      </c>
      <c r="I26" s="771" t="s">
        <v>616</v>
      </c>
      <c r="J26" s="771" t="s">
        <v>254</v>
      </c>
      <c r="K26" s="771" t="s">
        <v>254</v>
      </c>
      <c r="L26" s="772" t="s">
        <v>254</v>
      </c>
      <c r="M26" s="771" t="s">
        <v>650</v>
      </c>
      <c r="N26" s="773" t="s">
        <v>257</v>
      </c>
      <c r="O26" s="771" t="s">
        <v>257</v>
      </c>
      <c r="P26" s="771" t="s">
        <v>612</v>
      </c>
      <c r="Q26" s="771"/>
      <c r="R26" s="771"/>
      <c r="S26" s="771"/>
      <c r="T26" s="771"/>
      <c r="U26" s="774"/>
      <c r="V26" s="775" t="s">
        <v>651</v>
      </c>
      <c r="W26" s="776" t="s">
        <v>608</v>
      </c>
      <c r="X26" s="785"/>
      <c r="Y26" s="778"/>
    </row>
    <row r="27" spans="1:25" ht="19.149999999999999" customHeight="1" x14ac:dyDescent="0.2">
      <c r="B27" s="768">
        <v>145</v>
      </c>
      <c r="C27" s="769" t="s">
        <v>285</v>
      </c>
      <c r="D27" s="781" t="s">
        <v>432</v>
      </c>
      <c r="E27" s="771">
        <v>4</v>
      </c>
      <c r="F27" s="771">
        <v>4</v>
      </c>
      <c r="G27" s="771" t="s">
        <v>267</v>
      </c>
      <c r="H27" s="771">
        <v>4</v>
      </c>
      <c r="I27" s="771">
        <v>3</v>
      </c>
      <c r="J27" s="771">
        <v>4</v>
      </c>
      <c r="K27" s="771">
        <v>4</v>
      </c>
      <c r="L27" s="772">
        <v>4</v>
      </c>
      <c r="M27" s="771">
        <v>4</v>
      </c>
      <c r="N27" s="773">
        <v>3</v>
      </c>
      <c r="O27" s="771" t="s">
        <v>257</v>
      </c>
      <c r="P27" s="771" t="s">
        <v>612</v>
      </c>
      <c r="Q27" s="771"/>
      <c r="R27" s="771"/>
      <c r="S27" s="771"/>
      <c r="T27" s="771"/>
      <c r="U27" s="774"/>
      <c r="V27" s="775" t="s">
        <v>387</v>
      </c>
      <c r="W27" s="776"/>
      <c r="X27" s="785"/>
      <c r="Y27" s="778"/>
    </row>
    <row r="28" spans="1:25" ht="19.149999999999999" customHeight="1" x14ac:dyDescent="0.2">
      <c r="A28" s="779">
        <v>82</v>
      </c>
      <c r="B28" s="768">
        <v>146</v>
      </c>
      <c r="C28" s="769" t="s">
        <v>287</v>
      </c>
      <c r="D28" s="781" t="s">
        <v>440</v>
      </c>
      <c r="E28" s="771" t="s">
        <v>259</v>
      </c>
      <c r="F28" s="771" t="s">
        <v>259</v>
      </c>
      <c r="G28" s="771" t="s">
        <v>259</v>
      </c>
      <c r="H28" s="771" t="s">
        <v>284</v>
      </c>
      <c r="I28" s="771" t="s">
        <v>259</v>
      </c>
      <c r="J28" s="771" t="s">
        <v>284</v>
      </c>
      <c r="K28" s="771">
        <v>2</v>
      </c>
      <c r="L28" s="772" t="s">
        <v>259</v>
      </c>
      <c r="M28" s="771" t="s">
        <v>259</v>
      </c>
      <c r="N28" s="773" t="s">
        <v>282</v>
      </c>
      <c r="O28" s="771" t="s">
        <v>241</v>
      </c>
      <c r="P28" s="771" t="s">
        <v>282</v>
      </c>
      <c r="Q28" s="771" t="s">
        <v>295</v>
      </c>
      <c r="R28" s="771" t="s">
        <v>239</v>
      </c>
      <c r="S28" s="771" t="s">
        <v>246</v>
      </c>
      <c r="T28" s="771" t="s">
        <v>250</v>
      </c>
      <c r="U28" s="774" t="s">
        <v>286</v>
      </c>
      <c r="V28" s="775" t="s">
        <v>621</v>
      </c>
      <c r="W28" s="776"/>
      <c r="X28" s="785"/>
      <c r="Y28" s="778"/>
    </row>
    <row r="29" spans="1:25" ht="19.149999999999999" customHeight="1" x14ac:dyDescent="0.2">
      <c r="A29" s="779">
        <v>83</v>
      </c>
      <c r="B29" s="768">
        <v>147</v>
      </c>
      <c r="C29" s="769" t="s">
        <v>288</v>
      </c>
      <c r="D29" s="781" t="s">
        <v>419</v>
      </c>
      <c r="E29" s="771" t="s">
        <v>259</v>
      </c>
      <c r="F29" s="771" t="s">
        <v>259</v>
      </c>
      <c r="G29" s="771" t="s">
        <v>259</v>
      </c>
      <c r="H29" s="771" t="s">
        <v>293</v>
      </c>
      <c r="I29" s="771" t="s">
        <v>279</v>
      </c>
      <c r="J29" s="771" t="s">
        <v>284</v>
      </c>
      <c r="K29" s="771" t="s">
        <v>241</v>
      </c>
      <c r="L29" s="772" t="s">
        <v>267</v>
      </c>
      <c r="M29" s="771" t="s">
        <v>282</v>
      </c>
      <c r="N29" s="773" t="s">
        <v>282</v>
      </c>
      <c r="O29" s="771" t="s">
        <v>241</v>
      </c>
      <c r="P29" s="771" t="s">
        <v>282</v>
      </c>
      <c r="Q29" s="771" t="s">
        <v>295</v>
      </c>
      <c r="R29" s="771" t="s">
        <v>250</v>
      </c>
      <c r="S29" s="771" t="s">
        <v>251</v>
      </c>
      <c r="T29" s="771" t="s">
        <v>239</v>
      </c>
      <c r="U29" s="774" t="s">
        <v>286</v>
      </c>
      <c r="V29" s="775" t="s">
        <v>652</v>
      </c>
      <c r="W29" s="776"/>
      <c r="X29" s="782"/>
      <c r="Y29" s="778"/>
    </row>
    <row r="30" spans="1:25" ht="19.149999999999999" customHeight="1" x14ac:dyDescent="0.2">
      <c r="A30" s="779">
        <v>84</v>
      </c>
      <c r="B30" s="768">
        <v>148</v>
      </c>
      <c r="C30" s="769" t="s">
        <v>289</v>
      </c>
      <c r="D30" s="781" t="s">
        <v>424</v>
      </c>
      <c r="E30" s="771" t="s">
        <v>279</v>
      </c>
      <c r="F30" s="771" t="s">
        <v>279</v>
      </c>
      <c r="G30" s="771" t="s">
        <v>259</v>
      </c>
      <c r="H30" s="771" t="s">
        <v>241</v>
      </c>
      <c r="I30" s="771" t="s">
        <v>259</v>
      </c>
      <c r="J30" s="771" t="s">
        <v>241</v>
      </c>
      <c r="K30" s="771" t="s">
        <v>267</v>
      </c>
      <c r="L30" s="772" t="s">
        <v>259</v>
      </c>
      <c r="M30" s="771" t="s">
        <v>279</v>
      </c>
      <c r="N30" s="773" t="s">
        <v>259</v>
      </c>
      <c r="O30" s="771" t="s">
        <v>241</v>
      </c>
      <c r="P30" s="771" t="s">
        <v>259</v>
      </c>
      <c r="Q30" s="771" t="s">
        <v>295</v>
      </c>
      <c r="R30" s="771" t="s">
        <v>250</v>
      </c>
      <c r="S30" s="771" t="s">
        <v>295</v>
      </c>
      <c r="T30" s="771" t="s">
        <v>606</v>
      </c>
      <c r="U30" s="774" t="s">
        <v>286</v>
      </c>
      <c r="V30" s="775" t="s">
        <v>653</v>
      </c>
      <c r="W30" s="776"/>
      <c r="X30" s="782"/>
      <c r="Y30" s="778"/>
    </row>
    <row r="31" spans="1:25" ht="19.149999999999999" customHeight="1" x14ac:dyDescent="0.2">
      <c r="A31" s="779">
        <v>85</v>
      </c>
      <c r="B31" s="768">
        <v>149</v>
      </c>
      <c r="C31" s="769" t="s">
        <v>292</v>
      </c>
      <c r="D31" s="781" t="s">
        <v>428</v>
      </c>
      <c r="E31" s="771" t="s">
        <v>241</v>
      </c>
      <c r="F31" s="771" t="s">
        <v>241</v>
      </c>
      <c r="G31" s="771" t="s">
        <v>284</v>
      </c>
      <c r="H31" s="771" t="s">
        <v>284</v>
      </c>
      <c r="I31" s="771" t="s">
        <v>241</v>
      </c>
      <c r="J31" s="771" t="s">
        <v>241</v>
      </c>
      <c r="K31" s="771" t="s">
        <v>241</v>
      </c>
      <c r="L31" s="772" t="s">
        <v>241</v>
      </c>
      <c r="M31" s="771" t="s">
        <v>284</v>
      </c>
      <c r="N31" s="773" t="s">
        <v>241</v>
      </c>
      <c r="O31" s="771" t="s">
        <v>654</v>
      </c>
      <c r="P31" s="771" t="s">
        <v>241</v>
      </c>
      <c r="Q31" s="771" t="s">
        <v>246</v>
      </c>
      <c r="R31" s="771" t="s">
        <v>645</v>
      </c>
      <c r="S31" s="771" t="s">
        <v>246</v>
      </c>
      <c r="T31" s="771" t="s">
        <v>246</v>
      </c>
      <c r="U31" s="774" t="s">
        <v>655</v>
      </c>
      <c r="V31" s="775" t="s">
        <v>656</v>
      </c>
      <c r="W31" s="776"/>
      <c r="X31" s="782"/>
      <c r="Y31" s="778"/>
    </row>
    <row r="32" spans="1:25" ht="19.149999999999999" customHeight="1" x14ac:dyDescent="0.2">
      <c r="B32" s="768">
        <v>150</v>
      </c>
      <c r="C32" s="769" t="s">
        <v>294</v>
      </c>
      <c r="D32" s="781" t="s">
        <v>436</v>
      </c>
      <c r="E32" s="771">
        <v>3</v>
      </c>
      <c r="F32" s="771">
        <v>4</v>
      </c>
      <c r="G32" s="771">
        <v>4</v>
      </c>
      <c r="H32" s="771">
        <v>4</v>
      </c>
      <c r="I32" s="771" t="s">
        <v>657</v>
      </c>
      <c r="J32" s="771">
        <v>4</v>
      </c>
      <c r="K32" s="771">
        <v>4</v>
      </c>
      <c r="L32" s="772">
        <v>3</v>
      </c>
      <c r="M32" s="771" t="s">
        <v>274</v>
      </c>
      <c r="N32" s="773">
        <v>3</v>
      </c>
      <c r="O32" s="771" t="s">
        <v>257</v>
      </c>
      <c r="P32" s="771" t="s">
        <v>612</v>
      </c>
      <c r="Q32" s="771"/>
      <c r="R32" s="771"/>
      <c r="S32" s="771"/>
      <c r="T32" s="771"/>
      <c r="U32" s="774"/>
      <c r="V32" s="775" t="s">
        <v>658</v>
      </c>
      <c r="W32" s="776"/>
      <c r="X32" s="782"/>
      <c r="Y32" s="778"/>
    </row>
    <row r="33" spans="1:25" ht="19.149999999999999" customHeight="1" x14ac:dyDescent="0.2">
      <c r="B33" s="768">
        <v>151</v>
      </c>
      <c r="C33" s="769" t="s">
        <v>296</v>
      </c>
      <c r="D33" s="781" t="s">
        <v>418</v>
      </c>
      <c r="E33" s="771" t="s">
        <v>297</v>
      </c>
      <c r="F33" s="771" t="s">
        <v>244</v>
      </c>
      <c r="G33" s="771" t="s">
        <v>259</v>
      </c>
      <c r="H33" s="771" t="s">
        <v>612</v>
      </c>
      <c r="I33" s="771" t="s">
        <v>282</v>
      </c>
      <c r="J33" s="771" t="s">
        <v>254</v>
      </c>
      <c r="K33" s="771" t="s">
        <v>301</v>
      </c>
      <c r="L33" s="772" t="s">
        <v>281</v>
      </c>
      <c r="M33" s="771" t="s">
        <v>259</v>
      </c>
      <c r="N33" s="773" t="s">
        <v>257</v>
      </c>
      <c r="O33" s="771" t="s">
        <v>257</v>
      </c>
      <c r="P33" s="771" t="s">
        <v>257</v>
      </c>
      <c r="Q33" s="771"/>
      <c r="R33" s="771"/>
      <c r="S33" s="771"/>
      <c r="T33" s="771"/>
      <c r="U33" s="774"/>
      <c r="V33" s="775" t="s">
        <v>659</v>
      </c>
      <c r="W33" s="776" t="s">
        <v>608</v>
      </c>
      <c r="X33" s="782"/>
      <c r="Y33" s="778"/>
    </row>
    <row r="34" spans="1:25" ht="19.149999999999999" customHeight="1" x14ac:dyDescent="0.2">
      <c r="A34" s="779">
        <v>86</v>
      </c>
      <c r="B34" s="768">
        <v>152</v>
      </c>
      <c r="C34" s="769" t="s">
        <v>298</v>
      </c>
      <c r="D34" s="781" t="s">
        <v>423</v>
      </c>
      <c r="E34" s="771" t="s">
        <v>300</v>
      </c>
      <c r="F34" s="771" t="s">
        <v>605</v>
      </c>
      <c r="G34" s="771" t="s">
        <v>244</v>
      </c>
      <c r="H34" s="771" t="s">
        <v>259</v>
      </c>
      <c r="I34" s="771" t="s">
        <v>259</v>
      </c>
      <c r="J34" s="771" t="s">
        <v>660</v>
      </c>
      <c r="K34" s="771" t="s">
        <v>263</v>
      </c>
      <c r="L34" s="772" t="s">
        <v>661</v>
      </c>
      <c r="M34" s="771" t="s">
        <v>244</v>
      </c>
      <c r="N34" s="773" t="s">
        <v>241</v>
      </c>
      <c r="O34" s="771" t="s">
        <v>241</v>
      </c>
      <c r="P34" s="771" t="s">
        <v>241</v>
      </c>
      <c r="Q34" s="771" t="s">
        <v>251</v>
      </c>
      <c r="R34" s="771" t="s">
        <v>250</v>
      </c>
      <c r="S34" s="771" t="s">
        <v>242</v>
      </c>
      <c r="T34" s="771" t="s">
        <v>239</v>
      </c>
      <c r="U34" s="774" t="s">
        <v>286</v>
      </c>
      <c r="V34" s="783" t="s">
        <v>648</v>
      </c>
      <c r="W34" s="776"/>
      <c r="X34" s="784"/>
      <c r="Y34" s="778"/>
    </row>
    <row r="35" spans="1:25" ht="19.149999999999999" customHeight="1" x14ac:dyDescent="0.2">
      <c r="B35" s="768">
        <v>153</v>
      </c>
      <c r="C35" s="769" t="s">
        <v>233</v>
      </c>
      <c r="D35" s="787" t="s">
        <v>234</v>
      </c>
      <c r="E35" s="771" t="s">
        <v>267</v>
      </c>
      <c r="F35" s="771" t="s">
        <v>267</v>
      </c>
      <c r="G35" s="771" t="s">
        <v>301</v>
      </c>
      <c r="H35" s="771" t="s">
        <v>301</v>
      </c>
      <c r="I35" s="771" t="s">
        <v>267</v>
      </c>
      <c r="J35" s="771" t="s">
        <v>301</v>
      </c>
      <c r="K35" s="771" t="s">
        <v>267</v>
      </c>
      <c r="L35" s="772" t="s">
        <v>267</v>
      </c>
      <c r="M35" s="771" t="s">
        <v>267</v>
      </c>
      <c r="N35" s="773" t="s">
        <v>257</v>
      </c>
      <c r="O35" s="771" t="s">
        <v>257</v>
      </c>
      <c r="P35" s="771" t="s">
        <v>257</v>
      </c>
      <c r="Q35" s="771"/>
      <c r="R35" s="771"/>
      <c r="S35" s="771"/>
      <c r="T35" s="771"/>
      <c r="U35" s="774"/>
      <c r="V35" s="775" t="s">
        <v>386</v>
      </c>
      <c r="W35" s="776"/>
      <c r="X35" s="785"/>
      <c r="Y35" s="778"/>
    </row>
    <row r="36" spans="1:25" ht="19.149999999999999" customHeight="1" x14ac:dyDescent="0.2">
      <c r="A36" s="779">
        <v>87</v>
      </c>
      <c r="B36" s="768">
        <v>154</v>
      </c>
      <c r="C36" s="769" t="s">
        <v>236</v>
      </c>
      <c r="D36" s="787" t="s">
        <v>237</v>
      </c>
      <c r="E36" s="771" t="s">
        <v>598</v>
      </c>
      <c r="F36" s="771" t="s">
        <v>598</v>
      </c>
      <c r="G36" s="771" t="s">
        <v>301</v>
      </c>
      <c r="H36" s="771" t="s">
        <v>238</v>
      </c>
      <c r="I36" s="771" t="s">
        <v>598</v>
      </c>
      <c r="J36" s="771" t="s">
        <v>301</v>
      </c>
      <c r="K36" s="771" t="s">
        <v>301</v>
      </c>
      <c r="L36" s="772" t="s">
        <v>630</v>
      </c>
      <c r="M36" s="771" t="s">
        <v>598</v>
      </c>
      <c r="N36" s="773" t="s">
        <v>238</v>
      </c>
      <c r="O36" s="771" t="s">
        <v>257</v>
      </c>
      <c r="P36" s="771" t="s">
        <v>238</v>
      </c>
      <c r="Q36" s="771" t="s">
        <v>250</v>
      </c>
      <c r="R36" s="771" t="s">
        <v>250</v>
      </c>
      <c r="S36" s="771" t="s">
        <v>250</v>
      </c>
      <c r="T36" s="771" t="s">
        <v>239</v>
      </c>
      <c r="U36" s="774"/>
      <c r="V36" s="775" t="s">
        <v>386</v>
      </c>
      <c r="W36" s="776"/>
      <c r="X36" s="782"/>
      <c r="Y36" s="778"/>
    </row>
    <row r="38" spans="1:25" ht="19.149999999999999" customHeight="1" x14ac:dyDescent="0.2">
      <c r="B38" s="788"/>
      <c r="C38" s="789" t="s">
        <v>302</v>
      </c>
      <c r="D38" s="789"/>
      <c r="E38" s="789"/>
      <c r="F38" s="789"/>
      <c r="G38" s="789"/>
      <c r="H38" s="790"/>
      <c r="I38" s="790"/>
      <c r="J38" s="790"/>
      <c r="K38" s="790"/>
      <c r="L38" s="790"/>
      <c r="M38" s="791"/>
      <c r="N38" s="792"/>
      <c r="O38" s="791"/>
      <c r="P38" s="790"/>
      <c r="Q38" s="793"/>
      <c r="R38" s="793"/>
      <c r="S38" s="793"/>
      <c r="T38" s="793"/>
      <c r="U38" s="793"/>
      <c r="V38" s="794"/>
    </row>
    <row r="39" spans="1:25" ht="19.149999999999999" customHeight="1" x14ac:dyDescent="0.2">
      <c r="B39" s="788"/>
      <c r="C39" s="789" t="s">
        <v>303</v>
      </c>
      <c r="D39" s="797" t="s">
        <v>662</v>
      </c>
      <c r="E39" s="797"/>
      <c r="F39" s="797"/>
      <c r="G39" s="797"/>
      <c r="H39" s="797"/>
      <c r="I39" s="797"/>
      <c r="J39" s="797"/>
      <c r="K39" s="797"/>
      <c r="L39" s="790"/>
      <c r="M39" s="791"/>
      <c r="N39" s="792"/>
      <c r="O39" s="791"/>
      <c r="P39" s="790"/>
      <c r="Q39" s="793"/>
      <c r="R39" s="793"/>
      <c r="S39" s="793"/>
      <c r="T39" s="793"/>
      <c r="U39" s="793"/>
      <c r="V39" s="794"/>
    </row>
    <row r="40" spans="1:25" ht="19.149999999999999" customHeight="1" x14ac:dyDescent="0.2">
      <c r="B40" s="788"/>
      <c r="C40" s="797"/>
      <c r="D40" s="797" t="s">
        <v>663</v>
      </c>
      <c r="E40" s="797"/>
      <c r="F40" s="797"/>
      <c r="G40" s="797"/>
      <c r="H40" s="797"/>
      <c r="I40" s="797"/>
      <c r="J40" s="797"/>
      <c r="K40" s="797"/>
      <c r="L40" s="797"/>
      <c r="M40" s="791"/>
      <c r="N40" s="792"/>
      <c r="O40" s="791"/>
      <c r="P40" s="790"/>
      <c r="Q40" s="793"/>
      <c r="R40" s="793"/>
      <c r="S40" s="793"/>
      <c r="T40" s="793"/>
      <c r="U40" s="793"/>
      <c r="V40" s="794"/>
    </row>
    <row r="41" spans="1:25" ht="19.149999999999999" customHeight="1" x14ac:dyDescent="0.2">
      <c r="B41" s="788"/>
      <c r="C41" s="797"/>
      <c r="D41" s="797" t="s">
        <v>664</v>
      </c>
      <c r="E41" s="797"/>
      <c r="F41" s="797"/>
      <c r="G41" s="797"/>
      <c r="H41" s="797"/>
      <c r="I41" s="797"/>
      <c r="J41" s="797"/>
      <c r="K41" s="797"/>
      <c r="L41" s="797"/>
      <c r="M41" s="791"/>
      <c r="N41" s="792"/>
      <c r="O41" s="791"/>
      <c r="P41" s="790"/>
      <c r="Q41" s="793"/>
      <c r="R41" s="793"/>
      <c r="S41" s="793"/>
      <c r="T41" s="793"/>
      <c r="U41" s="793"/>
      <c r="V41" s="794"/>
    </row>
    <row r="42" spans="1:25" ht="19.149999999999999" customHeight="1" x14ac:dyDescent="0.2">
      <c r="B42" s="788"/>
      <c r="C42" s="797"/>
      <c r="D42" s="797" t="s">
        <v>665</v>
      </c>
      <c r="E42" s="797"/>
      <c r="F42" s="797"/>
      <c r="G42" s="797"/>
      <c r="H42" s="797"/>
      <c r="I42" s="797"/>
      <c r="J42" s="797"/>
      <c r="K42" s="797"/>
      <c r="L42" s="797"/>
      <c r="M42" s="791"/>
      <c r="N42" s="792"/>
      <c r="O42" s="791"/>
      <c r="P42" s="790"/>
      <c r="Q42" s="793"/>
      <c r="R42" s="793"/>
      <c r="S42" s="793"/>
      <c r="T42" s="793"/>
      <c r="U42" s="793"/>
      <c r="V42" s="794"/>
    </row>
    <row r="43" spans="1:25" ht="19.149999999999999" customHeight="1" x14ac:dyDescent="0.2">
      <c r="B43" s="788"/>
      <c r="C43" s="797"/>
      <c r="D43" s="797" t="s">
        <v>304</v>
      </c>
      <c r="E43" s="797"/>
      <c r="F43" s="797"/>
      <c r="G43" s="797"/>
      <c r="H43" s="797"/>
      <c r="I43" s="797"/>
      <c r="J43" s="797"/>
      <c r="K43" s="797"/>
      <c r="L43" s="790"/>
      <c r="M43" s="791"/>
      <c r="N43" s="792"/>
      <c r="O43" s="791"/>
      <c r="P43" s="790"/>
      <c r="Q43" s="793"/>
      <c r="R43" s="793"/>
      <c r="S43" s="793"/>
      <c r="T43" s="793"/>
      <c r="U43" s="793"/>
      <c r="V43" s="794"/>
    </row>
    <row r="44" spans="1:25" ht="19.149999999999999" customHeight="1" x14ac:dyDescent="0.2">
      <c r="B44" s="788"/>
      <c r="C44" s="797"/>
      <c r="D44" s="797"/>
      <c r="E44" s="797"/>
      <c r="F44" s="790"/>
      <c r="G44" s="790"/>
      <c r="H44" s="790"/>
      <c r="I44" s="790"/>
      <c r="J44" s="790"/>
      <c r="K44" s="790"/>
      <c r="L44" s="790"/>
      <c r="M44" s="791"/>
      <c r="N44" s="792"/>
      <c r="O44" s="791"/>
      <c r="P44" s="790"/>
      <c r="Q44" s="793"/>
      <c r="R44" s="793"/>
      <c r="S44" s="793"/>
      <c r="T44" s="793"/>
      <c r="U44" s="793"/>
      <c r="V44" s="794"/>
    </row>
    <row r="45" spans="1:25" ht="19.149999999999999" customHeight="1" x14ac:dyDescent="0.2">
      <c r="B45" s="788"/>
      <c r="C45" s="789" t="s">
        <v>305</v>
      </c>
      <c r="D45" s="790" t="s">
        <v>306</v>
      </c>
      <c r="E45" s="790"/>
      <c r="F45" s="790"/>
      <c r="G45" s="790"/>
      <c r="H45" s="790"/>
      <c r="I45" s="790"/>
      <c r="J45" s="790"/>
      <c r="K45" s="790"/>
      <c r="L45" s="790"/>
      <c r="M45" s="791"/>
      <c r="N45" s="792"/>
      <c r="O45" s="791"/>
      <c r="P45" s="790"/>
      <c r="Q45" s="793"/>
      <c r="R45" s="793"/>
      <c r="S45" s="793"/>
      <c r="T45" s="793"/>
      <c r="U45" s="793"/>
      <c r="V45" s="794"/>
    </row>
    <row r="46" spans="1:25" ht="19.149999999999999" customHeight="1" x14ac:dyDescent="0.2">
      <c r="B46" s="788"/>
      <c r="C46" s="797"/>
      <c r="D46" s="790" t="s">
        <v>307</v>
      </c>
      <c r="E46" s="790"/>
      <c r="F46" s="790"/>
      <c r="G46" s="790"/>
      <c r="H46" s="790"/>
      <c r="I46" s="790"/>
      <c r="J46" s="790"/>
      <c r="K46" s="790"/>
      <c r="L46" s="790"/>
      <c r="M46" s="791"/>
      <c r="N46" s="792"/>
      <c r="O46" s="791"/>
      <c r="P46" s="790"/>
      <c r="Q46" s="793"/>
      <c r="R46" s="793"/>
      <c r="S46" s="793"/>
      <c r="T46" s="793"/>
      <c r="U46" s="793"/>
      <c r="V46" s="794"/>
    </row>
    <row r="47" spans="1:25" ht="19.149999999999999" customHeight="1" x14ac:dyDescent="0.2">
      <c r="B47" s="788"/>
      <c r="C47" s="797"/>
      <c r="D47" s="797" t="s">
        <v>308</v>
      </c>
      <c r="E47" s="797"/>
      <c r="F47" s="797"/>
      <c r="G47" s="797"/>
      <c r="H47" s="797"/>
      <c r="I47" s="797"/>
      <c r="J47" s="797"/>
      <c r="K47" s="790"/>
      <c r="L47" s="790"/>
      <c r="M47" s="791"/>
      <c r="N47" s="792"/>
      <c r="O47" s="791"/>
      <c r="P47" s="790"/>
      <c r="Q47" s="793"/>
      <c r="R47" s="793"/>
      <c r="S47" s="793"/>
      <c r="T47" s="793"/>
      <c r="U47" s="793"/>
      <c r="V47" s="794"/>
    </row>
    <row r="48" spans="1:25" ht="19.149999999999999" customHeight="1" x14ac:dyDescent="0.2">
      <c r="B48" s="788"/>
      <c r="C48" s="797"/>
      <c r="D48" s="797" t="s">
        <v>309</v>
      </c>
      <c r="E48" s="797"/>
      <c r="F48" s="797"/>
      <c r="G48" s="790"/>
      <c r="H48" s="790"/>
      <c r="I48" s="790"/>
      <c r="J48" s="790"/>
      <c r="K48" s="790"/>
      <c r="L48" s="790"/>
      <c r="M48" s="791"/>
      <c r="N48" s="792"/>
      <c r="O48" s="791"/>
      <c r="P48" s="790"/>
      <c r="Q48" s="793"/>
      <c r="R48" s="793"/>
      <c r="S48" s="793"/>
      <c r="T48" s="793"/>
      <c r="U48" s="793"/>
      <c r="V48" s="794"/>
    </row>
    <row r="49" spans="2:22" ht="19.149999999999999" customHeight="1" x14ac:dyDescent="0.2">
      <c r="B49" s="788"/>
      <c r="C49" s="797"/>
      <c r="D49" s="797" t="s">
        <v>310</v>
      </c>
      <c r="E49" s="797"/>
      <c r="F49" s="797"/>
      <c r="G49" s="790"/>
      <c r="H49" s="790"/>
      <c r="I49" s="790"/>
      <c r="J49" s="790"/>
      <c r="K49" s="790"/>
      <c r="L49" s="790"/>
      <c r="M49" s="791"/>
      <c r="N49" s="792"/>
      <c r="O49" s="791"/>
      <c r="P49" s="790"/>
      <c r="Q49" s="793"/>
      <c r="R49" s="793"/>
      <c r="S49" s="793"/>
      <c r="T49" s="793"/>
      <c r="U49" s="793"/>
      <c r="V49" s="794"/>
    </row>
    <row r="50" spans="2:22" ht="19.149999999999999" customHeight="1" x14ac:dyDescent="0.2">
      <c r="B50" s="788"/>
      <c r="C50" s="797"/>
      <c r="D50" s="797"/>
      <c r="E50" s="797"/>
      <c r="F50" s="790"/>
      <c r="G50" s="790"/>
      <c r="H50" s="790"/>
      <c r="I50" s="790"/>
      <c r="J50" s="790"/>
      <c r="K50" s="790"/>
      <c r="L50" s="790"/>
      <c r="M50" s="791"/>
      <c r="N50" s="792"/>
      <c r="O50" s="791"/>
      <c r="P50" s="790"/>
      <c r="Q50" s="793"/>
      <c r="R50" s="793"/>
      <c r="S50" s="793"/>
      <c r="T50" s="793"/>
      <c r="U50" s="793"/>
      <c r="V50" s="794"/>
    </row>
    <row r="51" spans="2:22" ht="19.149999999999999" customHeight="1" x14ac:dyDescent="0.2">
      <c r="B51" s="788"/>
      <c r="C51" s="797" t="s">
        <v>311</v>
      </c>
      <c r="D51" s="797"/>
      <c r="E51" s="797"/>
      <c r="F51" s="797"/>
      <c r="G51" s="797"/>
      <c r="H51" s="797"/>
      <c r="I51" s="797"/>
      <c r="J51" s="797"/>
      <c r="K51" s="797"/>
      <c r="L51" s="797"/>
      <c r="M51" s="797"/>
      <c r="N51" s="797"/>
      <c r="O51" s="797"/>
      <c r="P51" s="797"/>
      <c r="Q51" s="793"/>
      <c r="R51" s="793"/>
      <c r="S51" s="793"/>
      <c r="T51" s="793"/>
      <c r="U51" s="793"/>
      <c r="V51" s="794"/>
    </row>
    <row r="52" spans="2:22" ht="19.149999999999999" customHeight="1" x14ac:dyDescent="0.2">
      <c r="B52" s="788"/>
      <c r="C52" s="797"/>
      <c r="D52" s="797" t="s">
        <v>312</v>
      </c>
      <c r="E52" s="797"/>
      <c r="F52" s="797"/>
      <c r="G52" s="797"/>
      <c r="H52" s="797"/>
      <c r="I52" s="790"/>
      <c r="J52" s="790"/>
      <c r="K52" s="790"/>
      <c r="L52" s="790"/>
      <c r="M52" s="791"/>
      <c r="N52" s="792"/>
      <c r="O52" s="791"/>
      <c r="P52" s="790"/>
      <c r="Q52" s="793"/>
      <c r="R52" s="793"/>
      <c r="S52" s="793"/>
      <c r="T52" s="793"/>
      <c r="U52" s="793"/>
      <c r="V52" s="794"/>
    </row>
    <row r="53" spans="2:22" ht="19.149999999999999" customHeight="1" x14ac:dyDescent="0.2">
      <c r="B53" s="788"/>
      <c r="C53" s="797"/>
      <c r="D53" s="797" t="s">
        <v>313</v>
      </c>
      <c r="E53" s="797"/>
      <c r="F53" s="797"/>
      <c r="G53" s="797"/>
      <c r="H53" s="797"/>
      <c r="I53" s="797"/>
      <c r="J53" s="797"/>
      <c r="K53" s="797"/>
      <c r="L53" s="797"/>
      <c r="M53" s="797"/>
      <c r="N53" s="797"/>
      <c r="O53" s="791"/>
      <c r="P53" s="790"/>
      <c r="Q53" s="793"/>
      <c r="R53" s="793"/>
      <c r="S53" s="793"/>
      <c r="T53" s="793"/>
      <c r="U53" s="793"/>
      <c r="V53" s="794"/>
    </row>
    <row r="54" spans="2:22" ht="19.149999999999999" customHeight="1" x14ac:dyDescent="0.2">
      <c r="B54" s="788"/>
      <c r="C54" s="797"/>
      <c r="D54" s="797"/>
      <c r="E54" s="797"/>
      <c r="F54" s="790"/>
      <c r="G54" s="790"/>
      <c r="H54" s="790"/>
      <c r="I54" s="790"/>
      <c r="J54" s="790"/>
      <c r="K54" s="790"/>
      <c r="L54" s="790"/>
      <c r="M54" s="791"/>
      <c r="N54" s="792"/>
      <c r="O54" s="791"/>
      <c r="P54" s="790"/>
      <c r="Q54" s="793"/>
      <c r="R54" s="793"/>
      <c r="S54" s="793"/>
      <c r="T54" s="793"/>
      <c r="U54" s="793"/>
      <c r="V54" s="794"/>
    </row>
    <row r="55" spans="2:22" ht="19.149999999999999" customHeight="1" x14ac:dyDescent="0.2">
      <c r="B55" s="788"/>
      <c r="C55" s="797" t="s">
        <v>314</v>
      </c>
      <c r="D55" s="797"/>
      <c r="E55" s="797"/>
      <c r="F55" s="797"/>
      <c r="G55" s="797"/>
      <c r="H55" s="797"/>
      <c r="I55" s="797"/>
      <c r="J55" s="797"/>
      <c r="K55" s="797"/>
      <c r="L55" s="797"/>
      <c r="M55" s="797"/>
      <c r="N55" s="797"/>
      <c r="O55" s="797"/>
      <c r="P55" s="790"/>
      <c r="Q55" s="793"/>
      <c r="R55" s="793"/>
      <c r="S55" s="793"/>
      <c r="T55" s="793"/>
      <c r="U55" s="793"/>
      <c r="V55" s="794"/>
    </row>
    <row r="56" spans="2:22" ht="19.149999999999999" customHeight="1" x14ac:dyDescent="0.2">
      <c r="B56" s="788"/>
      <c r="C56" s="797"/>
      <c r="D56" s="797" t="s">
        <v>315</v>
      </c>
      <c r="E56" s="797"/>
      <c r="F56" s="797"/>
      <c r="G56" s="797"/>
      <c r="H56" s="797"/>
      <c r="I56" s="797"/>
      <c r="J56" s="797"/>
      <c r="K56" s="797"/>
      <c r="L56" s="797"/>
      <c r="M56" s="797"/>
      <c r="N56" s="797"/>
      <c r="O56" s="797"/>
      <c r="P56" s="790"/>
      <c r="Q56" s="793"/>
      <c r="R56" s="793"/>
      <c r="S56" s="793"/>
      <c r="T56" s="793"/>
      <c r="U56" s="793"/>
      <c r="V56" s="794"/>
    </row>
    <row r="57" spans="2:22" ht="19.149999999999999" customHeight="1" x14ac:dyDescent="0.2">
      <c r="B57" s="788"/>
      <c r="C57" s="797"/>
      <c r="D57" s="797" t="s">
        <v>316</v>
      </c>
      <c r="E57" s="797"/>
      <c r="F57" s="790"/>
      <c r="G57" s="790"/>
      <c r="H57" s="790"/>
      <c r="I57" s="790"/>
      <c r="J57" s="790"/>
      <c r="K57" s="790"/>
      <c r="L57" s="790"/>
      <c r="M57" s="791"/>
      <c r="N57" s="792"/>
      <c r="O57" s="791"/>
      <c r="P57" s="790"/>
      <c r="Q57" s="793"/>
      <c r="R57" s="793"/>
      <c r="S57" s="793"/>
      <c r="T57" s="793"/>
      <c r="U57" s="793"/>
      <c r="V57" s="794"/>
    </row>
    <row r="58" spans="2:22" ht="19.149999999999999" customHeight="1" x14ac:dyDescent="0.2">
      <c r="B58" s="788"/>
      <c r="C58" s="797"/>
      <c r="D58" s="797" t="s">
        <v>317</v>
      </c>
      <c r="E58" s="797"/>
      <c r="F58" s="790"/>
      <c r="G58" s="790"/>
      <c r="H58" s="790"/>
      <c r="I58" s="790"/>
      <c r="J58" s="790"/>
      <c r="K58" s="790"/>
      <c r="L58" s="790"/>
      <c r="M58" s="791"/>
      <c r="N58" s="792"/>
      <c r="O58" s="791"/>
      <c r="P58" s="790"/>
      <c r="Q58" s="793"/>
      <c r="R58" s="793"/>
      <c r="S58" s="793"/>
      <c r="T58" s="793"/>
      <c r="U58" s="793"/>
      <c r="V58" s="794"/>
    </row>
    <row r="59" spans="2:22" ht="19.149999999999999" customHeight="1" x14ac:dyDescent="0.2">
      <c r="B59" s="788"/>
      <c r="C59" s="798"/>
      <c r="D59" s="798"/>
      <c r="E59" s="798"/>
      <c r="F59" s="799"/>
      <c r="G59" s="799"/>
      <c r="H59" s="799"/>
      <c r="I59" s="799"/>
      <c r="J59" s="799"/>
      <c r="K59" s="799"/>
      <c r="L59" s="799"/>
      <c r="M59" s="800"/>
      <c r="N59" s="801"/>
      <c r="O59" s="800"/>
      <c r="P59" s="799"/>
      <c r="Q59" s="802"/>
      <c r="R59" s="802"/>
      <c r="S59" s="802"/>
      <c r="T59" s="802"/>
      <c r="U59" s="802"/>
      <c r="V59" s="803"/>
    </row>
    <row r="60" spans="2:22" ht="19.149999999999999" customHeight="1" x14ac:dyDescent="0.2">
      <c r="B60" s="788"/>
      <c r="C60" s="797" t="s">
        <v>318</v>
      </c>
      <c r="D60" s="797"/>
      <c r="E60" s="797"/>
      <c r="F60" s="797"/>
      <c r="G60" s="797"/>
      <c r="H60" s="797"/>
      <c r="I60" s="797"/>
      <c r="J60" s="790"/>
      <c r="K60" s="790"/>
      <c r="L60" s="790"/>
      <c r="M60" s="791"/>
      <c r="N60" s="792"/>
      <c r="O60" s="791"/>
      <c r="P60" s="790"/>
      <c r="Q60" s="793"/>
      <c r="R60" s="793"/>
      <c r="S60" s="793"/>
      <c r="T60" s="793"/>
      <c r="U60" s="793"/>
      <c r="V60" s="794"/>
    </row>
    <row r="61" spans="2:22" ht="19.149999999999999" customHeight="1" thickBot="1" x14ac:dyDescent="0.25">
      <c r="B61" s="788"/>
      <c r="C61" s="804" t="s">
        <v>319</v>
      </c>
      <c r="D61" s="805"/>
      <c r="E61" s="804" t="s">
        <v>320</v>
      </c>
      <c r="F61" s="806"/>
      <c r="G61" s="806"/>
      <c r="H61" s="807"/>
      <c r="I61" s="807"/>
      <c r="J61" s="807"/>
      <c r="K61" s="804" t="s">
        <v>321</v>
      </c>
      <c r="L61" s="804"/>
      <c r="M61" s="808"/>
      <c r="N61" s="809"/>
      <c r="O61" s="808"/>
      <c r="P61" s="806"/>
      <c r="R61" s="811" t="s">
        <v>322</v>
      </c>
      <c r="S61" s="811"/>
      <c r="T61" s="812"/>
      <c r="U61" s="813"/>
    </row>
    <row r="62" spans="2:22" ht="19.149999999999999" customHeight="1" thickTop="1" x14ac:dyDescent="0.2">
      <c r="B62" s="788"/>
      <c r="C62" s="797" t="s">
        <v>323</v>
      </c>
      <c r="D62" s="797"/>
      <c r="E62" s="797" t="s">
        <v>324</v>
      </c>
      <c r="F62" s="797"/>
      <c r="G62" s="797"/>
      <c r="H62" s="814"/>
      <c r="I62" s="814"/>
      <c r="J62" s="814"/>
      <c r="K62" s="797" t="s">
        <v>325</v>
      </c>
      <c r="L62" s="797"/>
      <c r="M62" s="797"/>
      <c r="N62" s="792"/>
      <c r="O62" s="791"/>
      <c r="P62" s="790"/>
      <c r="R62" s="815" t="s">
        <v>326</v>
      </c>
      <c r="S62" s="815"/>
      <c r="T62" s="816"/>
      <c r="U62" s="817"/>
    </row>
    <row r="63" spans="2:22" ht="19.149999999999999" customHeight="1" x14ac:dyDescent="0.2">
      <c r="B63" s="788"/>
      <c r="C63" s="797" t="s">
        <v>229</v>
      </c>
      <c r="D63" s="797"/>
      <c r="E63" s="797" t="s">
        <v>327</v>
      </c>
      <c r="F63" s="797"/>
      <c r="G63" s="797"/>
      <c r="H63" s="797"/>
      <c r="I63" s="814"/>
      <c r="J63" s="814"/>
      <c r="K63" s="797" t="s">
        <v>328</v>
      </c>
      <c r="L63" s="797"/>
      <c r="M63" s="797"/>
      <c r="N63" s="792"/>
      <c r="O63" s="791"/>
      <c r="P63" s="790"/>
      <c r="R63" s="815" t="s">
        <v>329</v>
      </c>
      <c r="S63" s="815"/>
      <c r="T63" s="816"/>
      <c r="U63" s="817"/>
    </row>
    <row r="64" spans="2:22" ht="19.149999999999999" customHeight="1" x14ac:dyDescent="0.2">
      <c r="B64" s="788"/>
      <c r="C64" s="797" t="s">
        <v>330</v>
      </c>
      <c r="D64" s="797"/>
      <c r="E64" s="797" t="s">
        <v>331</v>
      </c>
      <c r="F64" s="797"/>
      <c r="G64" s="797"/>
      <c r="H64" s="797"/>
      <c r="I64" s="814"/>
      <c r="J64" s="814"/>
      <c r="K64" s="797" t="s">
        <v>332</v>
      </c>
      <c r="L64" s="797"/>
      <c r="M64" s="797"/>
      <c r="N64" s="792"/>
      <c r="O64" s="791"/>
      <c r="P64" s="790"/>
      <c r="R64" s="815" t="s">
        <v>333</v>
      </c>
      <c r="S64" s="815"/>
      <c r="T64" s="816"/>
      <c r="U64" s="817"/>
    </row>
    <row r="65" spans="2:22" ht="19.149999999999999" customHeight="1" x14ac:dyDescent="0.2">
      <c r="B65" s="788"/>
      <c r="C65" s="797" t="s">
        <v>334</v>
      </c>
      <c r="D65" s="797"/>
      <c r="E65" s="797" t="s">
        <v>335</v>
      </c>
      <c r="F65" s="797"/>
      <c r="G65" s="797"/>
      <c r="H65" s="814"/>
      <c r="I65" s="814"/>
      <c r="J65" s="814"/>
      <c r="K65" s="797" t="s">
        <v>336</v>
      </c>
      <c r="L65" s="797"/>
      <c r="M65" s="797"/>
      <c r="N65" s="797"/>
      <c r="O65" s="791"/>
      <c r="P65" s="790"/>
      <c r="R65" s="815" t="s">
        <v>337</v>
      </c>
      <c r="S65" s="815"/>
      <c r="T65" s="816"/>
      <c r="U65" s="817"/>
    </row>
    <row r="66" spans="2:22" ht="19.149999999999999" customHeight="1" x14ac:dyDescent="0.2">
      <c r="B66" s="788"/>
      <c r="C66" s="797" t="s">
        <v>338</v>
      </c>
      <c r="D66" s="797"/>
      <c r="E66" s="797" t="s">
        <v>339</v>
      </c>
      <c r="F66" s="797"/>
      <c r="G66" s="797"/>
      <c r="H66" s="814"/>
      <c r="I66" s="814"/>
      <c r="J66" s="814"/>
      <c r="K66" s="797" t="s">
        <v>340</v>
      </c>
      <c r="L66" s="797"/>
      <c r="M66" s="797"/>
      <c r="N66" s="797"/>
      <c r="O66" s="791"/>
      <c r="P66" s="790"/>
      <c r="R66" s="815" t="s">
        <v>341</v>
      </c>
      <c r="S66" s="815"/>
      <c r="T66" s="816"/>
      <c r="U66" s="817"/>
    </row>
    <row r="67" spans="2:22" ht="19.149999999999999" customHeight="1" x14ac:dyDescent="0.2">
      <c r="B67" s="788"/>
      <c r="C67" s="797" t="s">
        <v>342</v>
      </c>
      <c r="D67" s="797"/>
      <c r="E67" s="797" t="s">
        <v>343</v>
      </c>
      <c r="F67" s="797"/>
      <c r="G67" s="797"/>
      <c r="H67" s="814"/>
      <c r="I67" s="814"/>
      <c r="J67" s="814"/>
      <c r="K67" s="797" t="s">
        <v>344</v>
      </c>
      <c r="L67" s="797"/>
      <c r="M67" s="797"/>
      <c r="N67" s="792"/>
      <c r="O67" s="791"/>
      <c r="P67" s="790"/>
      <c r="R67" s="815" t="s">
        <v>341</v>
      </c>
      <c r="S67" s="815"/>
      <c r="T67" s="816"/>
      <c r="U67" s="817"/>
    </row>
    <row r="68" spans="2:22" ht="19.149999999999999" customHeight="1" x14ac:dyDescent="0.2">
      <c r="B68" s="788"/>
      <c r="C68" s="818" t="s">
        <v>345</v>
      </c>
      <c r="D68" s="797"/>
      <c r="E68" s="797" t="s">
        <v>346</v>
      </c>
      <c r="F68" s="797"/>
      <c r="G68" s="797"/>
      <c r="H68" s="797"/>
      <c r="I68" s="814"/>
      <c r="J68" s="814"/>
      <c r="K68" s="797" t="s">
        <v>347</v>
      </c>
      <c r="L68" s="797"/>
      <c r="M68" s="797"/>
      <c r="N68" s="792"/>
      <c r="O68" s="791"/>
      <c r="P68" s="790"/>
      <c r="R68" s="815" t="s">
        <v>348</v>
      </c>
      <c r="S68" s="815"/>
      <c r="T68" s="816"/>
      <c r="U68" s="817"/>
    </row>
    <row r="69" spans="2:22" ht="19.149999999999999" customHeight="1" x14ac:dyDescent="0.2">
      <c r="B69" s="788"/>
      <c r="C69" s="797" t="s">
        <v>349</v>
      </c>
      <c r="D69" s="797"/>
      <c r="E69" s="797" t="s">
        <v>350</v>
      </c>
      <c r="F69" s="797"/>
      <c r="G69" s="790"/>
      <c r="H69" s="814"/>
      <c r="I69" s="814"/>
      <c r="J69" s="814"/>
      <c r="K69" s="797" t="s">
        <v>351</v>
      </c>
      <c r="L69" s="797"/>
      <c r="M69" s="797"/>
      <c r="N69" s="797"/>
      <c r="O69" s="797"/>
      <c r="P69" s="790"/>
      <c r="R69" s="815" t="s">
        <v>352</v>
      </c>
      <c r="S69" s="815"/>
      <c r="T69" s="816"/>
      <c r="U69" s="817"/>
    </row>
    <row r="70" spans="2:22" ht="19.149999999999999" customHeight="1" x14ac:dyDescent="0.2">
      <c r="B70" s="788"/>
      <c r="C70" s="797" t="s">
        <v>353</v>
      </c>
      <c r="D70" s="797"/>
      <c r="E70" s="797" t="s">
        <v>354</v>
      </c>
      <c r="F70" s="790"/>
      <c r="G70" s="790"/>
      <c r="H70" s="814"/>
      <c r="I70" s="814"/>
      <c r="J70" s="814"/>
      <c r="K70" s="797" t="s">
        <v>355</v>
      </c>
      <c r="L70" s="797"/>
      <c r="M70" s="797"/>
      <c r="N70" s="797"/>
      <c r="O70" s="797"/>
      <c r="P70" s="797"/>
      <c r="R70" s="815" t="s">
        <v>356</v>
      </c>
      <c r="S70" s="815"/>
      <c r="T70" s="816"/>
      <c r="U70" s="817"/>
    </row>
    <row r="71" spans="2:22" ht="19.149999999999999" customHeight="1" x14ac:dyDescent="0.2">
      <c r="B71" s="788"/>
      <c r="C71" s="797" t="s">
        <v>357</v>
      </c>
      <c r="D71" s="797"/>
      <c r="E71" s="797" t="s">
        <v>358</v>
      </c>
      <c r="F71" s="790"/>
      <c r="G71" s="790"/>
      <c r="H71" s="814"/>
      <c r="I71" s="814"/>
      <c r="J71" s="814"/>
      <c r="K71" s="797" t="s">
        <v>359</v>
      </c>
      <c r="L71" s="797"/>
      <c r="M71" s="797"/>
      <c r="N71" s="797"/>
      <c r="O71" s="797"/>
      <c r="P71" s="797"/>
      <c r="R71" s="815" t="s">
        <v>666</v>
      </c>
      <c r="S71" s="815"/>
      <c r="T71" s="816"/>
      <c r="U71" s="817"/>
    </row>
    <row r="72" spans="2:22" ht="19.149999999999999" customHeight="1" x14ac:dyDescent="0.2">
      <c r="B72" s="788"/>
      <c r="C72" s="797" t="s">
        <v>360</v>
      </c>
      <c r="D72" s="797"/>
      <c r="E72" s="797" t="s">
        <v>361</v>
      </c>
      <c r="F72" s="790"/>
      <c r="G72" s="790"/>
      <c r="H72" s="814"/>
      <c r="I72" s="814"/>
      <c r="J72" s="814"/>
      <c r="K72" s="797" t="s">
        <v>362</v>
      </c>
      <c r="L72" s="797"/>
      <c r="M72" s="797"/>
      <c r="N72" s="797"/>
      <c r="O72" s="797"/>
      <c r="P72" s="797"/>
      <c r="R72" s="815" t="s">
        <v>667</v>
      </c>
      <c r="S72" s="815"/>
      <c r="T72" s="816"/>
      <c r="U72" s="817"/>
    </row>
    <row r="73" spans="2:22" ht="19.149999999999999" customHeight="1" x14ac:dyDescent="0.2">
      <c r="B73" s="788"/>
      <c r="C73" s="797" t="s">
        <v>149</v>
      </c>
      <c r="D73" s="797"/>
      <c r="E73" s="797" t="s">
        <v>363</v>
      </c>
      <c r="F73" s="790"/>
      <c r="G73" s="790"/>
      <c r="H73" s="814"/>
      <c r="I73" s="814"/>
      <c r="J73" s="814"/>
      <c r="K73" s="797" t="s">
        <v>364</v>
      </c>
      <c r="L73" s="797"/>
      <c r="M73" s="797"/>
      <c r="N73" s="797"/>
      <c r="O73" s="797"/>
      <c r="P73" s="797"/>
      <c r="R73" s="815" t="s">
        <v>668</v>
      </c>
      <c r="S73" s="815"/>
      <c r="T73" s="816"/>
      <c r="U73" s="817"/>
    </row>
    <row r="74" spans="2:22" ht="19.149999999999999" customHeight="1" x14ac:dyDescent="0.2">
      <c r="B74" s="788"/>
      <c r="C74" s="819" t="s">
        <v>669</v>
      </c>
      <c r="D74" s="797"/>
      <c r="E74" s="790">
        <v>36</v>
      </c>
      <c r="F74" s="790"/>
      <c r="G74" s="790"/>
      <c r="H74" s="814"/>
      <c r="I74" s="814"/>
      <c r="J74" s="814"/>
      <c r="K74" s="797" t="s">
        <v>670</v>
      </c>
      <c r="L74" s="797"/>
      <c r="M74" s="797"/>
      <c r="N74" s="797"/>
      <c r="O74" s="797"/>
      <c r="P74" s="797"/>
      <c r="Q74" s="771"/>
      <c r="R74" s="815" t="s">
        <v>671</v>
      </c>
      <c r="S74" s="815"/>
      <c r="T74" s="816"/>
      <c r="U74" s="817"/>
    </row>
    <row r="75" spans="2:22" ht="19.149999999999999" customHeight="1" x14ac:dyDescent="0.2">
      <c r="B75" s="788"/>
      <c r="C75" s="797" t="s">
        <v>365</v>
      </c>
      <c r="D75" s="797"/>
      <c r="E75" s="797" t="s">
        <v>366</v>
      </c>
      <c r="F75" s="797"/>
      <c r="G75" s="790"/>
      <c r="H75" s="814"/>
      <c r="I75" s="814"/>
      <c r="J75" s="814"/>
      <c r="K75" s="797" t="s">
        <v>367</v>
      </c>
      <c r="L75" s="797"/>
      <c r="M75" s="797"/>
      <c r="N75" s="797"/>
      <c r="O75" s="797"/>
      <c r="P75" s="790"/>
      <c r="R75" s="815" t="s">
        <v>672</v>
      </c>
      <c r="S75" s="815"/>
      <c r="T75" s="816"/>
      <c r="U75" s="817"/>
    </row>
    <row r="76" spans="2:22" ht="19.149999999999999" customHeight="1" x14ac:dyDescent="0.2">
      <c r="B76" s="788"/>
      <c r="C76" s="797" t="s">
        <v>368</v>
      </c>
      <c r="D76" s="797"/>
      <c r="E76" s="797" t="s">
        <v>369</v>
      </c>
      <c r="F76" s="790"/>
      <c r="G76" s="790"/>
      <c r="H76" s="814"/>
      <c r="I76" s="814"/>
      <c r="J76" s="814"/>
      <c r="K76" s="797" t="s">
        <v>370</v>
      </c>
      <c r="L76" s="797"/>
      <c r="M76" s="797"/>
      <c r="N76" s="797"/>
      <c r="O76" s="797"/>
      <c r="P76" s="790"/>
      <c r="R76" s="815" t="s">
        <v>371</v>
      </c>
      <c r="S76" s="815"/>
      <c r="T76" s="816"/>
      <c r="U76" s="817"/>
    </row>
    <row r="77" spans="2:22" ht="19.149999999999999" customHeight="1" x14ac:dyDescent="0.2">
      <c r="B77" s="788"/>
      <c r="C77" s="818" t="s">
        <v>232</v>
      </c>
      <c r="D77" s="797"/>
      <c r="E77" s="797" t="s">
        <v>372</v>
      </c>
      <c r="F77" s="790"/>
      <c r="G77" s="790"/>
      <c r="H77" s="814"/>
      <c r="I77" s="814"/>
      <c r="J77" s="814"/>
      <c r="K77" s="797" t="s">
        <v>373</v>
      </c>
      <c r="L77" s="797"/>
      <c r="M77" s="797"/>
      <c r="N77" s="797"/>
      <c r="O77" s="797"/>
      <c r="P77" s="790"/>
      <c r="R77" s="815" t="s">
        <v>673</v>
      </c>
      <c r="S77" s="815"/>
      <c r="T77" s="816"/>
      <c r="U77" s="817"/>
    </row>
    <row r="78" spans="2:22" ht="19.149999999999999" customHeight="1" x14ac:dyDescent="0.2">
      <c r="B78" s="788"/>
      <c r="C78" s="820"/>
      <c r="D78" s="821"/>
      <c r="E78" s="822"/>
      <c r="F78" s="793"/>
      <c r="G78" s="802"/>
      <c r="H78" s="802"/>
      <c r="I78" s="793"/>
      <c r="J78" s="793"/>
      <c r="K78" s="793"/>
      <c r="L78" s="793"/>
      <c r="M78" s="823"/>
      <c r="N78" s="793"/>
      <c r="O78" s="822"/>
      <c r="P78" s="793"/>
      <c r="Q78" s="793"/>
      <c r="R78" s="793"/>
      <c r="S78" s="793"/>
      <c r="T78" s="793"/>
      <c r="U78" s="793"/>
      <c r="V78" s="794"/>
    </row>
    <row r="79" spans="2:22" ht="19.149999999999999" customHeight="1" x14ac:dyDescent="0.2">
      <c r="B79" s="788"/>
      <c r="C79" s="824" t="s">
        <v>374</v>
      </c>
      <c r="D79" s="824"/>
      <c r="E79" s="824"/>
      <c r="F79" s="824"/>
      <c r="G79" s="825"/>
      <c r="H79" s="825"/>
      <c r="I79" s="825"/>
      <c r="J79" s="825"/>
      <c r="K79" s="825"/>
      <c r="L79" s="825"/>
      <c r="M79" s="826"/>
      <c r="N79" s="825"/>
      <c r="O79" s="827"/>
      <c r="P79" s="825"/>
      <c r="Q79" s="825"/>
      <c r="R79" s="825"/>
      <c r="S79" s="825"/>
      <c r="T79" s="793"/>
      <c r="U79" s="793"/>
      <c r="V79" s="794"/>
    </row>
    <row r="80" spans="2:22" ht="19.149999999999999" customHeight="1" x14ac:dyDescent="0.2">
      <c r="B80" s="788"/>
      <c r="C80" s="824" t="s">
        <v>375</v>
      </c>
      <c r="D80" s="824"/>
      <c r="E80" s="828" t="s">
        <v>376</v>
      </c>
      <c r="F80" s="828"/>
      <c r="G80" s="825"/>
      <c r="H80" s="825"/>
      <c r="I80" s="825"/>
      <c r="J80" s="825"/>
      <c r="K80" s="825"/>
      <c r="L80" s="825"/>
      <c r="M80" s="826"/>
      <c r="N80" s="825"/>
      <c r="O80" s="827"/>
      <c r="P80" s="825"/>
      <c r="Q80" s="825"/>
      <c r="R80" s="825"/>
      <c r="S80" s="825"/>
      <c r="T80" s="793"/>
      <c r="U80" s="793"/>
      <c r="V80" s="794"/>
    </row>
    <row r="81" spans="2:22" ht="19.149999999999999" customHeight="1" x14ac:dyDescent="0.2">
      <c r="B81" s="788"/>
      <c r="C81" s="824"/>
      <c r="D81" s="824"/>
      <c r="E81" s="828" t="s">
        <v>674</v>
      </c>
      <c r="F81" s="828"/>
      <c r="G81" s="825"/>
      <c r="H81" s="825"/>
      <c r="I81" s="825"/>
      <c r="J81" s="825"/>
      <c r="K81" s="825"/>
      <c r="L81" s="825"/>
      <c r="M81" s="826"/>
      <c r="N81" s="825"/>
      <c r="O81" s="827"/>
      <c r="P81" s="825"/>
      <c r="Q81" s="825"/>
      <c r="R81" s="825"/>
      <c r="S81" s="825"/>
      <c r="T81" s="793"/>
      <c r="U81" s="793"/>
      <c r="V81" s="794"/>
    </row>
    <row r="82" spans="2:22" ht="19.149999999999999" customHeight="1" x14ac:dyDescent="0.2">
      <c r="B82" s="788"/>
      <c r="C82" s="824"/>
      <c r="D82" s="824"/>
      <c r="E82" s="828" t="s">
        <v>675</v>
      </c>
      <c r="F82" s="828"/>
      <c r="G82" s="825"/>
      <c r="H82" s="825"/>
      <c r="I82" s="825"/>
      <c r="J82" s="825"/>
      <c r="K82" s="825"/>
      <c r="L82" s="825"/>
      <c r="M82" s="826"/>
      <c r="N82" s="825"/>
      <c r="O82" s="827"/>
      <c r="P82" s="825"/>
      <c r="Q82" s="825"/>
      <c r="R82" s="825"/>
      <c r="S82" s="825"/>
      <c r="T82" s="793"/>
      <c r="U82" s="793"/>
      <c r="V82" s="794"/>
    </row>
    <row r="83" spans="2:22" ht="19.149999999999999" customHeight="1" x14ac:dyDescent="0.2">
      <c r="B83" s="788"/>
      <c r="C83" s="824"/>
      <c r="D83" s="824"/>
      <c r="E83" s="828" t="s">
        <v>676</v>
      </c>
      <c r="F83" s="828"/>
      <c r="G83" s="825"/>
      <c r="H83" s="825"/>
      <c r="I83" s="825"/>
      <c r="J83" s="825"/>
      <c r="K83" s="825"/>
      <c r="L83" s="825"/>
      <c r="M83" s="826"/>
      <c r="N83" s="825"/>
      <c r="O83" s="827"/>
      <c r="P83" s="825"/>
      <c r="Q83" s="825"/>
      <c r="R83" s="825"/>
      <c r="S83" s="825"/>
      <c r="T83" s="793"/>
      <c r="U83" s="793"/>
      <c r="V83" s="794"/>
    </row>
    <row r="84" spans="2:22" ht="19.149999999999999" customHeight="1" x14ac:dyDescent="0.2">
      <c r="B84" s="788"/>
      <c r="C84" s="824"/>
      <c r="D84" s="824"/>
      <c r="E84" s="824"/>
      <c r="F84" s="824"/>
      <c r="G84" s="825"/>
      <c r="H84" s="825"/>
      <c r="I84" s="825"/>
      <c r="J84" s="825"/>
      <c r="K84" s="825"/>
      <c r="L84" s="825"/>
      <c r="M84" s="826"/>
      <c r="N84" s="825"/>
      <c r="O84" s="827"/>
      <c r="P84" s="825"/>
      <c r="Q84" s="825"/>
      <c r="R84" s="825"/>
      <c r="S84" s="825"/>
      <c r="T84" s="793"/>
      <c r="U84" s="793"/>
      <c r="V84" s="794"/>
    </row>
    <row r="85" spans="2:22" ht="19.149999999999999" customHeight="1" x14ac:dyDescent="0.2">
      <c r="B85" s="788"/>
      <c r="C85" s="824" t="s">
        <v>677</v>
      </c>
      <c r="D85" s="824"/>
      <c r="E85" s="824"/>
      <c r="F85" s="824"/>
      <c r="G85" s="825"/>
      <c r="H85" s="825"/>
      <c r="I85" s="825"/>
      <c r="J85" s="825"/>
      <c r="K85" s="825"/>
      <c r="L85" s="825"/>
      <c r="M85" s="826"/>
      <c r="N85" s="825"/>
      <c r="O85" s="827"/>
      <c r="P85" s="825"/>
      <c r="Q85" s="825"/>
      <c r="R85" s="825"/>
      <c r="S85" s="825"/>
      <c r="T85" s="793"/>
      <c r="U85" s="793"/>
      <c r="V85" s="794"/>
    </row>
    <row r="86" spans="2:22" ht="19.149999999999999" customHeight="1" x14ac:dyDescent="0.2">
      <c r="B86" s="788"/>
      <c r="C86" s="824"/>
      <c r="D86" s="824"/>
      <c r="E86" s="824"/>
      <c r="F86" s="824"/>
      <c r="G86" s="825"/>
      <c r="H86" s="825"/>
      <c r="I86" s="825"/>
      <c r="J86" s="825"/>
      <c r="K86" s="825"/>
      <c r="L86" s="825"/>
      <c r="M86" s="826"/>
      <c r="N86" s="825"/>
      <c r="O86" s="827"/>
      <c r="P86" s="825"/>
      <c r="Q86" s="825"/>
      <c r="R86" s="825"/>
      <c r="S86" s="825"/>
      <c r="T86" s="793"/>
      <c r="U86" s="793"/>
      <c r="V86" s="794"/>
    </row>
    <row r="87" spans="2:22" ht="19.149999999999999" customHeight="1" x14ac:dyDescent="0.2">
      <c r="B87" s="788"/>
      <c r="C87" s="829" t="s">
        <v>377</v>
      </c>
      <c r="D87" s="830" t="s">
        <v>378</v>
      </c>
      <c r="E87" s="827"/>
      <c r="F87" s="825"/>
      <c r="G87" s="825"/>
      <c r="H87" s="825"/>
      <c r="I87" s="825"/>
      <c r="J87" s="825"/>
      <c r="K87" s="825"/>
      <c r="L87" s="825"/>
      <c r="M87" s="826"/>
      <c r="N87" s="825"/>
      <c r="O87" s="827"/>
      <c r="P87" s="825"/>
      <c r="Q87" s="825"/>
      <c r="R87" s="825"/>
      <c r="S87" s="825"/>
      <c r="T87" s="793"/>
      <c r="U87" s="793"/>
      <c r="V87" s="794"/>
    </row>
    <row r="88" spans="2:22" ht="19.149999999999999" customHeight="1" x14ac:dyDescent="0.2">
      <c r="B88" s="788"/>
      <c r="C88" s="831"/>
      <c r="D88" s="830"/>
      <c r="E88" s="827"/>
      <c r="F88" s="825"/>
      <c r="G88" s="825"/>
      <c r="H88" s="825"/>
      <c r="I88" s="825"/>
      <c r="J88" s="825"/>
      <c r="K88" s="825"/>
      <c r="L88" s="825"/>
      <c r="M88" s="826"/>
      <c r="N88" s="825"/>
      <c r="O88" s="827"/>
      <c r="P88" s="825"/>
      <c r="Q88" s="825"/>
      <c r="R88" s="825"/>
      <c r="S88" s="825"/>
      <c r="T88" s="793"/>
      <c r="U88" s="793"/>
      <c r="V88" s="794"/>
    </row>
    <row r="89" spans="2:22" ht="19.149999999999999" customHeight="1" x14ac:dyDescent="0.2">
      <c r="B89" s="788"/>
      <c r="C89" s="829" t="s">
        <v>379</v>
      </c>
      <c r="D89" s="830" t="s">
        <v>380</v>
      </c>
      <c r="E89" s="827"/>
      <c r="F89" s="825"/>
      <c r="G89" s="825"/>
      <c r="H89" s="825"/>
      <c r="I89" s="825"/>
      <c r="J89" s="825"/>
      <c r="K89" s="825"/>
      <c r="L89" s="825"/>
      <c r="M89" s="826"/>
      <c r="N89" s="825"/>
      <c r="O89" s="827"/>
      <c r="P89" s="825"/>
      <c r="Q89" s="825"/>
      <c r="R89" s="825"/>
      <c r="S89" s="825"/>
      <c r="T89" s="793"/>
      <c r="U89" s="793"/>
      <c r="V89" s="794"/>
    </row>
    <row r="90" spans="2:22" ht="19.149999999999999" customHeight="1" x14ac:dyDescent="0.2">
      <c r="B90" s="788"/>
      <c r="C90" s="831"/>
      <c r="D90" s="830" t="s">
        <v>381</v>
      </c>
      <c r="E90" s="827"/>
      <c r="F90" s="825"/>
      <c r="G90" s="825"/>
      <c r="H90" s="825"/>
      <c r="I90" s="825"/>
      <c r="J90" s="825"/>
      <c r="K90" s="825"/>
      <c r="L90" s="825"/>
      <c r="M90" s="826"/>
      <c r="N90" s="825"/>
      <c r="O90" s="827"/>
      <c r="P90" s="825"/>
      <c r="Q90" s="825"/>
      <c r="R90" s="825"/>
      <c r="S90" s="825"/>
      <c r="T90" s="793"/>
      <c r="U90" s="793"/>
      <c r="V90" s="794"/>
    </row>
    <row r="91" spans="2:22" ht="19.149999999999999" customHeight="1" x14ac:dyDescent="0.2">
      <c r="B91" s="788"/>
      <c r="C91" s="831"/>
      <c r="D91" s="830" t="s">
        <v>382</v>
      </c>
      <c r="E91" s="827"/>
      <c r="F91" s="825"/>
      <c r="G91" s="825"/>
      <c r="H91" s="825"/>
      <c r="I91" s="825"/>
      <c r="J91" s="825"/>
      <c r="K91" s="825"/>
      <c r="L91" s="825"/>
      <c r="M91" s="826"/>
      <c r="N91" s="825"/>
      <c r="O91" s="827"/>
      <c r="P91" s="825"/>
      <c r="Q91" s="825"/>
      <c r="R91" s="825"/>
      <c r="S91" s="825"/>
      <c r="T91" s="793"/>
      <c r="U91" s="793"/>
      <c r="V91" s="794"/>
    </row>
    <row r="92" spans="2:22" ht="19.149999999999999" customHeight="1" x14ac:dyDescent="0.2">
      <c r="B92" s="788"/>
      <c r="C92" s="831"/>
      <c r="D92" s="830"/>
      <c r="E92" s="827"/>
      <c r="F92" s="825"/>
      <c r="G92" s="825"/>
      <c r="H92" s="825"/>
      <c r="I92" s="825"/>
      <c r="J92" s="825"/>
      <c r="K92" s="825"/>
      <c r="L92" s="825"/>
      <c r="M92" s="826"/>
      <c r="N92" s="825"/>
      <c r="O92" s="827"/>
      <c r="P92" s="825"/>
      <c r="Q92" s="825"/>
      <c r="R92" s="825"/>
      <c r="S92" s="825"/>
      <c r="T92" s="793"/>
      <c r="U92" s="793"/>
      <c r="V92" s="794"/>
    </row>
  </sheetData>
  <printOptions gridLines="1"/>
  <pageMargins left="0.5" right="0.2" top="1" bottom="0.3" header="0.75" footer="0.25"/>
  <pageSetup orientation="landscape" horizontalDpi="4294967292" verticalDpi="4294967292"/>
  <headerFooter alignWithMargins="0">
    <oddHeader>&amp;C&amp;"Times New Roman Bold,Regular"&amp;12Seedling Repeat Testing of 2014-15 Nurseries   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K2" sqref="K2:K31"/>
    </sheetView>
  </sheetViews>
  <sheetFormatPr defaultColWidth="9.140625" defaultRowHeight="12.75" x14ac:dyDescent="0.2"/>
  <cols>
    <col min="1" max="1" width="4.7109375" style="900" customWidth="1"/>
    <col min="2" max="2" width="20.85546875" style="901" customWidth="1"/>
    <col min="3" max="3" width="6.85546875" style="902" customWidth="1"/>
    <col min="4" max="4" width="5.7109375" style="903" customWidth="1"/>
    <col min="5" max="5" width="6.5703125" style="902" customWidth="1"/>
    <col min="6" max="6" width="7.85546875" style="902" customWidth="1"/>
    <col min="7" max="7" width="8.5703125" style="902" customWidth="1"/>
    <col min="8" max="8" width="7.28515625" style="902" customWidth="1"/>
    <col min="9" max="9" width="8.28515625" style="902" customWidth="1"/>
    <col min="10" max="10" width="5" style="902" customWidth="1"/>
    <col min="11" max="11" width="5.140625" style="902" customWidth="1"/>
    <col min="12" max="16384" width="9.140625" style="884"/>
  </cols>
  <sheetData>
    <row r="1" spans="1:11" s="878" customFormat="1" ht="39" thickBot="1" x14ac:dyDescent="0.25">
      <c r="A1" s="873" t="s">
        <v>679</v>
      </c>
      <c r="B1" s="874" t="s">
        <v>220</v>
      </c>
      <c r="C1" s="875" t="s">
        <v>680</v>
      </c>
      <c r="D1" s="876" t="s">
        <v>399</v>
      </c>
      <c r="E1" s="875" t="s">
        <v>681</v>
      </c>
      <c r="F1" s="875" t="s">
        <v>682</v>
      </c>
      <c r="G1" s="875" t="s">
        <v>683</v>
      </c>
      <c r="H1" s="875" t="s">
        <v>684</v>
      </c>
      <c r="I1" s="875" t="s">
        <v>93</v>
      </c>
      <c r="J1" s="875" t="s">
        <v>685</v>
      </c>
      <c r="K1" s="877" t="s">
        <v>686</v>
      </c>
    </row>
    <row r="2" spans="1:11" x14ac:dyDescent="0.2">
      <c r="A2" s="879">
        <v>1</v>
      </c>
      <c r="B2" s="880" t="s">
        <v>0</v>
      </c>
      <c r="C2" s="881">
        <f t="shared" ref="C2:C31" si="0">(E2/84.3692)*100</f>
        <v>106.10507151899033</v>
      </c>
      <c r="D2" s="882">
        <v>4</v>
      </c>
      <c r="E2" s="881">
        <v>89.52</v>
      </c>
      <c r="F2" s="881">
        <v>58.4</v>
      </c>
      <c r="G2" s="881">
        <v>125</v>
      </c>
      <c r="H2" s="881">
        <v>37</v>
      </c>
      <c r="I2" s="881">
        <v>1.5</v>
      </c>
      <c r="J2" s="881">
        <v>0.5</v>
      </c>
      <c r="K2" s="883">
        <v>0.5</v>
      </c>
    </row>
    <row r="3" spans="1:11" x14ac:dyDescent="0.2">
      <c r="A3" s="879">
        <v>2</v>
      </c>
      <c r="B3" s="880" t="s">
        <v>30</v>
      </c>
      <c r="C3" s="881">
        <f t="shared" si="0"/>
        <v>94.3887105721045</v>
      </c>
      <c r="D3" s="882">
        <v>25</v>
      </c>
      <c r="E3" s="881">
        <v>79.635000000000005</v>
      </c>
      <c r="F3" s="881">
        <v>56.85</v>
      </c>
      <c r="G3" s="881">
        <v>126</v>
      </c>
      <c r="H3" s="881">
        <v>31</v>
      </c>
      <c r="I3" s="881">
        <v>0.5</v>
      </c>
      <c r="J3" s="881">
        <v>2</v>
      </c>
      <c r="K3" s="883">
        <v>0</v>
      </c>
    </row>
    <row r="4" spans="1:11" x14ac:dyDescent="0.2">
      <c r="A4" s="879">
        <v>3</v>
      </c>
      <c r="B4" s="880" t="s">
        <v>35</v>
      </c>
      <c r="C4" s="881">
        <f t="shared" si="0"/>
        <v>97.458551224854546</v>
      </c>
      <c r="D4" s="882">
        <v>21</v>
      </c>
      <c r="E4" s="881">
        <v>82.224999999999994</v>
      </c>
      <c r="F4" s="881">
        <v>59.7</v>
      </c>
      <c r="G4" s="881">
        <v>123</v>
      </c>
      <c r="H4" s="881">
        <v>32</v>
      </c>
      <c r="I4" s="881">
        <v>0.5</v>
      </c>
      <c r="J4" s="881">
        <v>1</v>
      </c>
      <c r="K4" s="883">
        <v>0.5</v>
      </c>
    </row>
    <row r="5" spans="1:11" x14ac:dyDescent="0.2">
      <c r="A5" s="879">
        <v>4</v>
      </c>
      <c r="B5" s="880" t="s">
        <v>38</v>
      </c>
      <c r="C5" s="881">
        <f t="shared" si="0"/>
        <v>106.43694618415249</v>
      </c>
      <c r="D5" s="882">
        <v>3</v>
      </c>
      <c r="E5" s="881">
        <v>89.8</v>
      </c>
      <c r="F5" s="881">
        <v>59.3</v>
      </c>
      <c r="G5" s="881">
        <v>123.5</v>
      </c>
      <c r="H5" s="881">
        <v>36</v>
      </c>
      <c r="I5" s="881">
        <v>0.5</v>
      </c>
      <c r="J5" s="881">
        <v>0.5</v>
      </c>
      <c r="K5" s="883">
        <v>0.5</v>
      </c>
    </row>
    <row r="6" spans="1:11" x14ac:dyDescent="0.2">
      <c r="A6" s="879">
        <v>5</v>
      </c>
      <c r="B6" s="880" t="s">
        <v>43</v>
      </c>
      <c r="C6" s="881">
        <f t="shared" si="0"/>
        <v>89.671349260156546</v>
      </c>
      <c r="D6" s="882">
        <v>28</v>
      </c>
      <c r="E6" s="881">
        <v>75.655000000000001</v>
      </c>
      <c r="F6" s="881">
        <v>59.5</v>
      </c>
      <c r="G6" s="881">
        <v>125</v>
      </c>
      <c r="H6" s="881">
        <v>35.5</v>
      </c>
      <c r="I6" s="881">
        <v>1</v>
      </c>
      <c r="J6" s="881">
        <v>1</v>
      </c>
      <c r="K6" s="883">
        <v>0</v>
      </c>
    </row>
    <row r="7" spans="1:11" x14ac:dyDescent="0.2">
      <c r="A7" s="879">
        <v>6</v>
      </c>
      <c r="B7" s="880" t="s">
        <v>47</v>
      </c>
      <c r="C7" s="881">
        <f t="shared" si="0"/>
        <v>95.473229567188014</v>
      </c>
      <c r="D7" s="882">
        <v>24</v>
      </c>
      <c r="E7" s="881">
        <v>80.55</v>
      </c>
      <c r="F7" s="881">
        <v>57.35</v>
      </c>
      <c r="G7" s="881">
        <v>127</v>
      </c>
      <c r="H7" s="881">
        <v>32.5</v>
      </c>
      <c r="I7" s="881">
        <v>0</v>
      </c>
      <c r="J7" s="881">
        <v>0</v>
      </c>
      <c r="K7" s="883">
        <v>4.5</v>
      </c>
    </row>
    <row r="8" spans="1:11" x14ac:dyDescent="0.2">
      <c r="A8" s="879">
        <v>7</v>
      </c>
      <c r="B8" s="880" t="s">
        <v>434</v>
      </c>
      <c r="C8" s="881">
        <f t="shared" si="0"/>
        <v>104.26790819398548</v>
      </c>
      <c r="D8" s="882">
        <v>8</v>
      </c>
      <c r="E8" s="881">
        <v>87.97</v>
      </c>
      <c r="F8" s="881">
        <v>59.2</v>
      </c>
      <c r="G8" s="881">
        <v>127</v>
      </c>
      <c r="H8" s="881">
        <v>33.5</v>
      </c>
      <c r="I8" s="881">
        <v>1.5</v>
      </c>
      <c r="J8" s="881">
        <v>0.5</v>
      </c>
      <c r="K8" s="883">
        <v>0</v>
      </c>
    </row>
    <row r="9" spans="1:11" x14ac:dyDescent="0.2">
      <c r="A9" s="879">
        <v>8</v>
      </c>
      <c r="B9" s="880" t="s">
        <v>433</v>
      </c>
      <c r="C9" s="881">
        <f t="shared" si="0"/>
        <v>105.17463718987497</v>
      </c>
      <c r="D9" s="882">
        <v>5</v>
      </c>
      <c r="E9" s="881">
        <v>88.734999999999999</v>
      </c>
      <c r="F9" s="881">
        <v>59.2</v>
      </c>
      <c r="G9" s="881">
        <v>126.5</v>
      </c>
      <c r="H9" s="881">
        <v>37</v>
      </c>
      <c r="I9" s="881">
        <v>0</v>
      </c>
      <c r="J9" s="881">
        <v>0</v>
      </c>
      <c r="K9" s="883">
        <v>0</v>
      </c>
    </row>
    <row r="10" spans="1:11" x14ac:dyDescent="0.2">
      <c r="A10" s="879">
        <v>9</v>
      </c>
      <c r="B10" s="880" t="s">
        <v>429</v>
      </c>
      <c r="C10" s="881">
        <f t="shared" si="0"/>
        <v>100.93730887575086</v>
      </c>
      <c r="D10" s="882">
        <v>17</v>
      </c>
      <c r="E10" s="881">
        <v>85.16</v>
      </c>
      <c r="F10" s="881">
        <v>58.85</v>
      </c>
      <c r="G10" s="881">
        <v>127</v>
      </c>
      <c r="H10" s="881">
        <v>35</v>
      </c>
      <c r="I10" s="881">
        <v>0</v>
      </c>
      <c r="J10" s="881">
        <v>0</v>
      </c>
      <c r="K10" s="883">
        <v>0.5</v>
      </c>
    </row>
    <row r="11" spans="1:11" x14ac:dyDescent="0.2">
      <c r="A11" s="879">
        <v>10</v>
      </c>
      <c r="B11" s="880" t="s">
        <v>435</v>
      </c>
      <c r="C11" s="881">
        <f t="shared" si="0"/>
        <v>101.76106920534981</v>
      </c>
      <c r="D11" s="882">
        <v>16</v>
      </c>
      <c r="E11" s="881">
        <v>85.855000000000004</v>
      </c>
      <c r="F11" s="881">
        <v>55.8</v>
      </c>
      <c r="G11" s="881">
        <v>127</v>
      </c>
      <c r="H11" s="881">
        <v>34</v>
      </c>
      <c r="I11" s="881">
        <v>1</v>
      </c>
      <c r="J11" s="881">
        <v>1</v>
      </c>
      <c r="K11" s="883">
        <v>5.5</v>
      </c>
    </row>
    <row r="12" spans="1:11" x14ac:dyDescent="0.2">
      <c r="A12" s="879">
        <v>11</v>
      </c>
      <c r="B12" s="880" t="s">
        <v>441</v>
      </c>
      <c r="C12" s="881">
        <f t="shared" si="0"/>
        <v>107.40886484641314</v>
      </c>
      <c r="D12" s="882">
        <v>2</v>
      </c>
      <c r="E12" s="881">
        <v>90.62</v>
      </c>
      <c r="F12" s="881">
        <v>57.4</v>
      </c>
      <c r="G12" s="881">
        <v>126</v>
      </c>
      <c r="H12" s="881">
        <v>33</v>
      </c>
      <c r="I12" s="881">
        <v>1</v>
      </c>
      <c r="J12" s="881">
        <v>1.5</v>
      </c>
      <c r="K12" s="883">
        <v>2</v>
      </c>
    </row>
    <row r="13" spans="1:11" x14ac:dyDescent="0.2">
      <c r="A13" s="879">
        <v>12</v>
      </c>
      <c r="B13" s="880" t="s">
        <v>439</v>
      </c>
      <c r="C13" s="881">
        <f t="shared" si="0"/>
        <v>103.49748486414472</v>
      </c>
      <c r="D13" s="882">
        <v>12</v>
      </c>
      <c r="E13" s="881">
        <v>87.32</v>
      </c>
      <c r="F13" s="881">
        <v>57.8</v>
      </c>
      <c r="G13" s="881">
        <v>125</v>
      </c>
      <c r="H13" s="881">
        <v>35</v>
      </c>
      <c r="I13" s="881">
        <v>1.5</v>
      </c>
      <c r="J13" s="881">
        <v>1</v>
      </c>
      <c r="K13" s="883">
        <v>1</v>
      </c>
    </row>
    <row r="14" spans="1:11" x14ac:dyDescent="0.2">
      <c r="A14" s="879">
        <v>13</v>
      </c>
      <c r="B14" s="880" t="s">
        <v>426</v>
      </c>
      <c r="C14" s="881">
        <f t="shared" si="0"/>
        <v>103.02337819962734</v>
      </c>
      <c r="D14" s="882">
        <v>13</v>
      </c>
      <c r="E14" s="881">
        <v>86.92</v>
      </c>
      <c r="F14" s="881">
        <v>56.8</v>
      </c>
      <c r="G14" s="881">
        <v>125</v>
      </c>
      <c r="H14" s="881">
        <v>33</v>
      </c>
      <c r="I14" s="881">
        <v>1</v>
      </c>
      <c r="J14" s="881">
        <v>0.5</v>
      </c>
      <c r="K14" s="883">
        <v>0.5</v>
      </c>
    </row>
    <row r="15" spans="1:11" x14ac:dyDescent="0.2">
      <c r="A15" s="879">
        <v>14</v>
      </c>
      <c r="B15" s="880" t="s">
        <v>421</v>
      </c>
      <c r="C15" s="881">
        <f t="shared" si="0"/>
        <v>107.72296051165591</v>
      </c>
      <c r="D15" s="882">
        <v>1</v>
      </c>
      <c r="E15" s="881">
        <v>90.885000000000005</v>
      </c>
      <c r="F15" s="881">
        <v>58.35</v>
      </c>
      <c r="G15" s="881">
        <v>124</v>
      </c>
      <c r="H15" s="881">
        <v>32.5</v>
      </c>
      <c r="I15" s="881">
        <v>1</v>
      </c>
      <c r="J15" s="881">
        <v>0</v>
      </c>
      <c r="K15" s="883">
        <v>0</v>
      </c>
    </row>
    <row r="16" spans="1:11" x14ac:dyDescent="0.2">
      <c r="A16" s="879">
        <v>15</v>
      </c>
      <c r="B16" s="880" t="s">
        <v>430</v>
      </c>
      <c r="C16" s="881">
        <f t="shared" si="0"/>
        <v>99.277935549940025</v>
      </c>
      <c r="D16" s="882">
        <v>19</v>
      </c>
      <c r="E16" s="881">
        <v>83.76</v>
      </c>
      <c r="F16" s="881">
        <v>56.25</v>
      </c>
      <c r="G16" s="881">
        <v>123</v>
      </c>
      <c r="H16" s="881">
        <v>32.5</v>
      </c>
      <c r="I16" s="881">
        <v>1</v>
      </c>
      <c r="J16" s="881">
        <v>0.5</v>
      </c>
      <c r="K16" s="883">
        <v>1.5</v>
      </c>
    </row>
    <row r="17" spans="1:11" x14ac:dyDescent="0.2">
      <c r="A17" s="879">
        <v>16</v>
      </c>
      <c r="B17" s="880" t="s">
        <v>425</v>
      </c>
      <c r="C17" s="881">
        <f t="shared" si="0"/>
        <v>103.80565419608104</v>
      </c>
      <c r="D17" s="882">
        <v>10</v>
      </c>
      <c r="E17" s="881">
        <v>87.58</v>
      </c>
      <c r="F17" s="881">
        <v>58.85</v>
      </c>
      <c r="G17" s="881">
        <v>125.5</v>
      </c>
      <c r="H17" s="881">
        <v>33</v>
      </c>
      <c r="I17" s="881">
        <v>0.5</v>
      </c>
      <c r="J17" s="881">
        <v>0</v>
      </c>
      <c r="K17" s="883">
        <v>0</v>
      </c>
    </row>
    <row r="18" spans="1:11" x14ac:dyDescent="0.2">
      <c r="A18" s="879">
        <v>17</v>
      </c>
      <c r="B18" s="880" t="s">
        <v>437</v>
      </c>
      <c r="C18" s="881">
        <f t="shared" si="0"/>
        <v>96.925181227272518</v>
      </c>
      <c r="D18" s="882">
        <v>22</v>
      </c>
      <c r="E18" s="881">
        <v>81.775000000000006</v>
      </c>
      <c r="F18" s="881">
        <v>57.7</v>
      </c>
      <c r="G18" s="881">
        <v>125.5</v>
      </c>
      <c r="H18" s="881">
        <v>32</v>
      </c>
      <c r="I18" s="881">
        <v>0</v>
      </c>
      <c r="J18" s="881">
        <v>1</v>
      </c>
      <c r="K18" s="883">
        <v>0</v>
      </c>
    </row>
    <row r="19" spans="1:11" x14ac:dyDescent="0.2">
      <c r="A19" s="879">
        <v>18</v>
      </c>
      <c r="B19" s="880" t="s">
        <v>422</v>
      </c>
      <c r="C19" s="881">
        <f t="shared" si="0"/>
        <v>100.90767720921853</v>
      </c>
      <c r="D19" s="882">
        <v>18</v>
      </c>
      <c r="E19" s="881">
        <v>85.135000000000005</v>
      </c>
      <c r="F19" s="881">
        <v>59.2</v>
      </c>
      <c r="G19" s="881">
        <v>127</v>
      </c>
      <c r="H19" s="881">
        <v>33</v>
      </c>
      <c r="I19" s="881">
        <v>0</v>
      </c>
      <c r="J19" s="881">
        <v>0</v>
      </c>
      <c r="K19" s="883">
        <v>6</v>
      </c>
    </row>
    <row r="20" spans="1:11" x14ac:dyDescent="0.2">
      <c r="A20" s="879">
        <v>19</v>
      </c>
      <c r="B20" s="880" t="s">
        <v>420</v>
      </c>
      <c r="C20" s="881">
        <f t="shared" si="0"/>
        <v>105.09759485689089</v>
      </c>
      <c r="D20" s="882">
        <v>6</v>
      </c>
      <c r="E20" s="881">
        <v>88.67</v>
      </c>
      <c r="F20" s="881">
        <v>58</v>
      </c>
      <c r="G20" s="881">
        <v>127</v>
      </c>
      <c r="H20" s="881">
        <v>33.5</v>
      </c>
      <c r="I20" s="881">
        <v>1</v>
      </c>
      <c r="J20" s="881">
        <v>0</v>
      </c>
      <c r="K20" s="883">
        <v>1</v>
      </c>
    </row>
    <row r="21" spans="1:11" x14ac:dyDescent="0.2">
      <c r="A21" s="879">
        <v>20</v>
      </c>
      <c r="B21" s="880" t="s">
        <v>427</v>
      </c>
      <c r="C21" s="881">
        <f t="shared" si="0"/>
        <v>92.006324582904654</v>
      </c>
      <c r="D21" s="882">
        <v>27</v>
      </c>
      <c r="E21" s="881">
        <v>77.625</v>
      </c>
      <c r="F21" s="881">
        <v>59.9</v>
      </c>
      <c r="G21" s="881">
        <v>125</v>
      </c>
      <c r="H21" s="881">
        <v>38.5</v>
      </c>
      <c r="I21" s="881">
        <v>0.5</v>
      </c>
      <c r="J21" s="881">
        <v>0</v>
      </c>
      <c r="K21" s="883">
        <v>4</v>
      </c>
    </row>
    <row r="22" spans="1:11" x14ac:dyDescent="0.2">
      <c r="A22" s="879">
        <v>21</v>
      </c>
      <c r="B22" s="880" t="s">
        <v>438</v>
      </c>
      <c r="C22" s="881">
        <f t="shared" si="0"/>
        <v>93.470128909602082</v>
      </c>
      <c r="D22" s="882">
        <v>26</v>
      </c>
      <c r="E22" s="881">
        <v>78.86</v>
      </c>
      <c r="F22" s="881">
        <v>58.7</v>
      </c>
      <c r="G22" s="881">
        <v>126</v>
      </c>
      <c r="H22" s="881">
        <v>29.5</v>
      </c>
      <c r="I22" s="881">
        <v>0.5</v>
      </c>
      <c r="J22" s="881">
        <v>0</v>
      </c>
      <c r="K22" s="883">
        <v>0</v>
      </c>
    </row>
    <row r="23" spans="1:11" x14ac:dyDescent="0.2">
      <c r="A23" s="879">
        <v>22</v>
      </c>
      <c r="B23" s="880" t="s">
        <v>431</v>
      </c>
      <c r="C23" s="881">
        <f t="shared" si="0"/>
        <v>98.424543553808746</v>
      </c>
      <c r="D23" s="882">
        <v>20</v>
      </c>
      <c r="E23" s="881">
        <v>83.04</v>
      </c>
      <c r="F23" s="881">
        <v>59.55</v>
      </c>
      <c r="G23" s="881">
        <v>123</v>
      </c>
      <c r="H23" s="881">
        <v>35.5</v>
      </c>
      <c r="I23" s="881">
        <v>1</v>
      </c>
      <c r="J23" s="881">
        <v>0.5</v>
      </c>
      <c r="K23" s="883">
        <v>0</v>
      </c>
    </row>
    <row r="24" spans="1:11" x14ac:dyDescent="0.2">
      <c r="A24" s="879">
        <v>23</v>
      </c>
      <c r="B24" s="880" t="s">
        <v>432</v>
      </c>
      <c r="C24" s="881">
        <f t="shared" si="0"/>
        <v>96.243652897028767</v>
      </c>
      <c r="D24" s="882">
        <v>23</v>
      </c>
      <c r="E24" s="881">
        <v>81.2</v>
      </c>
      <c r="F24" s="881">
        <v>59.05</v>
      </c>
      <c r="G24" s="881">
        <v>125.5</v>
      </c>
      <c r="H24" s="881">
        <v>37.5</v>
      </c>
      <c r="I24" s="881">
        <v>1</v>
      </c>
      <c r="J24" s="881">
        <v>1.5</v>
      </c>
      <c r="K24" s="883">
        <v>0</v>
      </c>
    </row>
    <row r="25" spans="1:11" x14ac:dyDescent="0.2">
      <c r="A25" s="879">
        <v>24</v>
      </c>
      <c r="B25" s="880" t="s">
        <v>440</v>
      </c>
      <c r="C25" s="881">
        <f t="shared" si="0"/>
        <v>84.106522285383761</v>
      </c>
      <c r="D25" s="882">
        <v>30</v>
      </c>
      <c r="E25" s="881">
        <v>70.959999999999994</v>
      </c>
      <c r="F25" s="881">
        <v>59.3</v>
      </c>
      <c r="G25" s="881">
        <v>124.5</v>
      </c>
      <c r="H25" s="881">
        <v>37.5</v>
      </c>
      <c r="I25" s="881">
        <v>3</v>
      </c>
      <c r="J25" s="881">
        <v>0.5</v>
      </c>
      <c r="K25" s="883">
        <v>0</v>
      </c>
    </row>
    <row r="26" spans="1:11" x14ac:dyDescent="0.2">
      <c r="A26" s="879">
        <v>25</v>
      </c>
      <c r="B26" s="880" t="s">
        <v>419</v>
      </c>
      <c r="C26" s="881">
        <f t="shared" si="0"/>
        <v>104.74794119180932</v>
      </c>
      <c r="D26" s="882">
        <v>7</v>
      </c>
      <c r="E26" s="881">
        <v>88.375</v>
      </c>
      <c r="F26" s="881">
        <v>58.25</v>
      </c>
      <c r="G26" s="881">
        <v>127</v>
      </c>
      <c r="H26" s="881">
        <v>32</v>
      </c>
      <c r="I26" s="881">
        <v>0.5</v>
      </c>
      <c r="J26" s="881">
        <v>0</v>
      </c>
      <c r="K26" s="883">
        <v>0</v>
      </c>
    </row>
    <row r="27" spans="1:11" x14ac:dyDescent="0.2">
      <c r="A27" s="879">
        <v>26</v>
      </c>
      <c r="B27" s="880" t="s">
        <v>424</v>
      </c>
      <c r="C27" s="881">
        <f t="shared" si="0"/>
        <v>104.13160252793674</v>
      </c>
      <c r="D27" s="882">
        <v>9</v>
      </c>
      <c r="E27" s="881">
        <v>87.855000000000004</v>
      </c>
      <c r="F27" s="881">
        <v>58.5</v>
      </c>
      <c r="G27" s="881">
        <v>127</v>
      </c>
      <c r="H27" s="881">
        <v>32</v>
      </c>
      <c r="I27" s="881">
        <v>1.5</v>
      </c>
      <c r="J27" s="881">
        <v>0</v>
      </c>
      <c r="K27" s="883">
        <v>0</v>
      </c>
    </row>
    <row r="28" spans="1:11" x14ac:dyDescent="0.2">
      <c r="A28" s="879">
        <v>27</v>
      </c>
      <c r="B28" s="880" t="s">
        <v>428</v>
      </c>
      <c r="C28" s="881">
        <f t="shared" si="0"/>
        <v>102.49593453535175</v>
      </c>
      <c r="D28" s="882">
        <v>15</v>
      </c>
      <c r="E28" s="881">
        <v>86.474999999999994</v>
      </c>
      <c r="F28" s="881">
        <v>60.35</v>
      </c>
      <c r="G28" s="881">
        <v>127</v>
      </c>
      <c r="H28" s="881">
        <v>35.5</v>
      </c>
      <c r="I28" s="881">
        <v>0.5</v>
      </c>
      <c r="J28" s="881">
        <v>0</v>
      </c>
      <c r="K28" s="883">
        <v>1.5</v>
      </c>
    </row>
    <row r="29" spans="1:11" x14ac:dyDescent="0.2">
      <c r="A29" s="879">
        <v>28</v>
      </c>
      <c r="B29" s="880" t="s">
        <v>436</v>
      </c>
      <c r="C29" s="881">
        <f t="shared" si="0"/>
        <v>103.53896919729</v>
      </c>
      <c r="D29" s="882">
        <v>11</v>
      </c>
      <c r="E29" s="881">
        <v>87.355000000000004</v>
      </c>
      <c r="F29" s="881">
        <v>58.65</v>
      </c>
      <c r="G29" s="881">
        <v>126</v>
      </c>
      <c r="H29" s="881">
        <v>32.5</v>
      </c>
      <c r="I29" s="881">
        <v>1</v>
      </c>
      <c r="J29" s="881">
        <v>3.5</v>
      </c>
      <c r="K29" s="883">
        <v>2</v>
      </c>
    </row>
    <row r="30" spans="1:11" x14ac:dyDescent="0.2">
      <c r="A30" s="879">
        <v>29</v>
      </c>
      <c r="B30" s="880" t="s">
        <v>418</v>
      </c>
      <c r="C30" s="881">
        <f t="shared" si="0"/>
        <v>102.80410386728805</v>
      </c>
      <c r="D30" s="882">
        <v>14</v>
      </c>
      <c r="E30" s="881">
        <v>86.734999999999999</v>
      </c>
      <c r="F30" s="881">
        <v>56.45</v>
      </c>
      <c r="G30" s="881">
        <v>128</v>
      </c>
      <c r="H30" s="881">
        <v>36</v>
      </c>
      <c r="I30" s="881">
        <v>0</v>
      </c>
      <c r="J30" s="881">
        <v>0</v>
      </c>
      <c r="K30" s="883">
        <v>4.5</v>
      </c>
    </row>
    <row r="31" spans="1:11" ht="13.5" thickBot="1" x14ac:dyDescent="0.25">
      <c r="A31" s="879">
        <v>30</v>
      </c>
      <c r="B31" s="880" t="s">
        <v>423</v>
      </c>
      <c r="C31" s="881">
        <f t="shared" si="0"/>
        <v>88.687577931282974</v>
      </c>
      <c r="D31" s="882">
        <v>29</v>
      </c>
      <c r="E31" s="881">
        <v>74.825000000000003</v>
      </c>
      <c r="F31" s="881">
        <v>58.5</v>
      </c>
      <c r="G31" s="881">
        <v>127</v>
      </c>
      <c r="H31" s="881">
        <v>33</v>
      </c>
      <c r="I31" s="881">
        <v>0.5</v>
      </c>
      <c r="J31" s="881">
        <v>0.5</v>
      </c>
      <c r="K31" s="883">
        <v>5</v>
      </c>
    </row>
    <row r="32" spans="1:11" s="878" customFormat="1" x14ac:dyDescent="0.2">
      <c r="A32" s="885"/>
      <c r="B32" s="886" t="s">
        <v>687</v>
      </c>
      <c r="C32" s="887"/>
      <c r="D32" s="888"/>
      <c r="E32" s="887">
        <v>84.369200000000006</v>
      </c>
      <c r="F32" s="887">
        <v>58.39</v>
      </c>
      <c r="G32" s="887">
        <v>125.7</v>
      </c>
      <c r="H32" s="887">
        <v>34.0167</v>
      </c>
      <c r="I32" s="887">
        <v>0.7833</v>
      </c>
      <c r="J32" s="887">
        <v>0.58330000000000004</v>
      </c>
      <c r="K32" s="889">
        <v>1.3667</v>
      </c>
    </row>
    <row r="33" spans="1:11" s="878" customFormat="1" x14ac:dyDescent="0.2">
      <c r="A33" s="890"/>
      <c r="B33" s="891" t="s">
        <v>197</v>
      </c>
      <c r="C33" s="892"/>
      <c r="D33" s="893"/>
      <c r="E33" s="892">
        <v>4.2276999999999996</v>
      </c>
      <c r="F33" s="892">
        <v>0.50680000000000003</v>
      </c>
      <c r="G33" s="892">
        <v>0.25590000000000002</v>
      </c>
      <c r="H33" s="892">
        <v>2.6938</v>
      </c>
      <c r="I33" s="892">
        <v>63.388100000000001</v>
      </c>
      <c r="J33" s="892">
        <v>98.031300000000002</v>
      </c>
      <c r="K33" s="894">
        <v>56.569099999999999</v>
      </c>
    </row>
    <row r="34" spans="1:11" s="878" customFormat="1" x14ac:dyDescent="0.2">
      <c r="A34" s="890"/>
      <c r="B34" s="891" t="s">
        <v>164</v>
      </c>
      <c r="C34" s="892"/>
      <c r="D34" s="893"/>
      <c r="E34" s="892">
        <v>6.0605000000000002</v>
      </c>
      <c r="F34" s="892">
        <v>0.50280000000000002</v>
      </c>
      <c r="G34" s="892">
        <v>0.54649999999999999</v>
      </c>
      <c r="H34" s="892">
        <v>1.5569999999999999</v>
      </c>
      <c r="I34" s="892">
        <v>0.84370000000000001</v>
      </c>
      <c r="J34" s="892">
        <v>0.97160000000000002</v>
      </c>
      <c r="K34" s="894">
        <v>1.3136000000000001</v>
      </c>
    </row>
    <row r="35" spans="1:11" s="878" customFormat="1" ht="13.5" thickBot="1" x14ac:dyDescent="0.25">
      <c r="A35" s="895"/>
      <c r="B35" s="896" t="s">
        <v>688</v>
      </c>
      <c r="C35" s="897"/>
      <c r="D35" s="898"/>
      <c r="E35" s="897">
        <v>2</v>
      </c>
      <c r="F35" s="897">
        <v>2</v>
      </c>
      <c r="G35" s="897">
        <v>2</v>
      </c>
      <c r="H35" s="897">
        <v>2</v>
      </c>
      <c r="I35" s="897">
        <v>2</v>
      </c>
      <c r="J35" s="897">
        <v>2</v>
      </c>
      <c r="K35" s="899">
        <v>2</v>
      </c>
    </row>
  </sheetData>
  <printOptions horizontalCentered="1" gridLines="1"/>
  <pageMargins left="0.25" right="0.25" top="0.5" bottom="0.25" header="0.25" footer="0"/>
  <pageSetup orientation="portrait" horizontalDpi="0" verticalDpi="0" r:id="rId1"/>
  <headerFooter>
    <oddHeader>&amp;C&amp;"-,Bold"2014-15 Uniform Southern Nursery:  &amp;A Analysis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J2" sqref="J2:J31"/>
    </sheetView>
  </sheetViews>
  <sheetFormatPr defaultColWidth="9.140625" defaultRowHeight="12.75" x14ac:dyDescent="0.2"/>
  <cols>
    <col min="1" max="1" width="4.7109375" style="900" customWidth="1"/>
    <col min="2" max="2" width="20.85546875" style="901" customWidth="1"/>
    <col min="3" max="3" width="6.85546875" style="902" customWidth="1"/>
    <col min="4" max="4" width="5.7109375" style="903" customWidth="1"/>
    <col min="5" max="5" width="6.5703125" style="902" customWidth="1"/>
    <col min="6" max="6" width="7.85546875" style="902" customWidth="1"/>
    <col min="7" max="7" width="8.5703125" style="902" customWidth="1"/>
    <col min="8" max="8" width="7.28515625" style="902" customWidth="1"/>
    <col min="9" max="9" width="8.28515625" style="902" customWidth="1"/>
    <col min="10" max="10" width="6.7109375" style="902" customWidth="1"/>
    <col min="11" max="11" width="9.140625" style="902"/>
    <col min="12" max="16384" width="9.140625" style="884"/>
  </cols>
  <sheetData>
    <row r="1" spans="1:11" s="910" customFormat="1" ht="39" thickBot="1" x14ac:dyDescent="0.25">
      <c r="A1" s="904" t="s">
        <v>679</v>
      </c>
      <c r="B1" s="905" t="s">
        <v>220</v>
      </c>
      <c r="C1" s="906" t="s">
        <v>680</v>
      </c>
      <c r="D1" s="907" t="s">
        <v>399</v>
      </c>
      <c r="E1" s="906" t="s">
        <v>681</v>
      </c>
      <c r="F1" s="906" t="s">
        <v>682</v>
      </c>
      <c r="G1" s="906" t="s">
        <v>683</v>
      </c>
      <c r="H1" s="906" t="s">
        <v>684</v>
      </c>
      <c r="I1" s="906" t="s">
        <v>93</v>
      </c>
      <c r="J1" s="908" t="s">
        <v>689</v>
      </c>
      <c r="K1" s="909"/>
    </row>
    <row r="2" spans="1:11" x14ac:dyDescent="0.2">
      <c r="A2" s="879">
        <v>1</v>
      </c>
      <c r="B2" s="880" t="s">
        <v>0</v>
      </c>
      <c r="C2" s="881">
        <f t="shared" ref="C2:C31" si="0">(E2/72.3268)*100</f>
        <v>98.690941670307524</v>
      </c>
      <c r="D2" s="882">
        <v>19</v>
      </c>
      <c r="E2" s="881">
        <v>71.38</v>
      </c>
      <c r="F2" s="881">
        <v>55.7</v>
      </c>
      <c r="G2" s="881">
        <v>127</v>
      </c>
      <c r="H2" s="881">
        <v>36.5</v>
      </c>
      <c r="I2" s="881">
        <v>0</v>
      </c>
      <c r="J2" s="883">
        <v>1</v>
      </c>
    </row>
    <row r="3" spans="1:11" x14ac:dyDescent="0.2">
      <c r="A3" s="879">
        <v>2</v>
      </c>
      <c r="B3" s="880" t="s">
        <v>30</v>
      </c>
      <c r="C3" s="881">
        <f t="shared" si="0"/>
        <v>107.44979730888136</v>
      </c>
      <c r="D3" s="882">
        <v>8</v>
      </c>
      <c r="E3" s="881">
        <v>77.715000000000003</v>
      </c>
      <c r="F3" s="881">
        <v>53.6</v>
      </c>
      <c r="G3" s="881">
        <v>127</v>
      </c>
      <c r="H3" s="881">
        <v>30</v>
      </c>
      <c r="I3" s="881">
        <v>0</v>
      </c>
      <c r="J3" s="883">
        <v>0.5</v>
      </c>
    </row>
    <row r="4" spans="1:11" x14ac:dyDescent="0.2">
      <c r="A4" s="879">
        <v>3</v>
      </c>
      <c r="B4" s="880" t="s">
        <v>35</v>
      </c>
      <c r="C4" s="881">
        <f t="shared" si="0"/>
        <v>107.68484158016116</v>
      </c>
      <c r="D4" s="882">
        <v>6</v>
      </c>
      <c r="E4" s="881">
        <v>77.885000000000005</v>
      </c>
      <c r="F4" s="881">
        <v>57.6</v>
      </c>
      <c r="G4" s="881">
        <v>124</v>
      </c>
      <c r="H4" s="881">
        <v>32</v>
      </c>
      <c r="I4" s="881">
        <v>0</v>
      </c>
      <c r="J4" s="883">
        <v>0.5</v>
      </c>
    </row>
    <row r="5" spans="1:11" x14ac:dyDescent="0.2">
      <c r="A5" s="879">
        <v>4</v>
      </c>
      <c r="B5" s="880" t="s">
        <v>38</v>
      </c>
      <c r="C5" s="881">
        <f t="shared" si="0"/>
        <v>115.06799692506786</v>
      </c>
      <c r="D5" s="882">
        <v>1</v>
      </c>
      <c r="E5" s="881">
        <v>83.224999999999994</v>
      </c>
      <c r="F5" s="881">
        <v>55.65</v>
      </c>
      <c r="G5" s="881">
        <v>123</v>
      </c>
      <c r="H5" s="881">
        <v>35</v>
      </c>
      <c r="I5" s="881">
        <v>0</v>
      </c>
      <c r="J5" s="883">
        <v>0</v>
      </c>
    </row>
    <row r="6" spans="1:11" x14ac:dyDescent="0.2">
      <c r="A6" s="879">
        <v>5</v>
      </c>
      <c r="B6" s="880" t="s">
        <v>43</v>
      </c>
      <c r="C6" s="881">
        <f t="shared" si="0"/>
        <v>92.372398612962272</v>
      </c>
      <c r="D6" s="882">
        <v>25</v>
      </c>
      <c r="E6" s="881">
        <v>66.81</v>
      </c>
      <c r="F6" s="881">
        <v>55.55</v>
      </c>
      <c r="G6" s="881">
        <v>125.5</v>
      </c>
      <c r="H6" s="881">
        <v>33</v>
      </c>
      <c r="I6" s="881">
        <v>0</v>
      </c>
      <c r="J6" s="883">
        <v>0.5</v>
      </c>
    </row>
    <row r="7" spans="1:11" x14ac:dyDescent="0.2">
      <c r="A7" s="879">
        <v>6</v>
      </c>
      <c r="B7" s="880" t="s">
        <v>47</v>
      </c>
      <c r="C7" s="881">
        <f t="shared" si="0"/>
        <v>99.555075020600924</v>
      </c>
      <c r="D7" s="882">
        <v>17</v>
      </c>
      <c r="E7" s="881">
        <v>72.004999999999995</v>
      </c>
      <c r="F7" s="881">
        <v>52.8</v>
      </c>
      <c r="G7" s="881">
        <v>128</v>
      </c>
      <c r="H7" s="881">
        <v>32.5</v>
      </c>
      <c r="I7" s="881">
        <v>0</v>
      </c>
      <c r="J7" s="883">
        <v>1.5</v>
      </c>
    </row>
    <row r="8" spans="1:11" x14ac:dyDescent="0.2">
      <c r="A8" s="879">
        <v>7</v>
      </c>
      <c r="B8" s="880" t="s">
        <v>434</v>
      </c>
      <c r="C8" s="881">
        <f t="shared" si="0"/>
        <v>96.713804564836266</v>
      </c>
      <c r="D8" s="882">
        <v>22</v>
      </c>
      <c r="E8" s="881">
        <v>69.95</v>
      </c>
      <c r="F8" s="881">
        <v>57.45</v>
      </c>
      <c r="G8" s="881">
        <v>128</v>
      </c>
      <c r="H8" s="881">
        <v>31.5</v>
      </c>
      <c r="I8" s="881">
        <v>0</v>
      </c>
      <c r="J8" s="883">
        <v>0.5</v>
      </c>
    </row>
    <row r="9" spans="1:11" x14ac:dyDescent="0.2">
      <c r="A9" s="879">
        <v>8</v>
      </c>
      <c r="B9" s="880" t="s">
        <v>433</v>
      </c>
      <c r="C9" s="881">
        <f t="shared" si="0"/>
        <v>97.128588572977094</v>
      </c>
      <c r="D9" s="882">
        <v>20</v>
      </c>
      <c r="E9" s="881">
        <v>70.25</v>
      </c>
      <c r="F9" s="881">
        <v>54.6</v>
      </c>
      <c r="G9" s="881">
        <v>128</v>
      </c>
      <c r="H9" s="881">
        <v>34.5</v>
      </c>
      <c r="I9" s="881">
        <v>0</v>
      </c>
      <c r="J9" s="883">
        <v>1</v>
      </c>
    </row>
    <row r="10" spans="1:11" x14ac:dyDescent="0.2">
      <c r="A10" s="879">
        <v>9</v>
      </c>
      <c r="B10" s="880" t="s">
        <v>429</v>
      </c>
      <c r="C10" s="881">
        <f t="shared" si="0"/>
        <v>89.012648147021551</v>
      </c>
      <c r="D10" s="882">
        <v>28</v>
      </c>
      <c r="E10" s="881">
        <v>64.38</v>
      </c>
      <c r="F10" s="881">
        <v>53.3</v>
      </c>
      <c r="G10" s="881">
        <v>128.5</v>
      </c>
      <c r="H10" s="881">
        <v>33</v>
      </c>
      <c r="I10" s="881">
        <v>0</v>
      </c>
      <c r="J10" s="883">
        <v>1</v>
      </c>
    </row>
    <row r="11" spans="1:11" x14ac:dyDescent="0.2">
      <c r="A11" s="879">
        <v>10</v>
      </c>
      <c r="B11" s="880" t="s">
        <v>435</v>
      </c>
      <c r="C11" s="881">
        <f t="shared" si="0"/>
        <v>107.78853758219635</v>
      </c>
      <c r="D11" s="882">
        <v>5</v>
      </c>
      <c r="E11" s="881">
        <v>77.959999999999994</v>
      </c>
      <c r="F11" s="881">
        <v>53.8</v>
      </c>
      <c r="G11" s="881">
        <v>128.5</v>
      </c>
      <c r="H11" s="881">
        <v>35</v>
      </c>
      <c r="I11" s="881">
        <v>0</v>
      </c>
      <c r="J11" s="883">
        <v>0.5</v>
      </c>
    </row>
    <row r="12" spans="1:11" x14ac:dyDescent="0.2">
      <c r="A12" s="879">
        <v>11</v>
      </c>
      <c r="B12" s="880" t="s">
        <v>441</v>
      </c>
      <c r="C12" s="881">
        <f t="shared" si="0"/>
        <v>109.17115094266576</v>
      </c>
      <c r="D12" s="882">
        <v>4</v>
      </c>
      <c r="E12" s="881">
        <v>78.959999999999994</v>
      </c>
      <c r="F12" s="881">
        <v>54.15</v>
      </c>
      <c r="G12" s="881">
        <v>126.5</v>
      </c>
      <c r="H12" s="881">
        <v>33</v>
      </c>
      <c r="I12" s="881">
        <v>0</v>
      </c>
      <c r="J12" s="883">
        <v>1</v>
      </c>
    </row>
    <row r="13" spans="1:11" x14ac:dyDescent="0.2">
      <c r="A13" s="879">
        <v>12</v>
      </c>
      <c r="B13" s="880" t="s">
        <v>439</v>
      </c>
      <c r="C13" s="881">
        <f t="shared" si="0"/>
        <v>101.05521051671028</v>
      </c>
      <c r="D13" s="882">
        <v>15</v>
      </c>
      <c r="E13" s="881">
        <v>73.09</v>
      </c>
      <c r="F13" s="881">
        <v>56.15</v>
      </c>
      <c r="G13" s="881">
        <v>126.5</v>
      </c>
      <c r="H13" s="881">
        <v>34</v>
      </c>
      <c r="I13" s="881">
        <v>0</v>
      </c>
      <c r="J13" s="883">
        <v>1</v>
      </c>
    </row>
    <row r="14" spans="1:11" x14ac:dyDescent="0.2">
      <c r="A14" s="879">
        <v>13</v>
      </c>
      <c r="B14" s="880" t="s">
        <v>426</v>
      </c>
      <c r="C14" s="881">
        <f t="shared" si="0"/>
        <v>101.37321158961821</v>
      </c>
      <c r="D14" s="882">
        <v>14</v>
      </c>
      <c r="E14" s="881">
        <v>73.319999999999993</v>
      </c>
      <c r="F14" s="881">
        <v>54</v>
      </c>
      <c r="G14" s="881">
        <v>127</v>
      </c>
      <c r="H14" s="881">
        <v>33</v>
      </c>
      <c r="I14" s="881">
        <v>0</v>
      </c>
      <c r="J14" s="883">
        <v>0</v>
      </c>
    </row>
    <row r="15" spans="1:11" x14ac:dyDescent="0.2">
      <c r="A15" s="879">
        <v>14</v>
      </c>
      <c r="B15" s="880" t="s">
        <v>421</v>
      </c>
      <c r="C15" s="881">
        <f t="shared" si="0"/>
        <v>102.76273801689</v>
      </c>
      <c r="D15" s="882">
        <v>13</v>
      </c>
      <c r="E15" s="881">
        <v>74.325000000000003</v>
      </c>
      <c r="F15" s="881">
        <v>54</v>
      </c>
      <c r="G15" s="881">
        <v>126</v>
      </c>
      <c r="H15" s="881">
        <v>32</v>
      </c>
      <c r="I15" s="881">
        <v>0</v>
      </c>
      <c r="J15" s="883">
        <v>0.5</v>
      </c>
    </row>
    <row r="16" spans="1:11" x14ac:dyDescent="0.2">
      <c r="A16" s="879">
        <v>15</v>
      </c>
      <c r="B16" s="880" t="s">
        <v>430</v>
      </c>
      <c r="C16" s="881">
        <f t="shared" si="0"/>
        <v>111.42481072023094</v>
      </c>
      <c r="D16" s="882">
        <v>2</v>
      </c>
      <c r="E16" s="881">
        <v>80.59</v>
      </c>
      <c r="F16" s="881">
        <v>52.1</v>
      </c>
      <c r="G16" s="881">
        <v>125</v>
      </c>
      <c r="H16" s="881">
        <v>28.5</v>
      </c>
      <c r="I16" s="881">
        <v>0</v>
      </c>
      <c r="J16" s="883">
        <v>1</v>
      </c>
    </row>
    <row r="17" spans="1:11" x14ac:dyDescent="0.2">
      <c r="A17" s="879">
        <v>16</v>
      </c>
      <c r="B17" s="880" t="s">
        <v>425</v>
      </c>
      <c r="C17" s="881">
        <f t="shared" si="0"/>
        <v>106.19853221765652</v>
      </c>
      <c r="D17" s="882">
        <v>9</v>
      </c>
      <c r="E17" s="881">
        <v>76.81</v>
      </c>
      <c r="F17" s="881">
        <v>55.05</v>
      </c>
      <c r="G17" s="881">
        <v>126.5</v>
      </c>
      <c r="H17" s="881">
        <v>32</v>
      </c>
      <c r="I17" s="881">
        <v>0</v>
      </c>
      <c r="J17" s="883">
        <v>0.5</v>
      </c>
    </row>
    <row r="18" spans="1:11" x14ac:dyDescent="0.2">
      <c r="A18" s="879">
        <v>17</v>
      </c>
      <c r="B18" s="880" t="s">
        <v>437</v>
      </c>
      <c r="C18" s="881">
        <f t="shared" si="0"/>
        <v>96.962674969720752</v>
      </c>
      <c r="D18" s="882">
        <v>21</v>
      </c>
      <c r="E18" s="881">
        <v>70.13</v>
      </c>
      <c r="F18" s="881">
        <v>53.95</v>
      </c>
      <c r="G18" s="881">
        <v>126</v>
      </c>
      <c r="H18" s="881">
        <v>30.5</v>
      </c>
      <c r="I18" s="881">
        <v>0</v>
      </c>
      <c r="J18" s="883">
        <v>1.5</v>
      </c>
    </row>
    <row r="19" spans="1:11" x14ac:dyDescent="0.2">
      <c r="A19" s="879">
        <v>18</v>
      </c>
      <c r="B19" s="880" t="s">
        <v>422</v>
      </c>
      <c r="C19" s="881">
        <f t="shared" si="0"/>
        <v>94.342622651631203</v>
      </c>
      <c r="D19" s="882">
        <v>24</v>
      </c>
      <c r="E19" s="881">
        <v>68.234999999999999</v>
      </c>
      <c r="F19" s="881">
        <v>54.4</v>
      </c>
      <c r="G19" s="881">
        <v>128</v>
      </c>
      <c r="H19" s="881">
        <v>30.5</v>
      </c>
      <c r="I19" s="881">
        <v>0</v>
      </c>
      <c r="J19" s="883">
        <v>0</v>
      </c>
    </row>
    <row r="20" spans="1:11" x14ac:dyDescent="0.2">
      <c r="A20" s="879">
        <v>19</v>
      </c>
      <c r="B20" s="880" t="s">
        <v>420</v>
      </c>
      <c r="C20" s="881">
        <f t="shared" si="0"/>
        <v>98.794637672342745</v>
      </c>
      <c r="D20" s="882">
        <v>18</v>
      </c>
      <c r="E20" s="881">
        <v>71.454999999999998</v>
      </c>
      <c r="F20" s="881">
        <v>53.3</v>
      </c>
      <c r="G20" s="881">
        <v>129</v>
      </c>
      <c r="H20" s="881">
        <v>32</v>
      </c>
      <c r="I20" s="881">
        <v>0</v>
      </c>
      <c r="J20" s="883">
        <v>0.5</v>
      </c>
    </row>
    <row r="21" spans="1:11" x14ac:dyDescent="0.2">
      <c r="A21" s="879">
        <v>20</v>
      </c>
      <c r="B21" s="880" t="s">
        <v>427</v>
      </c>
      <c r="C21" s="881">
        <f t="shared" si="0"/>
        <v>81.38062239723034</v>
      </c>
      <c r="D21" s="882">
        <v>29</v>
      </c>
      <c r="E21" s="881">
        <v>58.86</v>
      </c>
      <c r="F21" s="881">
        <v>55.85</v>
      </c>
      <c r="G21" s="881">
        <v>126.5</v>
      </c>
      <c r="H21" s="881">
        <v>37</v>
      </c>
      <c r="I21" s="881">
        <v>0</v>
      </c>
      <c r="J21" s="883">
        <v>1</v>
      </c>
    </row>
    <row r="22" spans="1:11" x14ac:dyDescent="0.2">
      <c r="A22" s="879">
        <v>21</v>
      </c>
      <c r="B22" s="880" t="s">
        <v>438</v>
      </c>
      <c r="C22" s="881">
        <f t="shared" si="0"/>
        <v>103.60613216677635</v>
      </c>
      <c r="D22" s="882">
        <v>11</v>
      </c>
      <c r="E22" s="881">
        <v>74.935000000000002</v>
      </c>
      <c r="F22" s="881">
        <v>55.7</v>
      </c>
      <c r="G22" s="881">
        <v>126.5</v>
      </c>
      <c r="H22" s="881">
        <v>28.5</v>
      </c>
      <c r="I22" s="881">
        <v>0</v>
      </c>
      <c r="J22" s="883">
        <v>0.5</v>
      </c>
    </row>
    <row r="23" spans="1:11" x14ac:dyDescent="0.2">
      <c r="A23" s="879">
        <v>22</v>
      </c>
      <c r="B23" s="880" t="s">
        <v>431</v>
      </c>
      <c r="C23" s="881">
        <f t="shared" si="0"/>
        <v>78.124567933324855</v>
      </c>
      <c r="D23" s="882">
        <v>30</v>
      </c>
      <c r="E23" s="881">
        <v>56.505000000000003</v>
      </c>
      <c r="F23" s="881">
        <v>55.25</v>
      </c>
      <c r="G23" s="881">
        <v>123.5</v>
      </c>
      <c r="H23" s="881">
        <v>32</v>
      </c>
      <c r="I23" s="881">
        <v>0</v>
      </c>
      <c r="J23" s="883">
        <v>1</v>
      </c>
    </row>
    <row r="24" spans="1:11" x14ac:dyDescent="0.2">
      <c r="A24" s="879">
        <v>23</v>
      </c>
      <c r="B24" s="880" t="s">
        <v>432</v>
      </c>
      <c r="C24" s="881">
        <f t="shared" si="0"/>
        <v>96.222976821869622</v>
      </c>
      <c r="D24" s="882">
        <v>23</v>
      </c>
      <c r="E24" s="881">
        <v>69.594999999999999</v>
      </c>
      <c r="F24" s="881">
        <v>57.05</v>
      </c>
      <c r="G24" s="881">
        <v>126</v>
      </c>
      <c r="H24" s="881">
        <v>35.5</v>
      </c>
      <c r="I24" s="881">
        <v>0</v>
      </c>
      <c r="J24" s="883">
        <v>2</v>
      </c>
    </row>
    <row r="25" spans="1:11" x14ac:dyDescent="0.2">
      <c r="A25" s="879">
        <v>24</v>
      </c>
      <c r="B25" s="880" t="s">
        <v>440</v>
      </c>
      <c r="C25" s="881">
        <f t="shared" si="0"/>
        <v>89.109431082254432</v>
      </c>
      <c r="D25" s="882">
        <v>27</v>
      </c>
      <c r="E25" s="881">
        <v>64.45</v>
      </c>
      <c r="F25" s="881">
        <v>56.35</v>
      </c>
      <c r="G25" s="881">
        <v>126</v>
      </c>
      <c r="H25" s="881">
        <v>35.5</v>
      </c>
      <c r="I25" s="881">
        <v>0</v>
      </c>
      <c r="J25" s="883">
        <v>1.5</v>
      </c>
    </row>
    <row r="26" spans="1:11" x14ac:dyDescent="0.2">
      <c r="A26" s="879">
        <v>25</v>
      </c>
      <c r="B26" s="880" t="s">
        <v>419</v>
      </c>
      <c r="C26" s="881">
        <f t="shared" si="0"/>
        <v>103.28121802706602</v>
      </c>
      <c r="D26" s="882">
        <v>12</v>
      </c>
      <c r="E26" s="881">
        <v>74.7</v>
      </c>
      <c r="F26" s="881">
        <v>54.9</v>
      </c>
      <c r="G26" s="881">
        <v>128.5</v>
      </c>
      <c r="H26" s="881">
        <v>32.5</v>
      </c>
      <c r="I26" s="881">
        <v>0</v>
      </c>
      <c r="J26" s="883">
        <v>1.5</v>
      </c>
    </row>
    <row r="27" spans="1:11" x14ac:dyDescent="0.2">
      <c r="A27" s="879">
        <v>26</v>
      </c>
      <c r="B27" s="880" t="s">
        <v>424</v>
      </c>
      <c r="C27" s="881">
        <f t="shared" si="0"/>
        <v>103.9932639077078</v>
      </c>
      <c r="D27" s="882">
        <v>10</v>
      </c>
      <c r="E27" s="881">
        <v>75.215000000000003</v>
      </c>
      <c r="F27" s="881">
        <v>54.7</v>
      </c>
      <c r="G27" s="881">
        <v>129</v>
      </c>
      <c r="H27" s="881">
        <v>32.5</v>
      </c>
      <c r="I27" s="881">
        <v>0</v>
      </c>
      <c r="J27" s="883">
        <v>1</v>
      </c>
    </row>
    <row r="28" spans="1:11" x14ac:dyDescent="0.2">
      <c r="A28" s="879">
        <v>27</v>
      </c>
      <c r="B28" s="880" t="s">
        <v>428</v>
      </c>
      <c r="C28" s="881">
        <f t="shared" si="0"/>
        <v>99.845423826299523</v>
      </c>
      <c r="D28" s="882">
        <v>16</v>
      </c>
      <c r="E28" s="881">
        <v>72.215000000000003</v>
      </c>
      <c r="F28" s="881">
        <v>58.35</v>
      </c>
      <c r="G28" s="881">
        <v>129.5</v>
      </c>
      <c r="H28" s="881">
        <v>35.5</v>
      </c>
      <c r="I28" s="881">
        <v>0</v>
      </c>
      <c r="J28" s="883">
        <v>1</v>
      </c>
    </row>
    <row r="29" spans="1:11" x14ac:dyDescent="0.2">
      <c r="A29" s="879">
        <v>28</v>
      </c>
      <c r="B29" s="880" t="s">
        <v>436</v>
      </c>
      <c r="C29" s="881">
        <f t="shared" si="0"/>
        <v>111.28654938418399</v>
      </c>
      <c r="D29" s="882">
        <v>3</v>
      </c>
      <c r="E29" s="881">
        <v>80.489999999999995</v>
      </c>
      <c r="F29" s="881">
        <v>55.75</v>
      </c>
      <c r="G29" s="881">
        <v>126.5</v>
      </c>
      <c r="H29" s="881">
        <v>35</v>
      </c>
      <c r="I29" s="881">
        <v>0</v>
      </c>
      <c r="J29" s="883">
        <v>1</v>
      </c>
    </row>
    <row r="30" spans="1:11" x14ac:dyDescent="0.2">
      <c r="A30" s="879">
        <v>29</v>
      </c>
      <c r="B30" s="880" t="s">
        <v>418</v>
      </c>
      <c r="C30" s="881">
        <f t="shared" si="0"/>
        <v>107.52584104370715</v>
      </c>
      <c r="D30" s="882">
        <v>7</v>
      </c>
      <c r="E30" s="881">
        <v>77.77</v>
      </c>
      <c r="F30" s="881">
        <v>53.3</v>
      </c>
      <c r="G30" s="881">
        <v>129.5</v>
      </c>
      <c r="H30" s="881">
        <v>35.5</v>
      </c>
      <c r="I30" s="881">
        <v>0</v>
      </c>
      <c r="J30" s="883">
        <v>0</v>
      </c>
    </row>
    <row r="31" spans="1:11" ht="13.5" thickBot="1" x14ac:dyDescent="0.25">
      <c r="A31" s="879">
        <v>30</v>
      </c>
      <c r="B31" s="880" t="s">
        <v>423</v>
      </c>
      <c r="C31" s="881">
        <f t="shared" si="0"/>
        <v>92.075136740461332</v>
      </c>
      <c r="D31" s="882">
        <v>26</v>
      </c>
      <c r="E31" s="881">
        <v>66.594999999999999</v>
      </c>
      <c r="F31" s="881">
        <v>54.25</v>
      </c>
      <c r="G31" s="881">
        <v>129.5</v>
      </c>
      <c r="H31" s="881">
        <v>32.5</v>
      </c>
      <c r="I31" s="881">
        <v>0</v>
      </c>
      <c r="J31" s="883">
        <v>0.5</v>
      </c>
    </row>
    <row r="32" spans="1:11" s="910" customFormat="1" x14ac:dyDescent="0.2">
      <c r="A32" s="911"/>
      <c r="B32" s="912" t="s">
        <v>687</v>
      </c>
      <c r="C32" s="913"/>
      <c r="D32" s="914"/>
      <c r="E32" s="913">
        <v>72.326800000000006</v>
      </c>
      <c r="F32" s="913">
        <v>54.953299999999999</v>
      </c>
      <c r="G32" s="913">
        <v>126.9667</v>
      </c>
      <c r="H32" s="913">
        <v>33.0167</v>
      </c>
      <c r="I32" s="913">
        <v>0</v>
      </c>
      <c r="J32" s="915">
        <v>0.8</v>
      </c>
      <c r="K32" s="909"/>
    </row>
    <row r="33" spans="1:11" s="910" customFormat="1" x14ac:dyDescent="0.2">
      <c r="A33" s="879"/>
      <c r="B33" s="916" t="s">
        <v>197</v>
      </c>
      <c r="C33" s="917"/>
      <c r="D33" s="918"/>
      <c r="E33" s="917">
        <v>8.4631000000000007</v>
      </c>
      <c r="F33" s="917">
        <v>0.88539999999999996</v>
      </c>
      <c r="G33" s="917">
        <v>0.57269999999999999</v>
      </c>
      <c r="H33" s="917">
        <v>4.5928000000000004</v>
      </c>
      <c r="I33" s="917">
        <v>0</v>
      </c>
      <c r="J33" s="919">
        <v>61.412999999999997</v>
      </c>
      <c r="K33" s="909"/>
    </row>
    <row r="34" spans="1:11" s="910" customFormat="1" x14ac:dyDescent="0.2">
      <c r="A34" s="879"/>
      <c r="B34" s="916" t="s">
        <v>164</v>
      </c>
      <c r="C34" s="917"/>
      <c r="D34" s="918"/>
      <c r="E34" s="917">
        <v>10.400499999999999</v>
      </c>
      <c r="F34" s="917">
        <v>0.82679999999999998</v>
      </c>
      <c r="G34" s="917">
        <v>1.2355</v>
      </c>
      <c r="H34" s="917">
        <v>2.5764999999999998</v>
      </c>
      <c r="I34" s="917">
        <v>0</v>
      </c>
      <c r="J34" s="919">
        <v>0.83479999999999999</v>
      </c>
      <c r="K34" s="909"/>
    </row>
    <row r="35" spans="1:11" s="910" customFormat="1" ht="13.5" thickBot="1" x14ac:dyDescent="0.25">
      <c r="A35" s="920"/>
      <c r="B35" s="921" t="s">
        <v>688</v>
      </c>
      <c r="C35" s="922"/>
      <c r="D35" s="923"/>
      <c r="E35" s="922">
        <v>2</v>
      </c>
      <c r="F35" s="922">
        <v>2</v>
      </c>
      <c r="G35" s="922">
        <v>2</v>
      </c>
      <c r="H35" s="922">
        <v>2</v>
      </c>
      <c r="I35" s="922">
        <v>0</v>
      </c>
      <c r="J35" s="924">
        <v>2</v>
      </c>
      <c r="K35" s="909"/>
    </row>
  </sheetData>
  <printOptions horizontalCentered="1" gridLines="1"/>
  <pageMargins left="0.25" right="0.25" top="0.5" bottom="0.25" header="0.25" footer="0"/>
  <pageSetup orientation="portrait" horizontalDpi="0" verticalDpi="0" r:id="rId1"/>
  <headerFooter>
    <oddHeader>&amp;C&amp;"-,Bold"2014-15 Uniform Southern Nursery:  &amp;A Analysis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N1" zoomScale="150" zoomScaleNormal="150" zoomScalePageLayoutView="150" workbookViewId="0">
      <selection activeCell="AB17" sqref="AB17"/>
    </sheetView>
  </sheetViews>
  <sheetFormatPr defaultColWidth="9.140625" defaultRowHeight="11.25" x14ac:dyDescent="0.2"/>
  <cols>
    <col min="1" max="1" width="9.140625" style="1"/>
    <col min="2" max="2" width="18.140625" style="1" customWidth="1"/>
    <col min="3" max="3" width="9.140625" style="1"/>
    <col min="4" max="4" width="7.42578125" style="1" customWidth="1"/>
    <col min="5" max="7" width="9.140625" style="1"/>
    <col min="8" max="8" width="10.7109375" style="1" customWidth="1"/>
    <col min="9" max="12" width="9.140625" style="1"/>
    <col min="13" max="13" width="9.7109375" style="1" customWidth="1"/>
    <col min="14" max="16384" width="9.140625" style="1"/>
  </cols>
  <sheetData>
    <row r="1" spans="1:18" x14ac:dyDescent="0.2">
      <c r="A1" s="2" t="s">
        <v>5</v>
      </c>
      <c r="B1" s="3" t="s">
        <v>577</v>
      </c>
      <c r="C1" s="3"/>
      <c r="D1" s="3"/>
      <c r="E1" s="3"/>
      <c r="F1" s="3"/>
      <c r="G1" s="3" t="s">
        <v>6</v>
      </c>
      <c r="H1" s="3" t="s">
        <v>581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">
      <c r="A2" s="2" t="s">
        <v>7</v>
      </c>
      <c r="B2" s="12">
        <v>2</v>
      </c>
      <c r="C2" s="5" t="s">
        <v>8</v>
      </c>
      <c r="D2" s="5"/>
      <c r="E2" s="5">
        <v>40</v>
      </c>
      <c r="F2" s="5"/>
      <c r="G2" s="5"/>
      <c r="H2" s="5" t="s">
        <v>186</v>
      </c>
      <c r="I2" s="12">
        <v>15.92</v>
      </c>
      <c r="J2" s="5"/>
      <c r="K2" s="5" t="s">
        <v>9</v>
      </c>
      <c r="L2" s="12">
        <v>8.0500000000000007</v>
      </c>
      <c r="M2" s="5"/>
      <c r="N2" s="5"/>
      <c r="O2" s="5"/>
      <c r="P2" s="5"/>
      <c r="Q2" s="5"/>
      <c r="R2" s="6"/>
    </row>
    <row r="3" spans="1:18" x14ac:dyDescent="0.2">
      <c r="A3" s="7" t="s">
        <v>10</v>
      </c>
      <c r="B3" s="5" t="s">
        <v>578</v>
      </c>
      <c r="C3" s="5"/>
      <c r="D3" s="5"/>
      <c r="E3" s="5" t="s">
        <v>11</v>
      </c>
      <c r="F3" s="507">
        <v>41937</v>
      </c>
      <c r="G3" s="5"/>
      <c r="H3" s="5"/>
      <c r="I3" s="5"/>
      <c r="J3" s="5" t="s">
        <v>12</v>
      </c>
      <c r="K3" s="507">
        <v>42174</v>
      </c>
      <c r="L3" s="5"/>
      <c r="M3" s="5"/>
      <c r="N3" s="5"/>
      <c r="O3" s="5"/>
      <c r="P3" s="5"/>
      <c r="Q3" s="5"/>
      <c r="R3" s="6"/>
    </row>
    <row r="4" spans="1:18" x14ac:dyDescent="0.2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476" t="s">
        <v>14</v>
      </c>
      <c r="B5" s="477" t="s">
        <v>15</v>
      </c>
      <c r="C5" s="478" t="s">
        <v>16</v>
      </c>
      <c r="D5" s="478"/>
      <c r="E5" s="478" t="s">
        <v>17</v>
      </c>
      <c r="F5" s="478" t="s">
        <v>167</v>
      </c>
      <c r="G5" s="478" t="s">
        <v>168</v>
      </c>
      <c r="H5" s="478" t="s">
        <v>169</v>
      </c>
      <c r="I5" s="478" t="s">
        <v>170</v>
      </c>
      <c r="J5" s="478" t="s">
        <v>171</v>
      </c>
      <c r="K5" s="478" t="s">
        <v>172</v>
      </c>
      <c r="L5" s="478" t="s">
        <v>173</v>
      </c>
      <c r="M5" s="479" t="s">
        <v>174</v>
      </c>
      <c r="N5" s="957" t="s">
        <v>175</v>
      </c>
      <c r="O5" s="958"/>
      <c r="P5" s="478" t="s">
        <v>73</v>
      </c>
      <c r="Q5" s="478" t="s">
        <v>31</v>
      </c>
      <c r="R5" s="479" t="s">
        <v>188</v>
      </c>
    </row>
    <row r="6" spans="1:18" x14ac:dyDescent="0.2">
      <c r="A6" s="476" t="s">
        <v>18</v>
      </c>
      <c r="B6" s="477" t="s">
        <v>19</v>
      </c>
      <c r="C6" s="478"/>
      <c r="D6" s="477"/>
      <c r="E6" s="478" t="s">
        <v>20</v>
      </c>
      <c r="F6" s="478" t="s">
        <v>21</v>
      </c>
      <c r="G6" s="478"/>
      <c r="H6" s="478"/>
      <c r="I6" s="478" t="s">
        <v>176</v>
      </c>
      <c r="J6" s="478" t="s">
        <v>177</v>
      </c>
      <c r="K6" s="478" t="s">
        <v>178</v>
      </c>
      <c r="L6" s="478" t="s">
        <v>178</v>
      </c>
      <c r="M6" s="480" t="s">
        <v>178</v>
      </c>
      <c r="N6" s="478" t="s">
        <v>179</v>
      </c>
      <c r="O6" s="478" t="s">
        <v>180</v>
      </c>
      <c r="P6" s="478" t="s">
        <v>181</v>
      </c>
      <c r="Q6" s="481" t="s">
        <v>32</v>
      </c>
      <c r="R6" s="508" t="s">
        <v>32</v>
      </c>
    </row>
    <row r="7" spans="1:18" x14ac:dyDescent="0.2">
      <c r="A7" s="476"/>
      <c r="B7" s="477"/>
      <c r="C7" s="478"/>
      <c r="D7" s="480" t="s">
        <v>26</v>
      </c>
      <c r="E7" s="478"/>
      <c r="F7" s="478"/>
      <c r="G7" s="478"/>
      <c r="H7" s="477"/>
      <c r="I7" s="477"/>
      <c r="J7" s="477"/>
      <c r="K7" s="477"/>
      <c r="L7" s="477"/>
      <c r="M7" s="477"/>
      <c r="N7" s="480" t="s">
        <v>182</v>
      </c>
      <c r="O7" s="478" t="s">
        <v>183</v>
      </c>
      <c r="P7" s="478"/>
      <c r="Q7" s="481" t="s">
        <v>33</v>
      </c>
      <c r="R7" s="508" t="s">
        <v>33</v>
      </c>
    </row>
    <row r="8" spans="1:18" x14ac:dyDescent="0.2">
      <c r="A8" s="509"/>
      <c r="B8" s="510"/>
      <c r="C8" s="511" t="s">
        <v>22</v>
      </c>
      <c r="D8" s="511" t="s">
        <v>27</v>
      </c>
      <c r="E8" s="511" t="s">
        <v>23</v>
      </c>
      <c r="F8" s="511" t="s">
        <v>24</v>
      </c>
      <c r="G8" s="511" t="s">
        <v>184</v>
      </c>
      <c r="H8" s="511" t="s">
        <v>25</v>
      </c>
      <c r="I8" s="511" t="s">
        <v>25</v>
      </c>
      <c r="J8" s="512" t="s">
        <v>25</v>
      </c>
      <c r="K8" s="512" t="s">
        <v>25</v>
      </c>
      <c r="L8" s="512" t="s">
        <v>25</v>
      </c>
      <c r="M8" s="512" t="s">
        <v>25</v>
      </c>
      <c r="N8" s="512" t="s">
        <v>25</v>
      </c>
      <c r="O8" s="512" t="s">
        <v>25</v>
      </c>
      <c r="P8" s="512" t="s">
        <v>25</v>
      </c>
      <c r="Q8" s="512" t="s">
        <v>25</v>
      </c>
      <c r="R8" s="512" t="s">
        <v>25</v>
      </c>
    </row>
    <row r="9" spans="1:18" x14ac:dyDescent="0.2">
      <c r="A9" s="513">
        <v>1</v>
      </c>
      <c r="B9" s="514" t="s">
        <v>0</v>
      </c>
      <c r="C9" s="736">
        <v>84.532678722919982</v>
      </c>
      <c r="D9" s="516">
        <v>22</v>
      </c>
      <c r="E9" s="737">
        <v>55.041395680760509</v>
      </c>
      <c r="F9" s="516">
        <v>123</v>
      </c>
      <c r="G9" s="737">
        <v>38.573821796759944</v>
      </c>
      <c r="H9" s="516"/>
      <c r="I9" s="516"/>
      <c r="J9" s="516"/>
      <c r="K9" s="516"/>
      <c r="L9" s="516"/>
      <c r="M9" s="516"/>
      <c r="N9" s="516"/>
      <c r="O9" s="446"/>
      <c r="P9" s="446"/>
      <c r="Q9" s="520"/>
      <c r="R9" s="534" t="s">
        <v>189</v>
      </c>
    </row>
    <row r="10" spans="1:18" x14ac:dyDescent="0.2">
      <c r="A10" s="522">
        <v>2</v>
      </c>
      <c r="B10" s="447" t="s">
        <v>30</v>
      </c>
      <c r="C10" s="736">
        <v>97.867588790072645</v>
      </c>
      <c r="D10" s="516">
        <v>7</v>
      </c>
      <c r="E10" s="737">
        <v>58.556139386604492</v>
      </c>
      <c r="F10" s="516">
        <v>127</v>
      </c>
      <c r="G10" s="737">
        <v>33.169059891998039</v>
      </c>
      <c r="H10" s="516"/>
      <c r="I10" s="516"/>
      <c r="J10" s="516"/>
      <c r="K10" s="516"/>
      <c r="L10" s="516"/>
      <c r="M10" s="516"/>
      <c r="N10" s="516"/>
      <c r="O10" s="446"/>
      <c r="P10" s="446"/>
      <c r="Q10" s="520"/>
      <c r="R10" s="535" t="s">
        <v>190</v>
      </c>
    </row>
    <row r="11" spans="1:18" x14ac:dyDescent="0.2">
      <c r="A11" s="522">
        <v>3</v>
      </c>
      <c r="B11" s="447" t="s">
        <v>35</v>
      </c>
      <c r="C11" s="736">
        <v>84.640613876926608</v>
      </c>
      <c r="D11" s="516">
        <v>21</v>
      </c>
      <c r="E11" s="737">
        <v>57.12771776528546</v>
      </c>
      <c r="F11" s="516">
        <v>121</v>
      </c>
      <c r="G11" s="737">
        <v>35.104749631811494</v>
      </c>
      <c r="H11" s="516"/>
      <c r="I11" s="516"/>
      <c r="J11" s="516"/>
      <c r="K11" s="516"/>
      <c r="L11" s="516"/>
      <c r="M11" s="516"/>
      <c r="N11" s="516"/>
      <c r="O11" s="446"/>
      <c r="P11" s="446"/>
      <c r="Q11" s="520"/>
      <c r="R11" s="535" t="s">
        <v>191</v>
      </c>
    </row>
    <row r="12" spans="1:18" x14ac:dyDescent="0.2">
      <c r="A12" s="522">
        <v>4</v>
      </c>
      <c r="B12" s="447" t="s">
        <v>38</v>
      </c>
      <c r="C12" s="736">
        <v>102.12057619935659</v>
      </c>
      <c r="D12" s="516">
        <v>4</v>
      </c>
      <c r="E12" s="737">
        <v>57.725834755464234</v>
      </c>
      <c r="F12" s="516">
        <v>123</v>
      </c>
      <c r="G12" s="737">
        <v>37.352264359351985</v>
      </c>
      <c r="H12" s="516"/>
      <c r="I12" s="516"/>
      <c r="J12" s="516"/>
      <c r="K12" s="516"/>
      <c r="L12" s="516"/>
      <c r="M12" s="516"/>
      <c r="N12" s="516"/>
      <c r="O12" s="446"/>
      <c r="P12" s="446"/>
      <c r="Q12" s="520"/>
      <c r="R12" s="536"/>
    </row>
    <row r="13" spans="1:18" x14ac:dyDescent="0.2">
      <c r="A13" s="522">
        <v>5</v>
      </c>
      <c r="B13" s="447" t="s">
        <v>43</v>
      </c>
      <c r="C13" s="736">
        <v>88.061490022084442</v>
      </c>
      <c r="D13" s="516">
        <v>15</v>
      </c>
      <c r="E13" s="737">
        <v>59.39108129531872</v>
      </c>
      <c r="F13" s="516">
        <v>123</v>
      </c>
      <c r="G13" s="737">
        <v>35.717691458026515</v>
      </c>
      <c r="H13" s="516"/>
      <c r="I13" s="516"/>
      <c r="J13" s="516"/>
      <c r="K13" s="516"/>
      <c r="L13" s="516"/>
      <c r="M13" s="516"/>
      <c r="N13" s="516"/>
      <c r="O13" s="446"/>
      <c r="P13" s="446"/>
      <c r="Q13" s="520"/>
      <c r="R13" s="536"/>
    </row>
    <row r="14" spans="1:18" x14ac:dyDescent="0.2">
      <c r="A14" s="522">
        <v>6</v>
      </c>
      <c r="B14" s="447" t="s">
        <v>47</v>
      </c>
      <c r="C14" s="736">
        <v>96.608235654052237</v>
      </c>
      <c r="D14" s="516">
        <v>9</v>
      </c>
      <c r="E14" s="737">
        <v>55.559560913771172</v>
      </c>
      <c r="F14" s="516">
        <v>124</v>
      </c>
      <c r="G14" s="737">
        <v>34.18197717231223</v>
      </c>
      <c r="H14" s="516"/>
      <c r="I14" s="516"/>
      <c r="J14" s="516"/>
      <c r="K14" s="516"/>
      <c r="L14" s="516"/>
      <c r="M14" s="516"/>
      <c r="N14" s="516"/>
      <c r="O14" s="446"/>
      <c r="P14" s="446"/>
      <c r="Q14" s="520"/>
      <c r="R14" s="536"/>
    </row>
    <row r="15" spans="1:18" x14ac:dyDescent="0.2">
      <c r="A15" s="522">
        <v>7</v>
      </c>
      <c r="B15" s="447" t="s">
        <v>434</v>
      </c>
      <c r="C15" s="736">
        <v>74.447895717731612</v>
      </c>
      <c r="D15" s="516">
        <v>29</v>
      </c>
      <c r="E15" s="737">
        <v>59.892658580355729</v>
      </c>
      <c r="F15" s="516">
        <v>125</v>
      </c>
      <c r="G15" s="737">
        <v>35.100055228276872</v>
      </c>
      <c r="H15" s="516"/>
      <c r="I15" s="516"/>
      <c r="J15" s="516"/>
      <c r="K15" s="516"/>
      <c r="L15" s="516"/>
      <c r="M15" s="516"/>
      <c r="N15" s="516"/>
      <c r="O15" s="446"/>
      <c r="P15" s="446"/>
      <c r="Q15" s="520"/>
      <c r="R15" s="536"/>
    </row>
    <row r="16" spans="1:18" x14ac:dyDescent="0.2">
      <c r="A16" s="522">
        <v>8</v>
      </c>
      <c r="B16" s="447" t="s">
        <v>433</v>
      </c>
      <c r="C16" s="736">
        <v>102.68017940587541</v>
      </c>
      <c r="D16" s="516">
        <v>3</v>
      </c>
      <c r="E16" s="737">
        <v>55.671218495577335</v>
      </c>
      <c r="F16" s="516">
        <v>126</v>
      </c>
      <c r="G16" s="737">
        <v>37.280007363770252</v>
      </c>
      <c r="H16" s="516"/>
      <c r="I16" s="516"/>
      <c r="J16" s="516"/>
      <c r="K16" s="516"/>
      <c r="L16" s="516"/>
      <c r="M16" s="516"/>
      <c r="N16" s="516"/>
      <c r="O16" s="446"/>
      <c r="P16" s="446"/>
      <c r="Q16" s="520"/>
      <c r="R16" s="536"/>
    </row>
    <row r="17" spans="1:18" x14ac:dyDescent="0.2">
      <c r="A17" s="522">
        <v>9</v>
      </c>
      <c r="B17" s="447" t="s">
        <v>429</v>
      </c>
      <c r="C17" s="736">
        <v>77.422847636429736</v>
      </c>
      <c r="D17" s="516">
        <v>28</v>
      </c>
      <c r="E17" s="737">
        <v>55.396549122176047</v>
      </c>
      <c r="F17" s="516">
        <v>128</v>
      </c>
      <c r="G17" s="737">
        <v>34.233431516936676</v>
      </c>
      <c r="H17" s="516"/>
      <c r="I17" s="516"/>
      <c r="J17" s="516"/>
      <c r="K17" s="516"/>
      <c r="L17" s="516"/>
      <c r="M17" s="516"/>
      <c r="N17" s="516"/>
      <c r="O17" s="446"/>
      <c r="P17" s="446"/>
      <c r="Q17" s="520"/>
      <c r="R17" s="536"/>
    </row>
    <row r="18" spans="1:18" x14ac:dyDescent="0.2">
      <c r="A18" s="522">
        <v>10</v>
      </c>
      <c r="B18" s="447" t="s">
        <v>435</v>
      </c>
      <c r="C18" s="736">
        <v>105.13005633043007</v>
      </c>
      <c r="D18" s="516">
        <v>2</v>
      </c>
      <c r="E18" s="737">
        <v>60.550769535132716</v>
      </c>
      <c r="F18" s="516">
        <v>126</v>
      </c>
      <c r="G18" s="737">
        <v>36.175165684830631</v>
      </c>
      <c r="H18" s="516"/>
      <c r="I18" s="516"/>
      <c r="J18" s="516"/>
      <c r="K18" s="516"/>
      <c r="L18" s="516"/>
      <c r="M18" s="516"/>
      <c r="N18" s="516"/>
      <c r="O18" s="446"/>
      <c r="P18" s="446"/>
      <c r="Q18" s="520"/>
      <c r="R18" s="536"/>
    </row>
    <row r="19" spans="1:18" x14ac:dyDescent="0.2">
      <c r="A19" s="522">
        <v>11</v>
      </c>
      <c r="B19" s="447" t="s">
        <v>441</v>
      </c>
      <c r="C19" s="736">
        <v>100.38695975870705</v>
      </c>
      <c r="D19" s="516">
        <v>5</v>
      </c>
      <c r="E19" s="737">
        <v>55.957339364653386</v>
      </c>
      <c r="F19" s="516">
        <v>123</v>
      </c>
      <c r="G19" s="737">
        <v>34.264451399116346</v>
      </c>
      <c r="H19" s="516"/>
      <c r="I19" s="516"/>
      <c r="J19" s="516"/>
      <c r="K19" s="516"/>
      <c r="L19" s="516"/>
      <c r="M19" s="516"/>
      <c r="N19" s="516"/>
      <c r="O19" s="446"/>
      <c r="P19" s="446"/>
      <c r="Q19" s="520"/>
      <c r="R19" s="536"/>
    </row>
    <row r="20" spans="1:18" x14ac:dyDescent="0.2">
      <c r="A20" s="522">
        <v>12</v>
      </c>
      <c r="B20" s="447" t="s">
        <v>439</v>
      </c>
      <c r="C20" s="736">
        <v>88.911427569260695</v>
      </c>
      <c r="D20" s="516">
        <v>13</v>
      </c>
      <c r="E20" s="737">
        <v>55.87109213401434</v>
      </c>
      <c r="F20" s="516">
        <v>123</v>
      </c>
      <c r="G20" s="737">
        <v>40.148564064801178</v>
      </c>
      <c r="H20" s="516"/>
      <c r="I20" s="516"/>
      <c r="J20" s="516"/>
      <c r="K20" s="516"/>
      <c r="L20" s="516"/>
      <c r="M20" s="516"/>
      <c r="N20" s="516"/>
      <c r="O20" s="446"/>
      <c r="P20" s="446"/>
      <c r="Q20" s="520"/>
      <c r="R20" s="536"/>
    </row>
    <row r="21" spans="1:18" x14ac:dyDescent="0.2">
      <c r="A21" s="522">
        <v>13</v>
      </c>
      <c r="B21" s="447" t="s">
        <v>426</v>
      </c>
      <c r="C21" s="736">
        <v>88.326577568795017</v>
      </c>
      <c r="D21" s="516">
        <v>14</v>
      </c>
      <c r="E21" s="737">
        <v>58.839314484342893</v>
      </c>
      <c r="F21" s="516">
        <v>123</v>
      </c>
      <c r="G21" s="737">
        <v>32.689248895434496</v>
      </c>
      <c r="H21" s="516"/>
      <c r="I21" s="516"/>
      <c r="J21" s="516"/>
      <c r="K21" s="516"/>
      <c r="L21" s="516"/>
      <c r="M21" s="516"/>
      <c r="N21" s="516"/>
      <c r="O21" s="446"/>
      <c r="P21" s="446"/>
      <c r="Q21" s="520"/>
      <c r="R21" s="536"/>
    </row>
    <row r="22" spans="1:18" x14ac:dyDescent="0.2">
      <c r="A22" s="522">
        <v>14</v>
      </c>
      <c r="B22" s="447" t="s">
        <v>421</v>
      </c>
      <c r="C22" s="736">
        <v>79.965179219646373</v>
      </c>
      <c r="D22" s="516">
        <v>26</v>
      </c>
      <c r="E22" s="737">
        <v>57.319896611988696</v>
      </c>
      <c r="F22" s="516">
        <v>124</v>
      </c>
      <c r="G22" s="737">
        <v>31.437039764359344</v>
      </c>
      <c r="H22" s="516"/>
      <c r="I22" s="516"/>
      <c r="J22" s="516"/>
      <c r="K22" s="516"/>
      <c r="L22" s="516"/>
      <c r="M22" s="516"/>
      <c r="N22" s="516"/>
      <c r="O22" s="446"/>
      <c r="P22" s="446"/>
      <c r="Q22" s="520"/>
      <c r="R22" s="536"/>
    </row>
    <row r="23" spans="1:18" x14ac:dyDescent="0.2">
      <c r="A23" s="522">
        <v>15</v>
      </c>
      <c r="B23" s="447" t="s">
        <v>430</v>
      </c>
      <c r="C23" s="736">
        <v>84.897492617456294</v>
      </c>
      <c r="D23" s="516">
        <v>20</v>
      </c>
      <c r="E23" s="737">
        <v>54.573609999150349</v>
      </c>
      <c r="F23" s="516">
        <v>121</v>
      </c>
      <c r="G23" s="737">
        <v>31.850607511045659</v>
      </c>
      <c r="H23" s="516"/>
      <c r="I23" s="516"/>
      <c r="J23" s="516"/>
      <c r="K23" s="516"/>
      <c r="L23" s="516"/>
      <c r="M23" s="516"/>
      <c r="N23" s="516"/>
      <c r="O23" s="446"/>
      <c r="P23" s="446"/>
      <c r="Q23" s="520"/>
      <c r="R23" s="536"/>
    </row>
    <row r="24" spans="1:18" x14ac:dyDescent="0.2">
      <c r="A24" s="522">
        <v>16</v>
      </c>
      <c r="B24" s="447" t="s">
        <v>425</v>
      </c>
      <c r="C24" s="736">
        <v>86.293648528396503</v>
      </c>
      <c r="D24" s="516">
        <v>17</v>
      </c>
      <c r="E24" s="737">
        <v>59.555573313809639</v>
      </c>
      <c r="F24" s="516">
        <v>122</v>
      </c>
      <c r="G24" s="737">
        <v>32.221465390279825</v>
      </c>
      <c r="H24" s="516"/>
      <c r="I24" s="516"/>
      <c r="J24" s="516"/>
      <c r="K24" s="516"/>
      <c r="L24" s="516"/>
      <c r="M24" s="516"/>
      <c r="N24" s="516"/>
      <c r="O24" s="446"/>
      <c r="P24" s="446"/>
      <c r="Q24" s="520"/>
      <c r="R24" s="536"/>
    </row>
    <row r="25" spans="1:18" x14ac:dyDescent="0.2">
      <c r="A25" s="522">
        <v>17</v>
      </c>
      <c r="B25" s="447" t="s">
        <v>437</v>
      </c>
      <c r="C25" s="736">
        <v>78.863896625204433</v>
      </c>
      <c r="D25" s="516">
        <v>27</v>
      </c>
      <c r="E25" s="737">
        <v>56.422110251943757</v>
      </c>
      <c r="F25" s="516">
        <v>126</v>
      </c>
      <c r="G25" s="737">
        <v>34.214193667157588</v>
      </c>
      <c r="H25" s="516"/>
      <c r="I25" s="516"/>
      <c r="J25" s="516"/>
      <c r="K25" s="516"/>
      <c r="L25" s="516"/>
      <c r="M25" s="516"/>
      <c r="N25" s="516"/>
      <c r="O25" s="446"/>
      <c r="P25" s="446"/>
      <c r="Q25" s="520"/>
      <c r="R25" s="536"/>
    </row>
    <row r="26" spans="1:18" x14ac:dyDescent="0.2">
      <c r="A26" s="522">
        <v>18</v>
      </c>
      <c r="B26" s="447" t="s">
        <v>422</v>
      </c>
      <c r="C26" s="736">
        <v>86.207234880795184</v>
      </c>
      <c r="D26" s="516">
        <v>18</v>
      </c>
      <c r="E26" s="737">
        <v>58.561944241483062</v>
      </c>
      <c r="F26" s="516">
        <v>127</v>
      </c>
      <c r="G26" s="737">
        <v>36.049459990181631</v>
      </c>
      <c r="H26" s="516"/>
      <c r="I26" s="516"/>
      <c r="J26" s="516"/>
      <c r="K26" s="516"/>
      <c r="L26" s="516"/>
      <c r="M26" s="516"/>
      <c r="N26" s="516"/>
      <c r="O26" s="446"/>
      <c r="P26" s="446"/>
      <c r="Q26" s="520"/>
      <c r="R26" s="536"/>
    </row>
    <row r="27" spans="1:18" x14ac:dyDescent="0.2">
      <c r="A27" s="522">
        <v>19</v>
      </c>
      <c r="B27" s="447" t="s">
        <v>420</v>
      </c>
      <c r="C27" s="736">
        <v>97.633315333340391</v>
      </c>
      <c r="D27" s="516">
        <v>8</v>
      </c>
      <c r="E27" s="737">
        <v>55.920352925720231</v>
      </c>
      <c r="F27" s="516">
        <v>125</v>
      </c>
      <c r="G27" s="737">
        <v>35.607572410407464</v>
      </c>
      <c r="H27" s="516"/>
      <c r="I27" s="516"/>
      <c r="J27" s="516"/>
      <c r="K27" s="516"/>
      <c r="L27" s="516"/>
      <c r="M27" s="516"/>
      <c r="N27" s="516"/>
      <c r="O27" s="446"/>
      <c r="P27" s="446"/>
      <c r="Q27" s="520"/>
      <c r="R27" s="536"/>
    </row>
    <row r="28" spans="1:18" x14ac:dyDescent="0.2">
      <c r="A28" s="522">
        <v>20</v>
      </c>
      <c r="B28" s="447" t="s">
        <v>427</v>
      </c>
      <c r="C28" s="736">
        <v>80.576034787209835</v>
      </c>
      <c r="D28" s="516">
        <v>25</v>
      </c>
      <c r="E28" s="737">
        <v>57.177026003544668</v>
      </c>
      <c r="F28" s="516">
        <v>125</v>
      </c>
      <c r="G28" s="737">
        <v>41.357234904270982</v>
      </c>
      <c r="H28" s="516"/>
      <c r="I28" s="516"/>
      <c r="J28" s="516"/>
      <c r="K28" s="516"/>
      <c r="L28" s="516"/>
      <c r="M28" s="516"/>
      <c r="N28" s="516"/>
      <c r="O28" s="446"/>
      <c r="P28" s="446"/>
      <c r="Q28" s="520"/>
      <c r="R28" s="536"/>
    </row>
    <row r="29" spans="1:18" x14ac:dyDescent="0.2">
      <c r="A29" s="522">
        <v>21</v>
      </c>
      <c r="B29" s="447" t="s">
        <v>438</v>
      </c>
      <c r="C29" s="736">
        <v>82.51103897012689</v>
      </c>
      <c r="D29" s="516">
        <v>24</v>
      </c>
      <c r="E29" s="737">
        <v>61.03928930972323</v>
      </c>
      <c r="F29" s="516">
        <v>125</v>
      </c>
      <c r="G29" s="737">
        <v>31.346465390279828</v>
      </c>
      <c r="H29" s="516"/>
      <c r="I29" s="516"/>
      <c r="J29" s="516"/>
      <c r="K29" s="516"/>
      <c r="L29" s="516"/>
      <c r="M29" s="516"/>
      <c r="N29" s="516"/>
      <c r="O29" s="446"/>
      <c r="P29" s="446"/>
      <c r="Q29" s="520"/>
      <c r="R29" s="536"/>
    </row>
    <row r="30" spans="1:18" x14ac:dyDescent="0.2">
      <c r="A30" s="522">
        <v>22</v>
      </c>
      <c r="B30" s="447" t="s">
        <v>431</v>
      </c>
      <c r="C30" s="736">
        <v>87.803289567255533</v>
      </c>
      <c r="D30" s="516">
        <v>16</v>
      </c>
      <c r="E30" s="737">
        <v>59.543296542529781</v>
      </c>
      <c r="F30" s="516">
        <v>122</v>
      </c>
      <c r="G30" s="737">
        <v>37.188635247913602</v>
      </c>
      <c r="H30" s="516"/>
      <c r="I30" s="516"/>
      <c r="J30" s="516"/>
      <c r="K30" s="516"/>
      <c r="L30" s="516"/>
      <c r="M30" s="516"/>
      <c r="N30" s="516"/>
      <c r="O30" s="446"/>
      <c r="P30" s="446"/>
      <c r="Q30" s="520"/>
      <c r="R30" s="536"/>
    </row>
    <row r="31" spans="1:18" x14ac:dyDescent="0.2">
      <c r="A31" s="522">
        <v>23</v>
      </c>
      <c r="B31" s="447" t="s">
        <v>432</v>
      </c>
      <c r="C31" s="736">
        <v>83.91388886922006</v>
      </c>
      <c r="D31" s="516">
        <v>23</v>
      </c>
      <c r="E31" s="737">
        <v>60.263557461502664</v>
      </c>
      <c r="F31" s="516">
        <v>124</v>
      </c>
      <c r="G31" s="737">
        <v>38.824987727049582</v>
      </c>
      <c r="H31" s="516"/>
      <c r="I31" s="516"/>
      <c r="J31" s="516"/>
      <c r="K31" s="516"/>
      <c r="L31" s="516"/>
      <c r="M31" s="516"/>
      <c r="N31" s="516"/>
      <c r="O31" s="446"/>
      <c r="P31" s="446"/>
      <c r="Q31" s="520"/>
      <c r="R31" s="536"/>
    </row>
    <row r="32" spans="1:18" x14ac:dyDescent="0.2">
      <c r="A32" s="522">
        <v>24</v>
      </c>
      <c r="B32" s="447" t="s">
        <v>440</v>
      </c>
      <c r="C32" s="736">
        <v>60.738709589969773</v>
      </c>
      <c r="D32" s="516">
        <v>30</v>
      </c>
      <c r="E32" s="737">
        <v>53.711398775470222</v>
      </c>
      <c r="F32" s="516">
        <v>124</v>
      </c>
      <c r="G32" s="737">
        <v>32.819526264113904</v>
      </c>
      <c r="H32" s="516"/>
      <c r="I32" s="516"/>
      <c r="J32" s="516"/>
      <c r="K32" s="516"/>
      <c r="L32" s="516"/>
      <c r="M32" s="516"/>
      <c r="N32" s="516"/>
      <c r="O32" s="446"/>
      <c r="P32" s="446"/>
      <c r="Q32" s="520"/>
      <c r="R32" s="536"/>
    </row>
    <row r="33" spans="1:18" x14ac:dyDescent="0.2">
      <c r="A33" s="522">
        <v>25</v>
      </c>
      <c r="B33" s="447" t="s">
        <v>419</v>
      </c>
      <c r="C33" s="736">
        <v>93.443781918454874</v>
      </c>
      <c r="D33" s="516">
        <v>10</v>
      </c>
      <c r="E33" s="737">
        <v>55.466736262339253</v>
      </c>
      <c r="F33" s="516">
        <v>126</v>
      </c>
      <c r="G33" s="737">
        <v>33.440046637211587</v>
      </c>
      <c r="H33" s="516"/>
      <c r="I33" s="516"/>
      <c r="J33" s="516"/>
      <c r="K33" s="516"/>
      <c r="L33" s="516"/>
      <c r="M33" s="516"/>
      <c r="N33" s="516"/>
      <c r="O33" s="446"/>
      <c r="P33" s="446"/>
      <c r="Q33" s="520"/>
      <c r="R33" s="536"/>
    </row>
    <row r="34" spans="1:18" x14ac:dyDescent="0.2">
      <c r="A34" s="522">
        <v>26</v>
      </c>
      <c r="B34" s="447" t="s">
        <v>424</v>
      </c>
      <c r="C34" s="736">
        <v>85.746063999326466</v>
      </c>
      <c r="D34" s="516">
        <v>19</v>
      </c>
      <c r="E34" s="737">
        <v>59.429915716409091</v>
      </c>
      <c r="F34" s="516">
        <v>128</v>
      </c>
      <c r="G34" s="737">
        <v>33.8084499263623</v>
      </c>
      <c r="H34" s="516"/>
      <c r="I34" s="516"/>
      <c r="J34" s="516"/>
      <c r="K34" s="516"/>
      <c r="L34" s="516"/>
      <c r="M34" s="516"/>
      <c r="N34" s="516"/>
      <c r="O34" s="446"/>
      <c r="P34" s="446"/>
      <c r="Q34" s="520"/>
      <c r="R34" s="536"/>
    </row>
    <row r="35" spans="1:18" x14ac:dyDescent="0.2">
      <c r="A35" s="522">
        <v>27</v>
      </c>
      <c r="B35" s="447" t="s">
        <v>428</v>
      </c>
      <c r="C35" s="736">
        <v>91.521374592868497</v>
      </c>
      <c r="D35" s="516">
        <v>11</v>
      </c>
      <c r="E35" s="737">
        <v>59.097189147014291</v>
      </c>
      <c r="F35" s="516">
        <v>127</v>
      </c>
      <c r="G35" s="737">
        <v>33.605854197349039</v>
      </c>
      <c r="H35" s="516"/>
      <c r="I35" s="516"/>
      <c r="J35" s="516"/>
      <c r="K35" s="516"/>
      <c r="L35" s="516"/>
      <c r="M35" s="516"/>
      <c r="N35" s="516"/>
      <c r="O35" s="446"/>
      <c r="P35" s="446"/>
      <c r="Q35" s="520"/>
      <c r="R35" s="536"/>
    </row>
    <row r="36" spans="1:18" x14ac:dyDescent="0.2">
      <c r="A36" s="522">
        <v>28</v>
      </c>
      <c r="B36" s="447" t="s">
        <v>436</v>
      </c>
      <c r="C36" s="736">
        <v>99.069040739804592</v>
      </c>
      <c r="D36" s="516">
        <v>6</v>
      </c>
      <c r="E36" s="737">
        <v>58.164743702813894</v>
      </c>
      <c r="F36" s="516">
        <v>124</v>
      </c>
      <c r="G36" s="737">
        <v>35.506535346097209</v>
      </c>
      <c r="H36" s="516"/>
      <c r="I36" s="516"/>
      <c r="J36" s="516"/>
      <c r="K36" s="516"/>
      <c r="L36" s="516"/>
      <c r="M36" s="516"/>
      <c r="N36" s="516"/>
      <c r="O36" s="446"/>
      <c r="P36" s="446"/>
      <c r="Q36" s="520"/>
      <c r="R36" s="536"/>
    </row>
    <row r="37" spans="1:18" x14ac:dyDescent="0.2">
      <c r="A37" s="522">
        <v>29</v>
      </c>
      <c r="B37" s="447" t="s">
        <v>418</v>
      </c>
      <c r="C37" s="736">
        <v>108.02391983707291</v>
      </c>
      <c r="D37" s="516">
        <v>1</v>
      </c>
      <c r="E37" s="737">
        <v>58.475018157713556</v>
      </c>
      <c r="F37" s="516">
        <v>125</v>
      </c>
      <c r="G37" s="737">
        <v>36.939248895434467</v>
      </c>
      <c r="H37" s="516"/>
      <c r="I37" s="516"/>
      <c r="J37" s="516"/>
      <c r="K37" s="516"/>
      <c r="L37" s="516"/>
      <c r="M37" s="516"/>
      <c r="N37" s="516"/>
      <c r="O37" s="446"/>
      <c r="P37" s="446"/>
      <c r="Q37" s="520"/>
      <c r="R37" s="536"/>
    </row>
    <row r="38" spans="1:18" s="11" customFormat="1" x14ac:dyDescent="0.2">
      <c r="A38" s="524">
        <v>30</v>
      </c>
      <c r="B38" s="525" t="s">
        <v>423</v>
      </c>
      <c r="C38" s="738">
        <v>89.30666038736365</v>
      </c>
      <c r="D38" s="516">
        <v>12</v>
      </c>
      <c r="E38" s="739">
        <v>58.700231103308901</v>
      </c>
      <c r="F38" s="529">
        <v>124</v>
      </c>
      <c r="G38" s="739">
        <v>34.614230486008843</v>
      </c>
      <c r="H38" s="529"/>
      <c r="I38" s="529"/>
      <c r="J38" s="529"/>
      <c r="K38" s="529"/>
      <c r="L38" s="529"/>
      <c r="M38" s="529"/>
      <c r="N38" s="529"/>
      <c r="O38" s="525"/>
      <c r="P38" s="525"/>
      <c r="Q38" s="531"/>
      <c r="R38" s="537"/>
    </row>
    <row r="39" spans="1:18" x14ac:dyDescent="0.2">
      <c r="A39" s="11" t="s">
        <v>34</v>
      </c>
      <c r="B39" s="11"/>
      <c r="C39" s="740">
        <v>88.92172325720513</v>
      </c>
      <c r="D39" s="11"/>
      <c r="E39" s="740">
        <v>57.633418701330733</v>
      </c>
      <c r="F39" s="741">
        <v>124</v>
      </c>
      <c r="G39" s="740">
        <v>35.160734740631639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1" spans="1:18" x14ac:dyDescent="0.2">
      <c r="A41" s="1" t="s">
        <v>185</v>
      </c>
      <c r="B41" s="1" t="s">
        <v>582</v>
      </c>
    </row>
  </sheetData>
  <mergeCells count="1">
    <mergeCell ref="N5:O5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topLeftCell="E1" zoomScale="150" zoomScaleNormal="150" zoomScalePageLayoutView="150" workbookViewId="0">
      <pane ySplit="8" topLeftCell="A27" activePane="bottomLeft" state="frozen"/>
      <selection pane="bottomLeft" activeCell="M16" sqref="M16"/>
    </sheetView>
  </sheetViews>
  <sheetFormatPr defaultColWidth="9.140625" defaultRowHeight="11.25" x14ac:dyDescent="0.2"/>
  <cols>
    <col min="1" max="1" width="9.140625" style="1"/>
    <col min="2" max="2" width="18.140625" style="1" customWidth="1"/>
    <col min="3" max="3" width="9.140625" style="1"/>
    <col min="4" max="4" width="7.42578125" style="1" customWidth="1"/>
    <col min="5" max="5" width="9.140625" style="1"/>
    <col min="6" max="6" width="9.140625" style="474"/>
    <col min="7" max="7" width="9.140625" style="1"/>
    <col min="8" max="8" width="10.7109375" style="1" customWidth="1"/>
    <col min="9" max="10" width="9.140625" style="1"/>
    <col min="11" max="11" width="10.42578125" style="1" customWidth="1"/>
    <col min="12" max="12" width="9.140625" style="1"/>
    <col min="13" max="13" width="9.7109375" style="1" customWidth="1"/>
    <col min="14" max="16384" width="9.140625" style="1"/>
  </cols>
  <sheetData>
    <row r="1" spans="1:18" x14ac:dyDescent="0.2">
      <c r="A1" s="2" t="s">
        <v>5</v>
      </c>
      <c r="B1" s="3" t="s">
        <v>577</v>
      </c>
      <c r="C1" s="3"/>
      <c r="D1" s="3"/>
      <c r="E1" s="3"/>
      <c r="F1" s="725"/>
      <c r="G1" s="3" t="s">
        <v>6</v>
      </c>
      <c r="H1" s="3" t="s">
        <v>403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">
      <c r="A2" s="2" t="s">
        <v>7</v>
      </c>
      <c r="B2" s="12">
        <v>2</v>
      </c>
      <c r="C2" s="5" t="s">
        <v>8</v>
      </c>
      <c r="D2" s="5"/>
      <c r="E2" s="5">
        <v>40</v>
      </c>
      <c r="F2" s="726"/>
      <c r="G2" s="5"/>
      <c r="H2" s="5" t="s">
        <v>186</v>
      </c>
      <c r="I2" s="12">
        <v>7.05</v>
      </c>
      <c r="J2" s="5"/>
      <c r="K2" s="5" t="s">
        <v>9</v>
      </c>
      <c r="L2" s="12">
        <v>4.8</v>
      </c>
      <c r="M2" s="5"/>
      <c r="N2" s="5"/>
      <c r="O2" s="5"/>
      <c r="P2" s="5"/>
      <c r="Q2" s="5"/>
      <c r="R2" s="6"/>
    </row>
    <row r="3" spans="1:18" x14ac:dyDescent="0.2">
      <c r="A3" s="7" t="s">
        <v>10</v>
      </c>
      <c r="B3" s="5" t="s">
        <v>578</v>
      </c>
      <c r="C3" s="5"/>
      <c r="D3" s="5"/>
      <c r="E3" s="5" t="s">
        <v>11</v>
      </c>
      <c r="F3" s="726" t="s">
        <v>579</v>
      </c>
      <c r="G3" s="5"/>
      <c r="H3" s="5"/>
      <c r="I3" s="5"/>
      <c r="J3" s="5" t="s">
        <v>12</v>
      </c>
      <c r="K3" s="727">
        <v>42191</v>
      </c>
      <c r="L3" s="5"/>
      <c r="M3" s="5"/>
      <c r="N3" s="5"/>
      <c r="O3" s="5"/>
      <c r="P3" s="5"/>
      <c r="Q3" s="5"/>
      <c r="R3" s="6"/>
    </row>
    <row r="4" spans="1:18" x14ac:dyDescent="0.2">
      <c r="A4" s="8" t="s">
        <v>13</v>
      </c>
      <c r="B4" s="5"/>
      <c r="C4" s="5"/>
      <c r="D4" s="5"/>
      <c r="E4" s="6"/>
      <c r="F4" s="728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476" t="s">
        <v>14</v>
      </c>
      <c r="B5" s="477" t="s">
        <v>15</v>
      </c>
      <c r="C5" s="478" t="s">
        <v>16</v>
      </c>
      <c r="D5" s="478"/>
      <c r="E5" s="478" t="s">
        <v>17</v>
      </c>
      <c r="F5" s="729" t="s">
        <v>167</v>
      </c>
      <c r="G5" s="478" t="s">
        <v>168</v>
      </c>
      <c r="H5" s="478" t="s">
        <v>169</v>
      </c>
      <c r="I5" s="478" t="s">
        <v>170</v>
      </c>
      <c r="J5" s="478" t="s">
        <v>171</v>
      </c>
      <c r="K5" s="478" t="s">
        <v>172</v>
      </c>
      <c r="L5" s="478" t="s">
        <v>173</v>
      </c>
      <c r="M5" s="479" t="s">
        <v>174</v>
      </c>
      <c r="N5" s="957" t="s">
        <v>175</v>
      </c>
      <c r="O5" s="958"/>
      <c r="P5" s="478" t="s">
        <v>73</v>
      </c>
      <c r="Q5" s="478" t="s">
        <v>31</v>
      </c>
      <c r="R5" s="479" t="s">
        <v>188</v>
      </c>
    </row>
    <row r="6" spans="1:18" x14ac:dyDescent="0.2">
      <c r="A6" s="476" t="s">
        <v>18</v>
      </c>
      <c r="B6" s="477" t="s">
        <v>19</v>
      </c>
      <c r="C6" s="478"/>
      <c r="D6" s="477"/>
      <c r="E6" s="478" t="s">
        <v>20</v>
      </c>
      <c r="F6" s="729" t="s">
        <v>21</v>
      </c>
      <c r="G6" s="478"/>
      <c r="H6" s="478"/>
      <c r="I6" s="478" t="s">
        <v>176</v>
      </c>
      <c r="J6" s="478" t="s">
        <v>177</v>
      </c>
      <c r="K6" s="478" t="s">
        <v>178</v>
      </c>
      <c r="L6" s="478" t="s">
        <v>178</v>
      </c>
      <c r="M6" s="480" t="s">
        <v>178</v>
      </c>
      <c r="N6" s="478" t="s">
        <v>179</v>
      </c>
      <c r="O6" s="478" t="s">
        <v>180</v>
      </c>
      <c r="P6" s="478" t="s">
        <v>181</v>
      </c>
      <c r="Q6" s="481" t="s">
        <v>32</v>
      </c>
      <c r="R6" s="508" t="s">
        <v>32</v>
      </c>
    </row>
    <row r="7" spans="1:18" x14ac:dyDescent="0.2">
      <c r="A7" s="476"/>
      <c r="B7" s="477"/>
      <c r="C7" s="478"/>
      <c r="D7" s="480" t="s">
        <v>26</v>
      </c>
      <c r="E7" s="478"/>
      <c r="F7" s="729"/>
      <c r="G7" s="478"/>
      <c r="H7" s="477"/>
      <c r="I7" s="477"/>
      <c r="J7" s="477"/>
      <c r="K7" s="477"/>
      <c r="L7" s="477"/>
      <c r="M7" s="477"/>
      <c r="N7" s="480" t="s">
        <v>182</v>
      </c>
      <c r="O7" s="478" t="s">
        <v>183</v>
      </c>
      <c r="P7" s="478"/>
      <c r="Q7" s="481" t="s">
        <v>33</v>
      </c>
      <c r="R7" s="508" t="s">
        <v>33</v>
      </c>
    </row>
    <row r="8" spans="1:18" x14ac:dyDescent="0.2">
      <c r="A8" s="509"/>
      <c r="B8" s="510"/>
      <c r="C8" s="511" t="s">
        <v>22</v>
      </c>
      <c r="D8" s="511" t="s">
        <v>27</v>
      </c>
      <c r="E8" s="511" t="s">
        <v>23</v>
      </c>
      <c r="F8" s="730" t="s">
        <v>24</v>
      </c>
      <c r="G8" s="511" t="s">
        <v>184</v>
      </c>
      <c r="H8" s="511" t="s">
        <v>25</v>
      </c>
      <c r="I8" s="511" t="s">
        <v>25</v>
      </c>
      <c r="J8" s="512" t="s">
        <v>25</v>
      </c>
      <c r="K8" s="512" t="s">
        <v>25</v>
      </c>
      <c r="L8" s="512" t="s">
        <v>25</v>
      </c>
      <c r="M8" s="512" t="s">
        <v>25</v>
      </c>
      <c r="N8" s="512" t="s">
        <v>25</v>
      </c>
      <c r="O8" s="512" t="s">
        <v>25</v>
      </c>
      <c r="P8" s="512" t="s">
        <v>25</v>
      </c>
      <c r="Q8" s="512" t="s">
        <v>25</v>
      </c>
      <c r="R8" s="512" t="s">
        <v>25</v>
      </c>
    </row>
    <row r="9" spans="1:18" ht="13.15" customHeight="1" x14ac:dyDescent="0.2">
      <c r="A9" s="513">
        <v>1</v>
      </c>
      <c r="B9" s="514" t="s">
        <v>0</v>
      </c>
      <c r="C9" s="731">
        <v>59.509619723740606</v>
      </c>
      <c r="D9" s="540">
        <v>27</v>
      </c>
      <c r="E9" s="732">
        <v>52.309056959046927</v>
      </c>
      <c r="F9" s="550">
        <v>133.12610456553756</v>
      </c>
      <c r="G9" s="732">
        <v>33.075754786450659</v>
      </c>
      <c r="H9" s="540">
        <v>0</v>
      </c>
      <c r="I9" s="540">
        <v>0</v>
      </c>
      <c r="J9" s="516"/>
      <c r="K9" s="516"/>
      <c r="L9" s="516"/>
      <c r="M9" s="516"/>
      <c r="N9" s="516"/>
      <c r="O9" s="446"/>
      <c r="P9" s="446"/>
      <c r="Q9" s="520"/>
      <c r="R9" s="534" t="s">
        <v>189</v>
      </c>
    </row>
    <row r="10" spans="1:18" ht="13.15" customHeight="1" x14ac:dyDescent="0.2">
      <c r="A10" s="522">
        <v>2</v>
      </c>
      <c r="B10" s="447" t="s">
        <v>30</v>
      </c>
      <c r="C10" s="731">
        <v>65.262082889198197</v>
      </c>
      <c r="D10" s="540">
        <v>18</v>
      </c>
      <c r="E10" s="732">
        <v>50.690517518782805</v>
      </c>
      <c r="F10" s="550">
        <v>131.56038291605302</v>
      </c>
      <c r="G10" s="732">
        <v>27.083026509572903</v>
      </c>
      <c r="H10" s="540">
        <v>0</v>
      </c>
      <c r="I10" s="540">
        <v>0</v>
      </c>
      <c r="J10" s="516"/>
      <c r="K10" s="516"/>
      <c r="L10" s="516"/>
      <c r="M10" s="516"/>
      <c r="N10" s="516"/>
      <c r="O10" s="446"/>
      <c r="P10" s="446"/>
      <c r="Q10" s="520"/>
      <c r="R10" s="535" t="s">
        <v>190</v>
      </c>
    </row>
    <row r="11" spans="1:18" ht="13.15" customHeight="1" x14ac:dyDescent="0.2">
      <c r="A11" s="522">
        <v>3</v>
      </c>
      <c r="B11" s="447" t="s">
        <v>35</v>
      </c>
      <c r="C11" s="731">
        <v>68.465536723029672</v>
      </c>
      <c r="D11" s="540">
        <v>15</v>
      </c>
      <c r="E11" s="732">
        <v>57.119183901364075</v>
      </c>
      <c r="F11" s="550">
        <v>128.38807069219442</v>
      </c>
      <c r="G11" s="732">
        <v>27.4710972017673</v>
      </c>
      <c r="H11" s="540">
        <v>0</v>
      </c>
      <c r="I11" s="540">
        <v>0</v>
      </c>
      <c r="J11" s="516"/>
      <c r="K11" s="516"/>
      <c r="L11" s="516"/>
      <c r="M11" s="516"/>
      <c r="N11" s="516"/>
      <c r="O11" s="446"/>
      <c r="P11" s="446"/>
      <c r="Q11" s="520"/>
      <c r="R11" s="535" t="s">
        <v>191</v>
      </c>
    </row>
    <row r="12" spans="1:18" ht="13.15" customHeight="1" x14ac:dyDescent="0.2">
      <c r="A12" s="522">
        <v>4</v>
      </c>
      <c r="B12" s="447" t="s">
        <v>38</v>
      </c>
      <c r="C12" s="731">
        <v>63.773480795749457</v>
      </c>
      <c r="D12" s="540">
        <v>19</v>
      </c>
      <c r="E12" s="732">
        <v>53.507269373662297</v>
      </c>
      <c r="F12" s="550">
        <v>128.65871993127149</v>
      </c>
      <c r="G12" s="732">
        <v>33.735119047619051</v>
      </c>
      <c r="H12" s="540">
        <v>0</v>
      </c>
      <c r="I12" s="540">
        <v>0</v>
      </c>
      <c r="J12" s="516"/>
      <c r="K12" s="516"/>
      <c r="L12" s="516"/>
      <c r="M12" s="516"/>
      <c r="N12" s="516"/>
      <c r="O12" s="446"/>
      <c r="P12" s="446"/>
      <c r="Q12" s="520"/>
      <c r="R12" s="536"/>
    </row>
    <row r="13" spans="1:18" ht="13.15" customHeight="1" x14ac:dyDescent="0.2">
      <c r="A13" s="522">
        <v>5</v>
      </c>
      <c r="B13" s="447" t="s">
        <v>43</v>
      </c>
      <c r="C13" s="731">
        <v>60.30398674118905</v>
      </c>
      <c r="D13" s="540">
        <v>25</v>
      </c>
      <c r="E13" s="732">
        <v>56.974211931007169</v>
      </c>
      <c r="F13" s="550">
        <v>129.73183603338245</v>
      </c>
      <c r="G13" s="732">
        <v>31.579774177712313</v>
      </c>
      <c r="H13" s="540">
        <v>0</v>
      </c>
      <c r="I13" s="540">
        <v>0</v>
      </c>
      <c r="J13" s="516"/>
      <c r="K13" s="516"/>
      <c r="L13" s="516"/>
      <c r="M13" s="516"/>
      <c r="N13" s="516"/>
      <c r="O13" s="446"/>
      <c r="P13" s="446"/>
      <c r="Q13" s="520"/>
      <c r="R13" s="536"/>
    </row>
    <row r="14" spans="1:18" ht="13.15" customHeight="1" x14ac:dyDescent="0.2">
      <c r="A14" s="522">
        <v>6</v>
      </c>
      <c r="B14" s="447" t="s">
        <v>47</v>
      </c>
      <c r="C14" s="731">
        <v>63.075142339575244</v>
      </c>
      <c r="D14" s="540">
        <v>21</v>
      </c>
      <c r="E14" s="732">
        <v>50.549862225986459</v>
      </c>
      <c r="F14" s="550">
        <v>132.10781786941581</v>
      </c>
      <c r="G14" s="732">
        <v>27.402552773686796</v>
      </c>
      <c r="H14" s="540">
        <v>0</v>
      </c>
      <c r="I14" s="540">
        <v>0</v>
      </c>
      <c r="J14" s="516"/>
      <c r="K14" s="516"/>
      <c r="L14" s="516"/>
      <c r="M14" s="516"/>
      <c r="N14" s="516"/>
      <c r="O14" s="446"/>
      <c r="P14" s="446"/>
      <c r="Q14" s="520"/>
      <c r="R14" s="536"/>
    </row>
    <row r="15" spans="1:18" ht="13.15" customHeight="1" x14ac:dyDescent="0.2">
      <c r="A15" s="522">
        <v>7</v>
      </c>
      <c r="B15" s="447" t="s">
        <v>434</v>
      </c>
      <c r="C15" s="731">
        <v>62.907647298915343</v>
      </c>
      <c r="D15" s="540">
        <v>22</v>
      </c>
      <c r="E15" s="732">
        <v>55.072982189537065</v>
      </c>
      <c r="F15" s="550">
        <v>128.25794673539519</v>
      </c>
      <c r="G15" s="732">
        <v>31.86011904761904</v>
      </c>
      <c r="H15" s="540">
        <v>0</v>
      </c>
      <c r="I15" s="540">
        <v>0</v>
      </c>
      <c r="J15" s="516"/>
      <c r="K15" s="516"/>
      <c r="L15" s="516"/>
      <c r="M15" s="516"/>
      <c r="N15" s="516"/>
      <c r="O15" s="446"/>
      <c r="P15" s="446"/>
      <c r="Q15" s="520"/>
      <c r="R15" s="536"/>
    </row>
    <row r="16" spans="1:18" ht="13.15" customHeight="1" x14ac:dyDescent="0.2">
      <c r="A16" s="522">
        <v>8</v>
      </c>
      <c r="B16" s="447" t="s">
        <v>433</v>
      </c>
      <c r="C16" s="731">
        <v>65.910819247151977</v>
      </c>
      <c r="D16" s="540">
        <v>17</v>
      </c>
      <c r="E16" s="732">
        <v>54.015832794040541</v>
      </c>
      <c r="F16" s="550">
        <v>129.60033136966126</v>
      </c>
      <c r="G16" s="732">
        <v>29.184830633284246</v>
      </c>
      <c r="H16" s="540">
        <v>0</v>
      </c>
      <c r="I16" s="540">
        <v>0</v>
      </c>
      <c r="J16" s="516"/>
      <c r="K16" s="516"/>
      <c r="L16" s="516"/>
      <c r="M16" s="516"/>
      <c r="N16" s="516"/>
      <c r="O16" s="446"/>
      <c r="P16" s="446"/>
      <c r="Q16" s="520"/>
      <c r="R16" s="536"/>
    </row>
    <row r="17" spans="1:18" ht="13.15" customHeight="1" x14ac:dyDescent="0.2">
      <c r="A17" s="522">
        <v>9</v>
      </c>
      <c r="B17" s="447" t="s">
        <v>429</v>
      </c>
      <c r="C17" s="731">
        <v>66.898802942695696</v>
      </c>
      <c r="D17" s="540">
        <v>16</v>
      </c>
      <c r="E17" s="732">
        <v>53.770278952403764</v>
      </c>
      <c r="F17" s="550">
        <v>130.50405007363773</v>
      </c>
      <c r="G17" s="732">
        <v>33.298600883652412</v>
      </c>
      <c r="H17" s="540">
        <v>0</v>
      </c>
      <c r="I17" s="540">
        <v>0</v>
      </c>
      <c r="J17" s="516"/>
      <c r="K17" s="516"/>
      <c r="L17" s="516"/>
      <c r="M17" s="516"/>
      <c r="N17" s="516"/>
      <c r="O17" s="446"/>
      <c r="P17" s="446"/>
      <c r="Q17" s="520"/>
      <c r="R17" s="536"/>
    </row>
    <row r="18" spans="1:18" ht="13.15" customHeight="1" x14ac:dyDescent="0.2">
      <c r="A18" s="522">
        <v>10</v>
      </c>
      <c r="B18" s="447" t="s">
        <v>435</v>
      </c>
      <c r="C18" s="731">
        <v>74.952117545997041</v>
      </c>
      <c r="D18" s="540">
        <v>3</v>
      </c>
      <c r="E18" s="732">
        <v>50.349899933450025</v>
      </c>
      <c r="F18" s="550">
        <v>129.90675625920474</v>
      </c>
      <c r="G18" s="732">
        <v>32.836616347569944</v>
      </c>
      <c r="H18" s="540">
        <v>0</v>
      </c>
      <c r="I18" s="540">
        <v>0</v>
      </c>
      <c r="J18" s="516"/>
      <c r="K18" s="516"/>
      <c r="L18" s="516"/>
      <c r="M18" s="516"/>
      <c r="N18" s="516"/>
      <c r="O18" s="446"/>
      <c r="P18" s="446"/>
      <c r="Q18" s="520"/>
      <c r="R18" s="536"/>
    </row>
    <row r="19" spans="1:18" ht="13.15" customHeight="1" x14ac:dyDescent="0.2">
      <c r="A19" s="522">
        <v>11</v>
      </c>
      <c r="B19" s="447" t="s">
        <v>441</v>
      </c>
      <c r="C19" s="731">
        <v>73.63915522476178</v>
      </c>
      <c r="D19" s="540">
        <v>5</v>
      </c>
      <c r="E19" s="732">
        <v>53.209867113145812</v>
      </c>
      <c r="F19" s="550">
        <v>128.86708394698084</v>
      </c>
      <c r="G19" s="732">
        <v>28.683541973490442</v>
      </c>
      <c r="H19" s="540">
        <v>0</v>
      </c>
      <c r="I19" s="540">
        <v>0</v>
      </c>
      <c r="J19" s="516"/>
      <c r="K19" s="516"/>
      <c r="L19" s="516"/>
      <c r="M19" s="516"/>
      <c r="N19" s="516"/>
      <c r="O19" s="446"/>
      <c r="P19" s="446"/>
      <c r="Q19" s="520"/>
      <c r="R19" s="536"/>
    </row>
    <row r="20" spans="1:18" ht="13.15" customHeight="1" x14ac:dyDescent="0.2">
      <c r="A20" s="522">
        <v>12</v>
      </c>
      <c r="B20" s="447" t="s">
        <v>439</v>
      </c>
      <c r="C20" s="731">
        <v>69.888072806010996</v>
      </c>
      <c r="D20" s="540">
        <v>13</v>
      </c>
      <c r="E20" s="732">
        <v>53.3108804489625</v>
      </c>
      <c r="F20" s="550">
        <v>129.40960972017675</v>
      </c>
      <c r="G20" s="732">
        <v>32.477816642120757</v>
      </c>
      <c r="H20" s="540">
        <v>0</v>
      </c>
      <c r="I20" s="540">
        <v>0</v>
      </c>
      <c r="J20" s="516"/>
      <c r="K20" s="516"/>
      <c r="L20" s="516"/>
      <c r="M20" s="516"/>
      <c r="N20" s="516"/>
      <c r="O20" s="446"/>
      <c r="P20" s="446"/>
      <c r="Q20" s="520"/>
      <c r="R20" s="536"/>
    </row>
    <row r="21" spans="1:18" ht="13.15" customHeight="1" x14ac:dyDescent="0.2">
      <c r="A21" s="522">
        <v>13</v>
      </c>
      <c r="B21" s="447" t="s">
        <v>426</v>
      </c>
      <c r="C21" s="731">
        <v>71.94812400325435</v>
      </c>
      <c r="D21" s="540">
        <v>9</v>
      </c>
      <c r="E21" s="732">
        <v>51.533155288521165</v>
      </c>
      <c r="F21" s="550">
        <v>127.21023564064808</v>
      </c>
      <c r="G21" s="732">
        <v>32.772827687776065</v>
      </c>
      <c r="H21" s="540">
        <v>0</v>
      </c>
      <c r="I21" s="540">
        <v>0</v>
      </c>
      <c r="J21" s="516"/>
      <c r="K21" s="516"/>
      <c r="L21" s="516"/>
      <c r="M21" s="516"/>
      <c r="N21" s="516"/>
      <c r="O21" s="446"/>
      <c r="P21" s="446"/>
      <c r="Q21" s="520"/>
      <c r="R21" s="536"/>
    </row>
    <row r="22" spans="1:18" ht="13.15" customHeight="1" x14ac:dyDescent="0.2">
      <c r="A22" s="522">
        <v>14</v>
      </c>
      <c r="B22" s="447" t="s">
        <v>421</v>
      </c>
      <c r="C22" s="731">
        <v>71.868904921253886</v>
      </c>
      <c r="D22" s="540">
        <v>10</v>
      </c>
      <c r="E22" s="732">
        <v>52.783390725372314</v>
      </c>
      <c r="F22" s="550">
        <v>128.87002945508101</v>
      </c>
      <c r="G22" s="732">
        <v>31.172312223858601</v>
      </c>
      <c r="H22" s="540">
        <v>0</v>
      </c>
      <c r="I22" s="540">
        <v>0</v>
      </c>
      <c r="J22" s="516"/>
      <c r="K22" s="516"/>
      <c r="L22" s="516"/>
      <c r="M22" s="516"/>
      <c r="N22" s="516"/>
      <c r="O22" s="446"/>
      <c r="P22" s="446"/>
      <c r="Q22" s="520"/>
      <c r="R22" s="536"/>
    </row>
    <row r="23" spans="1:18" ht="13.15" customHeight="1" x14ac:dyDescent="0.2">
      <c r="A23" s="522">
        <v>15</v>
      </c>
      <c r="B23" s="447" t="s">
        <v>430</v>
      </c>
      <c r="C23" s="731">
        <v>71.999768476400362</v>
      </c>
      <c r="D23" s="540">
        <v>8</v>
      </c>
      <c r="E23" s="732">
        <v>52.115969675422853</v>
      </c>
      <c r="F23" s="550">
        <v>128.99990795287187</v>
      </c>
      <c r="G23" s="732">
        <v>32.21870397643594</v>
      </c>
      <c r="H23" s="540">
        <v>0</v>
      </c>
      <c r="I23" s="540">
        <v>0</v>
      </c>
      <c r="J23" s="516"/>
      <c r="K23" s="516"/>
      <c r="L23" s="516"/>
      <c r="M23" s="516"/>
      <c r="N23" s="516"/>
      <c r="O23" s="446"/>
      <c r="P23" s="446"/>
      <c r="Q23" s="520"/>
      <c r="R23" s="536"/>
    </row>
    <row r="24" spans="1:18" ht="13.15" customHeight="1" x14ac:dyDescent="0.2">
      <c r="A24" s="522">
        <v>16</v>
      </c>
      <c r="B24" s="447" t="s">
        <v>425</v>
      </c>
      <c r="C24" s="731">
        <v>69.298746559570816</v>
      </c>
      <c r="D24" s="540">
        <v>14</v>
      </c>
      <c r="E24" s="732">
        <v>55.233609033187754</v>
      </c>
      <c r="F24" s="550">
        <v>130.44274668630339</v>
      </c>
      <c r="G24" s="732">
        <v>27.65565169366716</v>
      </c>
      <c r="H24" s="540">
        <v>0</v>
      </c>
      <c r="I24" s="540">
        <v>0</v>
      </c>
      <c r="J24" s="516"/>
      <c r="K24" s="516"/>
      <c r="L24" s="516"/>
      <c r="M24" s="516"/>
      <c r="N24" s="516"/>
      <c r="O24" s="446"/>
      <c r="P24" s="446"/>
      <c r="Q24" s="520"/>
      <c r="R24" s="536"/>
    </row>
    <row r="25" spans="1:18" ht="13.15" customHeight="1" x14ac:dyDescent="0.2">
      <c r="A25" s="522">
        <v>17</v>
      </c>
      <c r="B25" s="447" t="s">
        <v>437</v>
      </c>
      <c r="C25" s="731">
        <v>52.252106066653468</v>
      </c>
      <c r="D25" s="540">
        <v>29</v>
      </c>
      <c r="E25" s="732">
        <v>48.448709948068249</v>
      </c>
      <c r="F25" s="550">
        <v>131.2012150220913</v>
      </c>
      <c r="G25" s="732">
        <v>25.511045655375554</v>
      </c>
      <c r="H25" s="540">
        <v>0</v>
      </c>
      <c r="I25" s="540">
        <v>0</v>
      </c>
      <c r="J25" s="516"/>
      <c r="K25" s="516"/>
      <c r="L25" s="516"/>
      <c r="M25" s="516"/>
      <c r="N25" s="516"/>
      <c r="O25" s="446"/>
      <c r="P25" s="446"/>
      <c r="Q25" s="520"/>
      <c r="R25" s="536"/>
    </row>
    <row r="26" spans="1:18" ht="13.15" customHeight="1" x14ac:dyDescent="0.2">
      <c r="A26" s="522">
        <v>18</v>
      </c>
      <c r="B26" s="447" t="s">
        <v>422</v>
      </c>
      <c r="C26" s="731">
        <v>60.213400929699965</v>
      </c>
      <c r="D26" s="540">
        <v>26</v>
      </c>
      <c r="E26" s="732">
        <v>53.663945355048583</v>
      </c>
      <c r="F26" s="550">
        <v>131.98177466863035</v>
      </c>
      <c r="G26" s="732">
        <v>28.319311487481592</v>
      </c>
      <c r="H26" s="540">
        <v>0</v>
      </c>
      <c r="I26" s="540">
        <v>0</v>
      </c>
      <c r="J26" s="516"/>
      <c r="K26" s="516"/>
      <c r="L26" s="516"/>
      <c r="M26" s="516"/>
      <c r="N26" s="516"/>
      <c r="O26" s="446"/>
      <c r="P26" s="446"/>
      <c r="Q26" s="520"/>
      <c r="R26" s="536"/>
    </row>
    <row r="27" spans="1:18" ht="13.15" customHeight="1" x14ac:dyDescent="0.2">
      <c r="A27" s="522">
        <v>19</v>
      </c>
      <c r="B27" s="447" t="s">
        <v>420</v>
      </c>
      <c r="C27" s="731">
        <v>71.25986731416404</v>
      </c>
      <c r="D27" s="540">
        <v>12</v>
      </c>
      <c r="E27" s="732">
        <v>52.206139066333591</v>
      </c>
      <c r="F27" s="550">
        <v>126.48113033873342</v>
      </c>
      <c r="G27" s="732">
        <v>31.646815169366722</v>
      </c>
      <c r="H27" s="540">
        <v>0</v>
      </c>
      <c r="I27" s="540">
        <v>0</v>
      </c>
      <c r="J27" s="516"/>
      <c r="K27" s="516"/>
      <c r="L27" s="516"/>
      <c r="M27" s="516"/>
      <c r="N27" s="516"/>
      <c r="O27" s="446"/>
      <c r="P27" s="446"/>
      <c r="Q27" s="520"/>
      <c r="R27" s="536"/>
    </row>
    <row r="28" spans="1:18" ht="13.15" customHeight="1" x14ac:dyDescent="0.2">
      <c r="A28" s="522">
        <v>20</v>
      </c>
      <c r="B28" s="447" t="s">
        <v>427</v>
      </c>
      <c r="C28" s="731">
        <v>61.530653697888049</v>
      </c>
      <c r="D28" s="540">
        <v>24</v>
      </c>
      <c r="E28" s="732">
        <v>57.142311026941705</v>
      </c>
      <c r="F28" s="550">
        <v>129.38178080510554</v>
      </c>
      <c r="G28" s="732">
        <v>34.160131320569469</v>
      </c>
      <c r="H28" s="540">
        <v>0</v>
      </c>
      <c r="I28" s="540">
        <v>0</v>
      </c>
      <c r="J28" s="516"/>
      <c r="K28" s="516"/>
      <c r="L28" s="516"/>
      <c r="M28" s="516"/>
      <c r="N28" s="516"/>
      <c r="O28" s="446"/>
      <c r="P28" s="446"/>
      <c r="Q28" s="520"/>
      <c r="R28" s="536"/>
    </row>
    <row r="29" spans="1:18" ht="13.15" customHeight="1" x14ac:dyDescent="0.2">
      <c r="A29" s="522">
        <v>21</v>
      </c>
      <c r="B29" s="447" t="s">
        <v>438</v>
      </c>
      <c r="C29" s="731">
        <v>55.085653506355428</v>
      </c>
      <c r="D29" s="540">
        <v>28</v>
      </c>
      <c r="E29" s="732">
        <v>54.109477762638157</v>
      </c>
      <c r="F29" s="550">
        <v>130.32170471281296</v>
      </c>
      <c r="G29" s="732">
        <v>26.067102356406487</v>
      </c>
      <c r="H29" s="540">
        <v>0</v>
      </c>
      <c r="I29" s="540">
        <v>0</v>
      </c>
      <c r="J29" s="516"/>
      <c r="K29" s="516"/>
      <c r="L29" s="516"/>
      <c r="M29" s="516"/>
      <c r="N29" s="516"/>
      <c r="O29" s="446"/>
      <c r="P29" s="446"/>
      <c r="Q29" s="520"/>
      <c r="R29" s="536"/>
    </row>
    <row r="30" spans="1:18" ht="13.15" customHeight="1" x14ac:dyDescent="0.2">
      <c r="A30" s="522">
        <v>22</v>
      </c>
      <c r="B30" s="447" t="s">
        <v>431</v>
      </c>
      <c r="C30" s="731">
        <v>51.759900950281278</v>
      </c>
      <c r="D30" s="540">
        <v>30</v>
      </c>
      <c r="E30" s="732">
        <v>52.53355066914493</v>
      </c>
      <c r="F30" s="550">
        <v>129.14614015709378</v>
      </c>
      <c r="G30" s="732">
        <v>31.673202012763866</v>
      </c>
      <c r="H30" s="540">
        <v>0</v>
      </c>
      <c r="I30" s="540">
        <v>0</v>
      </c>
      <c r="J30" s="516"/>
      <c r="K30" s="516"/>
      <c r="L30" s="516"/>
      <c r="M30" s="516"/>
      <c r="N30" s="516"/>
      <c r="O30" s="446"/>
      <c r="P30" s="446"/>
      <c r="Q30" s="520"/>
      <c r="R30" s="536"/>
    </row>
    <row r="31" spans="1:18" ht="13.15" customHeight="1" x14ac:dyDescent="0.2">
      <c r="A31" s="522">
        <v>23</v>
      </c>
      <c r="B31" s="447" t="s">
        <v>432</v>
      </c>
      <c r="C31" s="731">
        <v>73.624945146899222</v>
      </c>
      <c r="D31" s="540">
        <v>6</v>
      </c>
      <c r="E31" s="732">
        <v>53.159013549827691</v>
      </c>
      <c r="F31" s="550">
        <v>128.87134879725087</v>
      </c>
      <c r="G31" s="732">
        <v>36.273042464408441</v>
      </c>
      <c r="H31" s="540">
        <v>0</v>
      </c>
      <c r="I31" s="540">
        <v>0</v>
      </c>
      <c r="J31" s="516"/>
      <c r="K31" s="516"/>
      <c r="L31" s="516"/>
      <c r="M31" s="516"/>
      <c r="N31" s="516"/>
      <c r="O31" s="446"/>
      <c r="P31" s="446"/>
      <c r="Q31" s="520"/>
      <c r="R31" s="536"/>
    </row>
    <row r="32" spans="1:18" ht="13.15" customHeight="1" x14ac:dyDescent="0.2">
      <c r="A32" s="522">
        <v>24</v>
      </c>
      <c r="B32" s="447" t="s">
        <v>440</v>
      </c>
      <c r="C32" s="731">
        <v>62.907551363478639</v>
      </c>
      <c r="D32" s="540">
        <v>23</v>
      </c>
      <c r="E32" s="732">
        <v>55.832347985008241</v>
      </c>
      <c r="F32" s="550">
        <v>129.49143961708396</v>
      </c>
      <c r="G32" s="732">
        <v>33.296759941089839</v>
      </c>
      <c r="H32" s="540">
        <v>0</v>
      </c>
      <c r="I32" s="540">
        <v>0</v>
      </c>
      <c r="J32" s="516"/>
      <c r="K32" s="516"/>
      <c r="L32" s="516"/>
      <c r="M32" s="516"/>
      <c r="N32" s="516"/>
      <c r="O32" s="446"/>
      <c r="P32" s="446"/>
      <c r="Q32" s="520"/>
      <c r="R32" s="536"/>
    </row>
    <row r="33" spans="1:18" ht="13.15" customHeight="1" x14ac:dyDescent="0.2">
      <c r="A33" s="522">
        <v>25</v>
      </c>
      <c r="B33" s="447" t="s">
        <v>419</v>
      </c>
      <c r="C33" s="731">
        <v>73.235335598458406</v>
      </c>
      <c r="D33" s="540">
        <v>7</v>
      </c>
      <c r="E33" s="732">
        <v>55.440456979427829</v>
      </c>
      <c r="F33" s="550">
        <v>132.96940967108495</v>
      </c>
      <c r="G33" s="732">
        <v>32.691059155621012</v>
      </c>
      <c r="H33" s="540">
        <v>0</v>
      </c>
      <c r="I33" s="540">
        <v>0</v>
      </c>
      <c r="J33" s="516"/>
      <c r="K33" s="516"/>
      <c r="L33" s="516"/>
      <c r="M33" s="516"/>
      <c r="N33" s="516"/>
      <c r="O33" s="446"/>
      <c r="P33" s="446"/>
      <c r="Q33" s="520"/>
      <c r="R33" s="536"/>
    </row>
    <row r="34" spans="1:18" ht="13.15" customHeight="1" x14ac:dyDescent="0.2">
      <c r="A34" s="522">
        <v>26</v>
      </c>
      <c r="B34" s="447" t="s">
        <v>424</v>
      </c>
      <c r="C34" s="731">
        <v>77.11149389149071</v>
      </c>
      <c r="D34" s="540">
        <v>2</v>
      </c>
      <c r="E34" s="732">
        <v>55.941615999572811</v>
      </c>
      <c r="F34" s="550">
        <v>133.21465390279823</v>
      </c>
      <c r="G34" s="732">
        <v>28.888346833578801</v>
      </c>
      <c r="H34" s="540">
        <v>0</v>
      </c>
      <c r="I34" s="540">
        <v>0</v>
      </c>
      <c r="J34" s="516"/>
      <c r="K34" s="516"/>
      <c r="L34" s="516"/>
      <c r="M34" s="516"/>
      <c r="N34" s="516"/>
      <c r="O34" s="446"/>
      <c r="P34" s="446"/>
      <c r="Q34" s="520"/>
      <c r="R34" s="536"/>
    </row>
    <row r="35" spans="1:18" ht="13.15" customHeight="1" x14ac:dyDescent="0.2">
      <c r="A35" s="522">
        <v>27</v>
      </c>
      <c r="B35" s="447" t="s">
        <v>428</v>
      </c>
      <c r="C35" s="731">
        <v>77.608045791884578</v>
      </c>
      <c r="D35" s="540">
        <v>1</v>
      </c>
      <c r="E35" s="732">
        <v>58.115606920193706</v>
      </c>
      <c r="F35" s="550">
        <v>129.78405743740797</v>
      </c>
      <c r="G35" s="732">
        <v>31.173508836524299</v>
      </c>
      <c r="H35" s="540">
        <v>0</v>
      </c>
      <c r="I35" s="540">
        <v>0</v>
      </c>
      <c r="J35" s="516"/>
      <c r="K35" s="516"/>
      <c r="L35" s="516"/>
      <c r="M35" s="516"/>
      <c r="N35" s="516"/>
      <c r="O35" s="446"/>
      <c r="P35" s="446"/>
      <c r="Q35" s="520"/>
      <c r="R35" s="536"/>
    </row>
    <row r="36" spans="1:18" ht="13.15" customHeight="1" x14ac:dyDescent="0.2">
      <c r="A36" s="522">
        <v>28</v>
      </c>
      <c r="B36" s="447" t="s">
        <v>436</v>
      </c>
      <c r="C36" s="731">
        <v>71.614483422848252</v>
      </c>
      <c r="D36" s="540">
        <v>11</v>
      </c>
      <c r="E36" s="732">
        <v>52.509702049360648</v>
      </c>
      <c r="F36" s="550">
        <v>129.1712997054492</v>
      </c>
      <c r="G36" s="732">
        <v>30.353276877761409</v>
      </c>
      <c r="H36" s="540">
        <v>0</v>
      </c>
      <c r="I36" s="540">
        <v>0</v>
      </c>
      <c r="J36" s="516"/>
      <c r="K36" s="516"/>
      <c r="L36" s="516"/>
      <c r="M36" s="516"/>
      <c r="N36" s="516"/>
      <c r="O36" s="446"/>
      <c r="P36" s="446"/>
      <c r="Q36" s="520"/>
      <c r="R36" s="536"/>
    </row>
    <row r="37" spans="1:18" ht="13.15" customHeight="1" x14ac:dyDescent="0.2">
      <c r="A37" s="522">
        <v>29</v>
      </c>
      <c r="B37" s="447" t="s">
        <v>418</v>
      </c>
      <c r="C37" s="731">
        <v>74.594457694850021</v>
      </c>
      <c r="D37" s="540">
        <v>4</v>
      </c>
      <c r="E37" s="732">
        <v>52.448534171204827</v>
      </c>
      <c r="F37" s="550">
        <v>131.39294918998527</v>
      </c>
      <c r="G37" s="732">
        <v>31.977724594992626</v>
      </c>
      <c r="H37" s="540">
        <v>0</v>
      </c>
      <c r="I37" s="540">
        <v>0</v>
      </c>
      <c r="J37" s="516"/>
      <c r="K37" s="516"/>
      <c r="L37" s="516"/>
      <c r="M37" s="516"/>
      <c r="N37" s="516"/>
      <c r="O37" s="446"/>
      <c r="P37" s="446"/>
      <c r="Q37" s="520"/>
      <c r="R37" s="536"/>
    </row>
    <row r="38" spans="1:18" s="11" customFormat="1" ht="13.15" customHeight="1" x14ac:dyDescent="0.2">
      <c r="A38" s="524">
        <v>30</v>
      </c>
      <c r="B38" s="525" t="s">
        <v>423</v>
      </c>
      <c r="C38" s="733">
        <v>63.246733717652631</v>
      </c>
      <c r="D38" s="540">
        <v>20</v>
      </c>
      <c r="E38" s="734">
        <v>54.20949583334027</v>
      </c>
      <c r="F38" s="557">
        <v>130.1018961708395</v>
      </c>
      <c r="G38" s="734">
        <v>31.710419734904256</v>
      </c>
      <c r="H38" s="542">
        <v>0</v>
      </c>
      <c r="I38" s="542">
        <v>0</v>
      </c>
      <c r="J38" s="529"/>
      <c r="K38" s="529"/>
      <c r="L38" s="529"/>
      <c r="M38" s="529"/>
      <c r="N38" s="529"/>
      <c r="O38" s="525"/>
      <c r="P38" s="525"/>
      <c r="Q38" s="531"/>
      <c r="R38" s="537"/>
    </row>
    <row r="39" spans="1:18" x14ac:dyDescent="0.2">
      <c r="A39" s="11" t="s">
        <v>34</v>
      </c>
      <c r="B39" s="11"/>
      <c r="C39" s="735">
        <v>66.858221244369972</v>
      </c>
      <c r="D39" s="11"/>
      <c r="E39" s="735">
        <v>53.610229179333487</v>
      </c>
      <c r="F39" s="443">
        <v>129.97174766813941</v>
      </c>
      <c r="G39" s="735">
        <v>30.875003068237607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1" spans="1:18" x14ac:dyDescent="0.2">
      <c r="A41" s="1" t="s">
        <v>185</v>
      </c>
      <c r="B41" s="1" t="s">
        <v>580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4" orientation="landscape" horizontalDpi="4294967292" verticalDpi="4294967292"/>
  <headerFooter alignWithMargins="0">
    <oddHeader>&amp;C2014 TO 2015 UNIFORM SOUTHERN SOFT RED WINTER WHEAT NURSERY
DATA SHEET</oddHeader>
    <oddFooter>&amp;L&amp;Z&amp;F&amp;R&amp;A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="110" zoomScaleNormal="110" workbookViewId="0">
      <selection activeCell="M14" sqref="M14"/>
    </sheetView>
  </sheetViews>
  <sheetFormatPr defaultColWidth="9.140625" defaultRowHeight="11.25" x14ac:dyDescent="0.2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12" width="9.140625" style="1"/>
    <col min="13" max="13" width="9.7109375" style="1" customWidth="1"/>
    <col min="14" max="16384" width="9.140625" style="1"/>
  </cols>
  <sheetData>
    <row r="1" spans="1:18" x14ac:dyDescent="0.2">
      <c r="A1" s="2" t="s">
        <v>5</v>
      </c>
      <c r="B1" s="3" t="s">
        <v>390</v>
      </c>
      <c r="C1" s="3"/>
      <c r="D1" s="3"/>
      <c r="E1" s="3"/>
      <c r="F1" s="3"/>
      <c r="G1" s="3" t="s">
        <v>6</v>
      </c>
      <c r="H1" s="3" t="s">
        <v>573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">
      <c r="A2" s="2" t="s">
        <v>7</v>
      </c>
      <c r="B2" s="12">
        <v>3</v>
      </c>
      <c r="C2" s="5" t="s">
        <v>8</v>
      </c>
      <c r="D2" s="5"/>
      <c r="E2" s="5"/>
      <c r="F2" s="5">
        <v>60</v>
      </c>
      <c r="G2" s="5"/>
      <c r="H2" s="5" t="s">
        <v>186</v>
      </c>
      <c r="I2" s="5"/>
      <c r="J2" s="15">
        <v>7.71</v>
      </c>
      <c r="K2" s="5" t="s">
        <v>9</v>
      </c>
      <c r="L2" s="15">
        <v>5.69</v>
      </c>
      <c r="M2" s="5"/>
      <c r="N2" s="5"/>
      <c r="O2" s="5"/>
      <c r="P2" s="5"/>
      <c r="Q2" s="5"/>
      <c r="R2" s="6"/>
    </row>
    <row r="3" spans="1:18" x14ac:dyDescent="0.2">
      <c r="A3" s="7" t="s">
        <v>10</v>
      </c>
      <c r="B3" s="5" t="s">
        <v>574</v>
      </c>
      <c r="C3" s="5"/>
      <c r="D3" s="5"/>
      <c r="E3" s="5" t="s">
        <v>11</v>
      </c>
      <c r="F3" s="507">
        <v>41935</v>
      </c>
      <c r="G3" s="5"/>
      <c r="H3" s="5"/>
      <c r="I3" s="5"/>
      <c r="J3" s="5" t="s">
        <v>12</v>
      </c>
      <c r="K3" s="507">
        <v>42178</v>
      </c>
      <c r="L3" s="5"/>
      <c r="M3" s="5"/>
      <c r="N3" s="5"/>
      <c r="O3" s="5"/>
      <c r="P3" s="5"/>
      <c r="Q3" s="5"/>
      <c r="R3" s="6"/>
    </row>
    <row r="4" spans="1:18" x14ac:dyDescent="0.2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476" t="s">
        <v>14</v>
      </c>
      <c r="B5" s="477" t="s">
        <v>15</v>
      </c>
      <c r="C5" s="478" t="s">
        <v>16</v>
      </c>
      <c r="D5" s="478"/>
      <c r="E5" s="478" t="s">
        <v>17</v>
      </c>
      <c r="F5" s="478" t="s">
        <v>167</v>
      </c>
      <c r="G5" s="478" t="s">
        <v>168</v>
      </c>
      <c r="H5" s="478" t="s">
        <v>169</v>
      </c>
      <c r="I5" s="478" t="s">
        <v>170</v>
      </c>
      <c r="J5" s="478" t="s">
        <v>171</v>
      </c>
      <c r="K5" s="478" t="s">
        <v>172</v>
      </c>
      <c r="L5" s="478" t="s">
        <v>173</v>
      </c>
      <c r="M5" s="479" t="s">
        <v>174</v>
      </c>
      <c r="N5" s="957" t="s">
        <v>175</v>
      </c>
      <c r="O5" s="958"/>
      <c r="P5" s="478" t="s">
        <v>73</v>
      </c>
      <c r="Q5" s="478" t="s">
        <v>31</v>
      </c>
      <c r="R5" s="479" t="s">
        <v>391</v>
      </c>
    </row>
    <row r="6" spans="1:18" x14ac:dyDescent="0.2">
      <c r="A6" s="476" t="s">
        <v>18</v>
      </c>
      <c r="B6" s="477" t="s">
        <v>19</v>
      </c>
      <c r="C6" s="478"/>
      <c r="D6" s="477"/>
      <c r="E6" s="478" t="s">
        <v>20</v>
      </c>
      <c r="F6" s="478" t="s">
        <v>21</v>
      </c>
      <c r="G6" s="478"/>
      <c r="H6" s="478"/>
      <c r="I6" s="478" t="s">
        <v>176</v>
      </c>
      <c r="J6" s="478" t="s">
        <v>177</v>
      </c>
      <c r="K6" s="478" t="s">
        <v>178</v>
      </c>
      <c r="L6" s="478" t="s">
        <v>178</v>
      </c>
      <c r="M6" s="480" t="s">
        <v>178</v>
      </c>
      <c r="N6" s="478" t="s">
        <v>179</v>
      </c>
      <c r="O6" s="478" t="s">
        <v>180</v>
      </c>
      <c r="P6" s="478" t="s">
        <v>181</v>
      </c>
      <c r="Q6" s="481" t="s">
        <v>32</v>
      </c>
      <c r="R6" s="508"/>
    </row>
    <row r="7" spans="1:18" x14ac:dyDescent="0.2">
      <c r="A7" s="476"/>
      <c r="B7" s="477"/>
      <c r="C7" s="478"/>
      <c r="D7" s="480" t="s">
        <v>26</v>
      </c>
      <c r="E7" s="478"/>
      <c r="F7" s="478"/>
      <c r="G7" s="478"/>
      <c r="H7" s="477"/>
      <c r="I7" s="477"/>
      <c r="J7" s="477"/>
      <c r="K7" s="477"/>
      <c r="L7" s="477"/>
      <c r="M7" s="477"/>
      <c r="N7" s="480" t="s">
        <v>182</v>
      </c>
      <c r="O7" s="478" t="s">
        <v>183</v>
      </c>
      <c r="P7" s="478"/>
      <c r="Q7" s="481" t="s">
        <v>33</v>
      </c>
      <c r="R7" s="508"/>
    </row>
    <row r="8" spans="1:18" x14ac:dyDescent="0.2">
      <c r="A8" s="509"/>
      <c r="B8" s="510"/>
      <c r="C8" s="511" t="s">
        <v>22</v>
      </c>
      <c r="D8" s="511" t="s">
        <v>27</v>
      </c>
      <c r="E8" s="511" t="s">
        <v>23</v>
      </c>
      <c r="F8" s="511" t="s">
        <v>24</v>
      </c>
      <c r="G8" s="511" t="s">
        <v>184</v>
      </c>
      <c r="H8" s="511" t="s">
        <v>25</v>
      </c>
      <c r="I8" s="511" t="s">
        <v>25</v>
      </c>
      <c r="J8" s="512" t="s">
        <v>25</v>
      </c>
      <c r="K8" s="512" t="s">
        <v>25</v>
      </c>
      <c r="L8" s="512" t="s">
        <v>25</v>
      </c>
      <c r="M8" s="512" t="s">
        <v>25</v>
      </c>
      <c r="N8" s="512" t="s">
        <v>25</v>
      </c>
      <c r="O8" s="512" t="s">
        <v>25</v>
      </c>
      <c r="P8" s="512" t="s">
        <v>25</v>
      </c>
      <c r="Q8" s="512" t="s">
        <v>25</v>
      </c>
      <c r="R8" s="512" t="s">
        <v>25</v>
      </c>
    </row>
    <row r="9" spans="1:18" ht="12.95" customHeight="1" x14ac:dyDescent="0.2">
      <c r="A9" s="513">
        <v>1</v>
      </c>
      <c r="B9" s="514" t="s">
        <v>0</v>
      </c>
      <c r="C9" s="515">
        <v>89.91</v>
      </c>
      <c r="D9" s="516">
        <v>3</v>
      </c>
      <c r="E9" s="517">
        <v>58.94</v>
      </c>
      <c r="F9" s="518">
        <v>125.54</v>
      </c>
      <c r="G9" s="518">
        <v>39.049999999999997</v>
      </c>
      <c r="H9" s="516"/>
      <c r="I9" s="516"/>
      <c r="J9" s="516"/>
      <c r="K9" s="516"/>
      <c r="L9" s="516"/>
      <c r="M9" s="516"/>
      <c r="N9" s="517">
        <v>6.08</v>
      </c>
      <c r="O9" s="446"/>
      <c r="P9" s="515">
        <v>2.3199999999999998</v>
      </c>
      <c r="Q9" s="520"/>
      <c r="R9" s="521">
        <v>6.36</v>
      </c>
    </row>
    <row r="10" spans="1:18" ht="12.95" customHeight="1" x14ac:dyDescent="0.2">
      <c r="A10" s="522">
        <v>2</v>
      </c>
      <c r="B10" s="447" t="s">
        <v>30</v>
      </c>
      <c r="C10" s="515">
        <v>84.05</v>
      </c>
      <c r="D10" s="516">
        <v>11</v>
      </c>
      <c r="E10" s="517">
        <v>56.96</v>
      </c>
      <c r="F10" s="518">
        <v>126.29</v>
      </c>
      <c r="G10" s="518">
        <v>31.49</v>
      </c>
      <c r="H10" s="516"/>
      <c r="I10" s="516"/>
      <c r="J10" s="516"/>
      <c r="K10" s="516"/>
      <c r="L10" s="516"/>
      <c r="M10" s="516"/>
      <c r="N10" s="517">
        <v>6.46</v>
      </c>
      <c r="O10" s="446"/>
      <c r="P10" s="515">
        <v>1.98</v>
      </c>
      <c r="Q10" s="520"/>
      <c r="R10" s="523">
        <v>4.25</v>
      </c>
    </row>
    <row r="11" spans="1:18" ht="12.95" customHeight="1" x14ac:dyDescent="0.2">
      <c r="A11" s="522">
        <v>3</v>
      </c>
      <c r="B11" s="447" t="s">
        <v>35</v>
      </c>
      <c r="C11" s="515">
        <v>77.599999999999994</v>
      </c>
      <c r="D11" s="516">
        <v>24</v>
      </c>
      <c r="E11" s="517">
        <v>61.27</v>
      </c>
      <c r="F11" s="518">
        <v>122.51</v>
      </c>
      <c r="G11" s="518">
        <v>34.39</v>
      </c>
      <c r="H11" s="516"/>
      <c r="I11" s="516"/>
      <c r="J11" s="516"/>
      <c r="K11" s="516"/>
      <c r="L11" s="516"/>
      <c r="M11" s="516"/>
      <c r="N11" s="517">
        <v>6.71</v>
      </c>
      <c r="O11" s="446"/>
      <c r="P11" s="515">
        <v>2.96</v>
      </c>
      <c r="Q11" s="520"/>
      <c r="R11" s="523">
        <v>2.74</v>
      </c>
    </row>
    <row r="12" spans="1:18" ht="12.95" customHeight="1" x14ac:dyDescent="0.2">
      <c r="A12" s="522">
        <v>4</v>
      </c>
      <c r="B12" s="447" t="s">
        <v>38</v>
      </c>
      <c r="C12" s="515">
        <v>90.94</v>
      </c>
      <c r="D12" s="516">
        <v>2</v>
      </c>
      <c r="E12" s="517">
        <v>61.9</v>
      </c>
      <c r="F12" s="518">
        <v>123.49</v>
      </c>
      <c r="G12" s="518">
        <v>38.479999999999997</v>
      </c>
      <c r="H12" s="516"/>
      <c r="I12" s="516"/>
      <c r="J12" s="516"/>
      <c r="K12" s="516"/>
      <c r="L12" s="516"/>
      <c r="M12" s="516"/>
      <c r="N12" s="517">
        <v>4.72</v>
      </c>
      <c r="O12" s="446"/>
      <c r="P12" s="515">
        <v>1.69</v>
      </c>
      <c r="Q12" s="520"/>
      <c r="R12" s="523">
        <v>2.99</v>
      </c>
    </row>
    <row r="13" spans="1:18" ht="12.95" customHeight="1" x14ac:dyDescent="0.2">
      <c r="A13" s="522">
        <v>5</v>
      </c>
      <c r="B13" s="447" t="s">
        <v>43</v>
      </c>
      <c r="C13" s="515">
        <v>79.260000000000005</v>
      </c>
      <c r="D13" s="516">
        <v>23</v>
      </c>
      <c r="E13" s="517">
        <v>59.32</v>
      </c>
      <c r="F13" s="518">
        <v>124.19</v>
      </c>
      <c r="G13" s="518">
        <v>35.78</v>
      </c>
      <c r="H13" s="516"/>
      <c r="I13" s="516"/>
      <c r="J13" s="516"/>
      <c r="K13" s="516"/>
      <c r="L13" s="516"/>
      <c r="M13" s="516"/>
      <c r="N13" s="517">
        <v>6.21</v>
      </c>
      <c r="O13" s="446"/>
      <c r="P13" s="515">
        <v>2.34</v>
      </c>
      <c r="Q13" s="520"/>
      <c r="R13" s="523">
        <v>6.48</v>
      </c>
    </row>
    <row r="14" spans="1:18" ht="12.95" customHeight="1" x14ac:dyDescent="0.2">
      <c r="A14" s="522">
        <v>6</v>
      </c>
      <c r="B14" s="447" t="s">
        <v>47</v>
      </c>
      <c r="C14" s="515">
        <v>83.09</v>
      </c>
      <c r="D14" s="516">
        <v>13</v>
      </c>
      <c r="E14" s="517">
        <v>56.05</v>
      </c>
      <c r="F14" s="518">
        <v>127.56</v>
      </c>
      <c r="G14" s="518">
        <v>33.119999999999997</v>
      </c>
      <c r="H14" s="516"/>
      <c r="I14" s="516"/>
      <c r="J14" s="516"/>
      <c r="K14" s="516"/>
      <c r="L14" s="516"/>
      <c r="M14" s="516"/>
      <c r="N14" s="517">
        <v>4.82</v>
      </c>
      <c r="O14" s="446"/>
      <c r="P14" s="515">
        <v>3.68</v>
      </c>
      <c r="Q14" s="520"/>
      <c r="R14" s="523">
        <v>4.3</v>
      </c>
    </row>
    <row r="15" spans="1:18" ht="12.95" customHeight="1" x14ac:dyDescent="0.2">
      <c r="A15" s="522">
        <v>7</v>
      </c>
      <c r="B15" s="447" t="s">
        <v>434</v>
      </c>
      <c r="C15" s="515">
        <v>77.28</v>
      </c>
      <c r="D15" s="516">
        <v>25</v>
      </c>
      <c r="E15" s="517">
        <v>58.28</v>
      </c>
      <c r="F15" s="518">
        <v>125.43</v>
      </c>
      <c r="G15" s="518">
        <v>34.159999999999997</v>
      </c>
      <c r="H15" s="516"/>
      <c r="I15" s="516"/>
      <c r="J15" s="516"/>
      <c r="K15" s="516"/>
      <c r="L15" s="516"/>
      <c r="M15" s="516"/>
      <c r="N15" s="517">
        <v>4.2300000000000004</v>
      </c>
      <c r="O15" s="446"/>
      <c r="P15" s="515">
        <v>1.68</v>
      </c>
      <c r="Q15" s="520"/>
      <c r="R15" s="523">
        <v>4.88</v>
      </c>
    </row>
    <row r="16" spans="1:18" ht="12.95" customHeight="1" x14ac:dyDescent="0.2">
      <c r="A16" s="522">
        <v>8</v>
      </c>
      <c r="B16" s="447" t="s">
        <v>433</v>
      </c>
      <c r="C16" s="515">
        <v>84.74</v>
      </c>
      <c r="D16" s="516">
        <v>10</v>
      </c>
      <c r="E16" s="517">
        <v>56.52</v>
      </c>
      <c r="F16" s="518">
        <v>128.25</v>
      </c>
      <c r="G16" s="518">
        <v>36.17</v>
      </c>
      <c r="H16" s="516"/>
      <c r="I16" s="516"/>
      <c r="J16" s="516"/>
      <c r="K16" s="516"/>
      <c r="L16" s="516"/>
      <c r="M16" s="516"/>
      <c r="N16" s="517">
        <v>5.05</v>
      </c>
      <c r="O16" s="446"/>
      <c r="P16" s="515">
        <v>4.32</v>
      </c>
      <c r="Q16" s="520"/>
      <c r="R16" s="523">
        <v>6.52</v>
      </c>
    </row>
    <row r="17" spans="1:18" ht="12.95" customHeight="1" x14ac:dyDescent="0.2">
      <c r="A17" s="522">
        <v>9</v>
      </c>
      <c r="B17" s="447" t="s">
        <v>429</v>
      </c>
      <c r="C17" s="515">
        <v>72.59</v>
      </c>
      <c r="D17" s="516">
        <v>29</v>
      </c>
      <c r="E17" s="517">
        <v>54.76</v>
      </c>
      <c r="F17" s="518">
        <v>127.98</v>
      </c>
      <c r="G17" s="518">
        <v>34.590000000000003</v>
      </c>
      <c r="H17" s="516"/>
      <c r="I17" s="516"/>
      <c r="J17" s="516"/>
      <c r="K17" s="516"/>
      <c r="L17" s="516"/>
      <c r="M17" s="516"/>
      <c r="N17" s="517">
        <v>6.39</v>
      </c>
      <c r="O17" s="446"/>
      <c r="P17" s="515">
        <v>4.97</v>
      </c>
      <c r="Q17" s="520"/>
      <c r="R17" s="523">
        <v>7.67</v>
      </c>
    </row>
    <row r="18" spans="1:18" ht="12.95" customHeight="1" x14ac:dyDescent="0.2">
      <c r="A18" s="522">
        <v>10</v>
      </c>
      <c r="B18" s="447" t="s">
        <v>435</v>
      </c>
      <c r="C18" s="515">
        <v>87.76</v>
      </c>
      <c r="D18" s="516">
        <v>7</v>
      </c>
      <c r="E18" s="517">
        <v>55.12</v>
      </c>
      <c r="F18" s="518">
        <v>127.12</v>
      </c>
      <c r="G18" s="518">
        <v>36.090000000000003</v>
      </c>
      <c r="H18" s="516"/>
      <c r="I18" s="516"/>
      <c r="J18" s="516"/>
      <c r="K18" s="516"/>
      <c r="L18" s="516"/>
      <c r="M18" s="516"/>
      <c r="N18" s="517">
        <v>7.29</v>
      </c>
      <c r="O18" s="446"/>
      <c r="P18" s="515">
        <v>3.65</v>
      </c>
      <c r="Q18" s="520"/>
      <c r="R18" s="523">
        <v>5.9</v>
      </c>
    </row>
    <row r="19" spans="1:18" ht="12.95" customHeight="1" x14ac:dyDescent="0.2">
      <c r="A19" s="522">
        <v>11</v>
      </c>
      <c r="B19" s="447" t="s">
        <v>441</v>
      </c>
      <c r="C19" s="515">
        <v>87.89</v>
      </c>
      <c r="D19" s="516">
        <v>6</v>
      </c>
      <c r="E19" s="517">
        <v>59.02</v>
      </c>
      <c r="F19" s="518">
        <v>124.51</v>
      </c>
      <c r="G19" s="518">
        <v>33.159999999999997</v>
      </c>
      <c r="H19" s="516"/>
      <c r="I19" s="516"/>
      <c r="J19" s="516"/>
      <c r="K19" s="516"/>
      <c r="L19" s="516"/>
      <c r="M19" s="516"/>
      <c r="N19" s="517">
        <v>7.2</v>
      </c>
      <c r="O19" s="446"/>
      <c r="P19" s="515">
        <v>3.71</v>
      </c>
      <c r="Q19" s="520"/>
      <c r="R19" s="523">
        <v>7.55</v>
      </c>
    </row>
    <row r="20" spans="1:18" ht="12.95" customHeight="1" x14ac:dyDescent="0.2">
      <c r="A20" s="522">
        <v>12</v>
      </c>
      <c r="B20" s="447" t="s">
        <v>439</v>
      </c>
      <c r="C20" s="515">
        <v>80.63</v>
      </c>
      <c r="D20" s="516">
        <v>20</v>
      </c>
      <c r="E20" s="517">
        <v>57.96</v>
      </c>
      <c r="F20" s="518">
        <v>125.91</v>
      </c>
      <c r="G20" s="518">
        <v>37.39</v>
      </c>
      <c r="H20" s="516"/>
      <c r="I20" s="516"/>
      <c r="J20" s="516"/>
      <c r="K20" s="516"/>
      <c r="L20" s="516"/>
      <c r="M20" s="516"/>
      <c r="N20" s="517">
        <v>6.44</v>
      </c>
      <c r="O20" s="446"/>
      <c r="P20" s="515">
        <v>2.0699999999999998</v>
      </c>
      <c r="Q20" s="520"/>
      <c r="R20" s="523">
        <v>3.51</v>
      </c>
    </row>
    <row r="21" spans="1:18" ht="12.95" customHeight="1" x14ac:dyDescent="0.2">
      <c r="A21" s="522">
        <v>13</v>
      </c>
      <c r="B21" s="447" t="s">
        <v>426</v>
      </c>
      <c r="C21" s="515">
        <v>82.71</v>
      </c>
      <c r="D21" s="516">
        <v>14</v>
      </c>
      <c r="E21" s="517">
        <v>58.7</v>
      </c>
      <c r="F21" s="518">
        <v>124.44</v>
      </c>
      <c r="G21" s="518">
        <v>34.659999999999997</v>
      </c>
      <c r="H21" s="516"/>
      <c r="I21" s="516"/>
      <c r="J21" s="516"/>
      <c r="K21" s="516"/>
      <c r="L21" s="516"/>
      <c r="M21" s="516"/>
      <c r="N21" s="517">
        <v>6.27</v>
      </c>
      <c r="O21" s="446"/>
      <c r="P21" s="515">
        <v>1.73</v>
      </c>
      <c r="Q21" s="520"/>
      <c r="R21" s="523">
        <v>4.9000000000000004</v>
      </c>
    </row>
    <row r="22" spans="1:18" ht="12.95" customHeight="1" x14ac:dyDescent="0.2">
      <c r="A22" s="522">
        <v>14</v>
      </c>
      <c r="B22" s="447" t="s">
        <v>421</v>
      </c>
      <c r="C22" s="515">
        <v>80.16</v>
      </c>
      <c r="D22" s="516">
        <v>21</v>
      </c>
      <c r="E22" s="517">
        <v>56.7</v>
      </c>
      <c r="F22" s="518">
        <v>123.78</v>
      </c>
      <c r="G22" s="518">
        <v>32.99</v>
      </c>
      <c r="H22" s="516"/>
      <c r="I22" s="516"/>
      <c r="J22" s="516"/>
      <c r="K22" s="516"/>
      <c r="L22" s="516"/>
      <c r="M22" s="516"/>
      <c r="N22" s="517">
        <v>5.46</v>
      </c>
      <c r="O22" s="446"/>
      <c r="P22" s="515">
        <v>4.05</v>
      </c>
      <c r="Q22" s="520"/>
      <c r="R22" s="523">
        <v>5.36</v>
      </c>
    </row>
    <row r="23" spans="1:18" ht="12.95" customHeight="1" x14ac:dyDescent="0.2">
      <c r="A23" s="522">
        <v>15</v>
      </c>
      <c r="B23" s="447" t="s">
        <v>430</v>
      </c>
      <c r="C23" s="515">
        <v>82.1</v>
      </c>
      <c r="D23" s="516">
        <v>17</v>
      </c>
      <c r="E23" s="517">
        <v>56.98</v>
      </c>
      <c r="F23" s="518">
        <v>123.8</v>
      </c>
      <c r="G23" s="518">
        <v>32.380000000000003</v>
      </c>
      <c r="H23" s="516"/>
      <c r="I23" s="516"/>
      <c r="J23" s="516"/>
      <c r="K23" s="516"/>
      <c r="L23" s="516"/>
      <c r="M23" s="516"/>
      <c r="N23" s="517">
        <v>6.61</v>
      </c>
      <c r="O23" s="446"/>
      <c r="P23" s="515">
        <v>3.05</v>
      </c>
      <c r="Q23" s="520"/>
      <c r="R23" s="523">
        <v>5.25</v>
      </c>
    </row>
    <row r="24" spans="1:18" ht="12.95" customHeight="1" x14ac:dyDescent="0.2">
      <c r="A24" s="522">
        <v>16</v>
      </c>
      <c r="B24" s="447" t="s">
        <v>425</v>
      </c>
      <c r="C24" s="515">
        <v>89.44</v>
      </c>
      <c r="D24" s="516">
        <v>4</v>
      </c>
      <c r="E24" s="517">
        <v>60.96</v>
      </c>
      <c r="F24" s="518">
        <v>125.02</v>
      </c>
      <c r="G24" s="518">
        <v>32.07</v>
      </c>
      <c r="H24" s="516"/>
      <c r="I24" s="516"/>
      <c r="J24" s="516"/>
      <c r="K24" s="516"/>
      <c r="L24" s="516"/>
      <c r="M24" s="516"/>
      <c r="N24" s="517">
        <v>4.58</v>
      </c>
      <c r="O24" s="446"/>
      <c r="P24" s="515">
        <v>3.04</v>
      </c>
      <c r="Q24" s="520"/>
      <c r="R24" s="523">
        <v>3.39</v>
      </c>
    </row>
    <row r="25" spans="1:18" ht="12.95" customHeight="1" x14ac:dyDescent="0.2">
      <c r="A25" s="522">
        <v>17</v>
      </c>
      <c r="B25" s="447" t="s">
        <v>437</v>
      </c>
      <c r="C25" s="515">
        <v>76.02</v>
      </c>
      <c r="D25" s="516">
        <v>26</v>
      </c>
      <c r="E25" s="517">
        <v>55.97</v>
      </c>
      <c r="F25" s="518">
        <v>126.14</v>
      </c>
      <c r="G25" s="518">
        <v>32.81</v>
      </c>
      <c r="H25" s="516"/>
      <c r="I25" s="516"/>
      <c r="J25" s="516"/>
      <c r="K25" s="516"/>
      <c r="L25" s="516"/>
      <c r="M25" s="516"/>
      <c r="N25" s="517">
        <v>6.19</v>
      </c>
      <c r="O25" s="446"/>
      <c r="P25" s="515">
        <v>4.33</v>
      </c>
      <c r="Q25" s="520"/>
      <c r="R25" s="523">
        <v>7.34</v>
      </c>
    </row>
    <row r="26" spans="1:18" ht="12.95" customHeight="1" x14ac:dyDescent="0.2">
      <c r="A26" s="522">
        <v>18</v>
      </c>
      <c r="B26" s="447" t="s">
        <v>422</v>
      </c>
      <c r="C26" s="515">
        <v>83.5</v>
      </c>
      <c r="D26" s="516">
        <v>12</v>
      </c>
      <c r="E26" s="517">
        <v>60.36</v>
      </c>
      <c r="F26" s="518">
        <v>126.95</v>
      </c>
      <c r="G26" s="518">
        <v>33.64</v>
      </c>
      <c r="H26" s="516"/>
      <c r="I26" s="516"/>
      <c r="J26" s="516"/>
      <c r="K26" s="516"/>
      <c r="L26" s="516"/>
      <c r="M26" s="516"/>
      <c r="N26" s="517">
        <v>5.83</v>
      </c>
      <c r="O26" s="446"/>
      <c r="P26" s="515">
        <v>3.97</v>
      </c>
      <c r="Q26" s="520"/>
      <c r="R26" s="523">
        <v>7.25</v>
      </c>
    </row>
    <row r="27" spans="1:18" ht="12.95" customHeight="1" x14ac:dyDescent="0.2">
      <c r="A27" s="522">
        <v>19</v>
      </c>
      <c r="B27" s="447" t="s">
        <v>420</v>
      </c>
      <c r="C27" s="515">
        <v>75.709999999999994</v>
      </c>
      <c r="D27" s="516">
        <v>27</v>
      </c>
      <c r="E27" s="517">
        <v>56.72</v>
      </c>
      <c r="F27" s="518">
        <v>128.11000000000001</v>
      </c>
      <c r="G27" s="518">
        <v>32.85</v>
      </c>
      <c r="H27" s="516"/>
      <c r="I27" s="516"/>
      <c r="J27" s="516"/>
      <c r="K27" s="516"/>
      <c r="L27" s="516"/>
      <c r="M27" s="516"/>
      <c r="N27" s="517">
        <v>6.49</v>
      </c>
      <c r="O27" s="446"/>
      <c r="P27" s="515">
        <v>5.98</v>
      </c>
      <c r="Q27" s="520"/>
      <c r="R27" s="523">
        <v>8.74</v>
      </c>
    </row>
    <row r="28" spans="1:18" ht="12.95" customHeight="1" x14ac:dyDescent="0.2">
      <c r="A28" s="522">
        <v>20</v>
      </c>
      <c r="B28" s="447" t="s">
        <v>427</v>
      </c>
      <c r="C28" s="515">
        <v>82.33</v>
      </c>
      <c r="D28" s="516">
        <v>16</v>
      </c>
      <c r="E28" s="517">
        <v>61.55</v>
      </c>
      <c r="F28" s="518">
        <v>125.88</v>
      </c>
      <c r="G28" s="518">
        <v>40.76</v>
      </c>
      <c r="H28" s="516"/>
      <c r="I28" s="516"/>
      <c r="J28" s="516"/>
      <c r="K28" s="516"/>
      <c r="L28" s="516"/>
      <c r="M28" s="516"/>
      <c r="N28" s="517">
        <v>4.5999999999999996</v>
      </c>
      <c r="O28" s="446"/>
      <c r="P28" s="515">
        <v>2.04</v>
      </c>
      <c r="Q28" s="520"/>
      <c r="R28" s="523">
        <v>2.31</v>
      </c>
    </row>
    <row r="29" spans="1:18" ht="12.95" customHeight="1" x14ac:dyDescent="0.2">
      <c r="A29" s="522">
        <v>21</v>
      </c>
      <c r="B29" s="447" t="s">
        <v>438</v>
      </c>
      <c r="C29" s="515">
        <v>73.95</v>
      </c>
      <c r="D29" s="516">
        <v>28</v>
      </c>
      <c r="E29" s="517">
        <v>59.72</v>
      </c>
      <c r="F29" s="518">
        <v>126.93</v>
      </c>
      <c r="G29" s="518">
        <v>30.52</v>
      </c>
      <c r="H29" s="516"/>
      <c r="I29" s="516"/>
      <c r="J29" s="516"/>
      <c r="K29" s="516"/>
      <c r="L29" s="516"/>
      <c r="M29" s="516"/>
      <c r="N29" s="517">
        <v>8.27</v>
      </c>
      <c r="O29" s="446"/>
      <c r="P29" s="515">
        <v>3.62</v>
      </c>
      <c r="Q29" s="520"/>
      <c r="R29" s="523">
        <v>8.56</v>
      </c>
    </row>
    <row r="30" spans="1:18" ht="12.95" customHeight="1" x14ac:dyDescent="0.2">
      <c r="A30" s="522">
        <v>22</v>
      </c>
      <c r="B30" s="447" t="s">
        <v>431</v>
      </c>
      <c r="C30" s="515">
        <v>81.34</v>
      </c>
      <c r="D30" s="516">
        <v>18</v>
      </c>
      <c r="E30" s="517">
        <v>59.93</v>
      </c>
      <c r="F30" s="518">
        <v>124.36</v>
      </c>
      <c r="G30" s="518">
        <v>37.92</v>
      </c>
      <c r="H30" s="516"/>
      <c r="I30" s="516"/>
      <c r="J30" s="516"/>
      <c r="K30" s="516"/>
      <c r="L30" s="516"/>
      <c r="M30" s="516"/>
      <c r="N30" s="517">
        <v>5.33</v>
      </c>
      <c r="O30" s="446"/>
      <c r="P30" s="515">
        <v>2.95</v>
      </c>
      <c r="Q30" s="520"/>
      <c r="R30" s="523">
        <v>3.8</v>
      </c>
    </row>
    <row r="31" spans="1:18" ht="12.95" customHeight="1" x14ac:dyDescent="0.2">
      <c r="A31" s="522">
        <v>23</v>
      </c>
      <c r="B31" s="447" t="s">
        <v>432</v>
      </c>
      <c r="C31" s="515">
        <v>82.4</v>
      </c>
      <c r="D31" s="516">
        <v>15</v>
      </c>
      <c r="E31" s="517">
        <v>60.34</v>
      </c>
      <c r="F31" s="518">
        <v>124.58</v>
      </c>
      <c r="G31" s="518">
        <v>38.299999999999997</v>
      </c>
      <c r="H31" s="516"/>
      <c r="I31" s="516"/>
      <c r="J31" s="516"/>
      <c r="K31" s="516"/>
      <c r="L31" s="516"/>
      <c r="M31" s="516"/>
      <c r="N31" s="517">
        <v>5.41</v>
      </c>
      <c r="O31" s="446"/>
      <c r="P31" s="515">
        <v>1.67</v>
      </c>
      <c r="Q31" s="520"/>
      <c r="R31" s="523">
        <v>3.76</v>
      </c>
    </row>
    <row r="32" spans="1:18" ht="12.95" customHeight="1" x14ac:dyDescent="0.2">
      <c r="A32" s="522">
        <v>24</v>
      </c>
      <c r="B32" s="447" t="s">
        <v>440</v>
      </c>
      <c r="C32" s="515">
        <v>65.319999999999993</v>
      </c>
      <c r="D32" s="516">
        <v>30</v>
      </c>
      <c r="E32" s="517">
        <v>59.35</v>
      </c>
      <c r="F32" s="518">
        <v>125.85</v>
      </c>
      <c r="G32" s="518">
        <v>36.33</v>
      </c>
      <c r="H32" s="516"/>
      <c r="I32" s="516"/>
      <c r="J32" s="516"/>
      <c r="K32" s="516"/>
      <c r="L32" s="516"/>
      <c r="M32" s="516"/>
      <c r="N32" s="517">
        <v>6.5</v>
      </c>
      <c r="O32" s="446"/>
      <c r="P32" s="515">
        <v>1</v>
      </c>
      <c r="Q32" s="520"/>
      <c r="R32" s="523">
        <v>5.56</v>
      </c>
    </row>
    <row r="33" spans="1:18" ht="12.95" customHeight="1" x14ac:dyDescent="0.2">
      <c r="A33" s="522">
        <v>25</v>
      </c>
      <c r="B33" s="447" t="s">
        <v>419</v>
      </c>
      <c r="C33" s="515">
        <v>81.260000000000005</v>
      </c>
      <c r="D33" s="516">
        <v>19</v>
      </c>
      <c r="E33" s="517">
        <v>57.48</v>
      </c>
      <c r="F33" s="518">
        <v>129.13</v>
      </c>
      <c r="G33" s="518">
        <v>32.61</v>
      </c>
      <c r="H33" s="516"/>
      <c r="I33" s="516"/>
      <c r="J33" s="516"/>
      <c r="K33" s="516"/>
      <c r="L33" s="516"/>
      <c r="M33" s="516"/>
      <c r="N33" s="517">
        <v>4.08</v>
      </c>
      <c r="O33" s="446"/>
      <c r="P33" s="515">
        <v>1.67</v>
      </c>
      <c r="Q33" s="520"/>
      <c r="R33" s="523">
        <v>5.73</v>
      </c>
    </row>
    <row r="34" spans="1:18" ht="12.95" customHeight="1" x14ac:dyDescent="0.2">
      <c r="A34" s="522">
        <v>26</v>
      </c>
      <c r="B34" s="447" t="s">
        <v>424</v>
      </c>
      <c r="C34" s="515">
        <v>91.34</v>
      </c>
      <c r="D34" s="516">
        <v>1</v>
      </c>
      <c r="E34" s="517">
        <v>62.71</v>
      </c>
      <c r="F34" s="518">
        <v>128.41</v>
      </c>
      <c r="G34" s="518">
        <v>31.13</v>
      </c>
      <c r="H34" s="516"/>
      <c r="I34" s="516"/>
      <c r="J34" s="516"/>
      <c r="K34" s="516"/>
      <c r="L34" s="516"/>
      <c r="M34" s="516"/>
      <c r="N34" s="517">
        <v>5.28</v>
      </c>
      <c r="O34" s="446"/>
      <c r="P34" s="515">
        <v>1.65</v>
      </c>
      <c r="Q34" s="520"/>
      <c r="R34" s="523">
        <v>6.19</v>
      </c>
    </row>
    <row r="35" spans="1:18" ht="12.95" customHeight="1" x14ac:dyDescent="0.2">
      <c r="A35" s="522">
        <v>27</v>
      </c>
      <c r="B35" s="447" t="s">
        <v>428</v>
      </c>
      <c r="C35" s="515">
        <v>85.41</v>
      </c>
      <c r="D35" s="516">
        <v>9</v>
      </c>
      <c r="E35" s="517">
        <v>60.8</v>
      </c>
      <c r="F35" s="518">
        <v>127.3</v>
      </c>
      <c r="G35" s="518">
        <v>35.479999999999997</v>
      </c>
      <c r="H35" s="516"/>
      <c r="I35" s="516"/>
      <c r="J35" s="516"/>
      <c r="K35" s="516"/>
      <c r="L35" s="516"/>
      <c r="M35" s="516"/>
      <c r="N35" s="517">
        <v>6.2</v>
      </c>
      <c r="O35" s="446"/>
      <c r="P35" s="515">
        <v>1.97</v>
      </c>
      <c r="Q35" s="520"/>
      <c r="R35" s="523">
        <v>5.17</v>
      </c>
    </row>
    <row r="36" spans="1:18" ht="12.95" customHeight="1" x14ac:dyDescent="0.2">
      <c r="A36" s="522">
        <v>28</v>
      </c>
      <c r="B36" s="447" t="s">
        <v>436</v>
      </c>
      <c r="C36" s="515">
        <v>89.1</v>
      </c>
      <c r="D36" s="516">
        <v>5</v>
      </c>
      <c r="E36" s="517">
        <v>58.67</v>
      </c>
      <c r="F36" s="518">
        <v>126.92</v>
      </c>
      <c r="G36" s="518">
        <v>34.35</v>
      </c>
      <c r="H36" s="516"/>
      <c r="I36" s="516"/>
      <c r="J36" s="516"/>
      <c r="K36" s="516"/>
      <c r="L36" s="516"/>
      <c r="M36" s="516"/>
      <c r="N36" s="517">
        <v>7.16</v>
      </c>
      <c r="O36" s="446"/>
      <c r="P36" s="515">
        <v>2</v>
      </c>
      <c r="Q36" s="520"/>
      <c r="R36" s="523">
        <v>6.72</v>
      </c>
    </row>
    <row r="37" spans="1:18" ht="12.95" customHeight="1" x14ac:dyDescent="0.2">
      <c r="A37" s="522">
        <v>29</v>
      </c>
      <c r="B37" s="447" t="s">
        <v>418</v>
      </c>
      <c r="C37" s="515">
        <v>79.92</v>
      </c>
      <c r="D37" s="516">
        <v>22</v>
      </c>
      <c r="E37" s="517">
        <v>55.3</v>
      </c>
      <c r="F37" s="518">
        <v>128.88</v>
      </c>
      <c r="G37" s="518">
        <v>37.08</v>
      </c>
      <c r="H37" s="516"/>
      <c r="I37" s="516"/>
      <c r="J37" s="516"/>
      <c r="K37" s="516"/>
      <c r="L37" s="516"/>
      <c r="M37" s="516"/>
      <c r="N37" s="517">
        <v>5.66</v>
      </c>
      <c r="O37" s="446"/>
      <c r="P37" s="515">
        <v>4.62</v>
      </c>
      <c r="Q37" s="520"/>
      <c r="R37" s="523">
        <v>6.06</v>
      </c>
    </row>
    <row r="38" spans="1:18" s="11" customFormat="1" ht="12.95" customHeight="1" x14ac:dyDescent="0.2">
      <c r="A38" s="524">
        <v>30</v>
      </c>
      <c r="B38" s="525" t="s">
        <v>423</v>
      </c>
      <c r="C38" s="526">
        <v>86.58</v>
      </c>
      <c r="D38" s="525">
        <v>8</v>
      </c>
      <c r="E38" s="527">
        <v>61.03</v>
      </c>
      <c r="F38" s="528">
        <v>127.06</v>
      </c>
      <c r="G38" s="528">
        <v>35.94</v>
      </c>
      <c r="H38" s="529"/>
      <c r="I38" s="529"/>
      <c r="J38" s="529"/>
      <c r="K38" s="529"/>
      <c r="L38" s="529"/>
      <c r="M38" s="529"/>
      <c r="N38" s="527">
        <v>5.49</v>
      </c>
      <c r="O38" s="525"/>
      <c r="P38" s="526">
        <v>1.63</v>
      </c>
      <c r="Q38" s="531"/>
      <c r="R38" s="532">
        <v>3.43</v>
      </c>
    </row>
    <row r="39" spans="1:18" x14ac:dyDescent="0.2">
      <c r="A39" s="11" t="s">
        <v>34</v>
      </c>
      <c r="B39" s="11" t="s">
        <v>567</v>
      </c>
      <c r="C39" s="533">
        <v>82.14</v>
      </c>
      <c r="D39" s="11"/>
      <c r="E39" s="533">
        <v>58.65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x14ac:dyDescent="0.2">
      <c r="B40" s="1" t="s">
        <v>568</v>
      </c>
      <c r="C40" s="16">
        <v>5.69</v>
      </c>
      <c r="E40" s="16">
        <v>3.8</v>
      </c>
    </row>
    <row r="41" spans="1:18" x14ac:dyDescent="0.2">
      <c r="A41" s="1" t="s">
        <v>185</v>
      </c>
      <c r="B41" s="1" t="s">
        <v>569</v>
      </c>
      <c r="C41" s="16">
        <v>7.71</v>
      </c>
      <c r="E41" s="16">
        <v>3.67</v>
      </c>
    </row>
    <row r="42" spans="1:18" x14ac:dyDescent="0.2">
      <c r="B42" s="1" t="s">
        <v>570</v>
      </c>
      <c r="C42" s="16">
        <v>82.14</v>
      </c>
      <c r="E42" s="16">
        <v>58.65</v>
      </c>
    </row>
    <row r="43" spans="1:18" x14ac:dyDescent="0.2">
      <c r="B43" s="1" t="s">
        <v>571</v>
      </c>
      <c r="C43" s="16">
        <v>57.65</v>
      </c>
      <c r="E43" s="16">
        <v>40.14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21</vt:i4>
      </vt:variant>
    </vt:vector>
  </HeadingPairs>
  <TitlesOfParts>
    <vt:vector size="41" baseType="lpstr">
      <vt:lpstr>USS15 ADJUSTING MEANS</vt:lpstr>
      <vt:lpstr>USS15 all data</vt:lpstr>
      <vt:lpstr>Entries</vt:lpstr>
      <vt:lpstr>USS15 STEM RUST</vt:lpstr>
      <vt:lpstr>Warsaw</vt:lpstr>
      <vt:lpstr>Blacksburg</vt:lpstr>
      <vt:lpstr>USS15SKY</vt:lpstr>
      <vt:lpstr>USS15LXKY</vt:lpstr>
      <vt:lpstr>USS15 CHKY</vt:lpstr>
      <vt:lpstr>USS15CH IL</vt:lpstr>
      <vt:lpstr>USS15BG IN</vt:lpstr>
      <vt:lpstr>USN TEXAS 2015</vt:lpstr>
      <vt:lpstr>USS15KNTN</vt:lpstr>
      <vt:lpstr>USS15PLGA</vt:lpstr>
      <vt:lpstr>USS15LA</vt:lpstr>
      <vt:lpstr>USS15GRGA</vt:lpstr>
      <vt:lpstr>USS15MBAL</vt:lpstr>
      <vt:lpstr>USS15BKMS</vt:lpstr>
      <vt:lpstr>USS15AR</vt:lpstr>
      <vt:lpstr>Sheet1</vt:lpstr>
      <vt:lpstr>USS15LA!_ALL</vt:lpstr>
      <vt:lpstr>Blacksburg!Database</vt:lpstr>
      <vt:lpstr>Blacksburg!Print_Area</vt:lpstr>
      <vt:lpstr>Entries!Print_Area</vt:lpstr>
      <vt:lpstr>'USS15 ADJUSTING MEANS'!Print_Area</vt:lpstr>
      <vt:lpstr>'USS15 all data'!Print_Area</vt:lpstr>
      <vt:lpstr>'USS15 CHKY'!Print_Area</vt:lpstr>
      <vt:lpstr>USS15AR!Print_Area</vt:lpstr>
      <vt:lpstr>'USS15BG IN'!Print_Area</vt:lpstr>
      <vt:lpstr>'USS15CH IL'!Print_Area</vt:lpstr>
      <vt:lpstr>USS15GRGA!Print_Area</vt:lpstr>
      <vt:lpstr>USS15KNTN!Print_Area</vt:lpstr>
      <vt:lpstr>USS15LA!Print_Area</vt:lpstr>
      <vt:lpstr>USS15LXKY!Print_Area</vt:lpstr>
      <vt:lpstr>USS15MBAL!Print_Area</vt:lpstr>
      <vt:lpstr>USS15PLGA!Print_Area</vt:lpstr>
      <vt:lpstr>Warsaw!Print_Area</vt:lpstr>
      <vt:lpstr>Blacksburg!Print_Titles</vt:lpstr>
      <vt:lpstr>'USS15 all data'!Print_Titles</vt:lpstr>
      <vt:lpstr>'USS15 STEM RUST'!Print_Titles</vt:lpstr>
      <vt:lpstr>Warsaw!Print_Titles</vt:lpstr>
    </vt:vector>
  </TitlesOfParts>
  <Company>USDA-ARS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E. Bockelman</dc:creator>
  <cp:lastModifiedBy>Allysson Lunos</cp:lastModifiedBy>
  <cp:lastPrinted>2015-08-12T15:11:09Z</cp:lastPrinted>
  <dcterms:created xsi:type="dcterms:W3CDTF">2003-08-12T19:01:01Z</dcterms:created>
  <dcterms:modified xsi:type="dcterms:W3CDTF">2017-08-02T15:38:23Z</dcterms:modified>
</cp:coreProperties>
</file>