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080" windowHeight="10305"/>
  </bookViews>
  <sheets>
    <sheet name="USS17 ADJUSTING MEANS" sheetId="7" r:id="rId1"/>
    <sheet name="USS17 all data" sheetId="8" r:id="rId2"/>
    <sheet name="uss17ent" sheetId="77" r:id="rId3"/>
    <sheet name="USS17MAR" sheetId="80" r:id="rId4"/>
    <sheet name="USS17NAR" sheetId="83" r:id="rId5"/>
    <sheet name="USS17GFL" sheetId="84" r:id="rId6"/>
    <sheet name="USS17GGA" sheetId="81" r:id="rId7"/>
    <sheet name="USS17LA" sheetId="86" r:id="rId8"/>
    <sheet name="USS17PLGA" sheetId="78" r:id="rId9"/>
    <sheet name="USS17CLNC" sheetId="85" r:id="rId10"/>
    <sheet name="USS17FLSC" sheetId="82" r:id="rId11"/>
  </sheets>
  <externalReferences>
    <externalReference r:id="rId12"/>
    <externalReference r:id="rId13"/>
    <externalReference r:id="rId14"/>
    <externalReference r:id="rId15"/>
  </externalReferences>
  <definedNames>
    <definedName name="_ALL" localSheetId="7">USS17LA!$A$4:$J$44</definedName>
    <definedName name="_ALL">#REF!</definedName>
    <definedName name="_Fill" localSheetId="1" hidden="1">[1]USSWNY97!$CB$8:$CB$39</definedName>
    <definedName name="_Fill" hidden="1">[2]USSWNY97!$CB$8:$CB$39</definedName>
    <definedName name="_xlnm._FilterDatabase" localSheetId="5" hidden="1">USS17GFL!$A$3:$J$3</definedName>
    <definedName name="_Key1" localSheetId="1" hidden="1">[1]USSWNY97!#REF!</definedName>
    <definedName name="_Key1" hidden="1">[2]USSWNY97!#REF!</definedName>
    <definedName name="_Key10" hidden="1">[2]USSWNY97!#REF!</definedName>
    <definedName name="_Key2" localSheetId="1" hidden="1">[1]USSWNY97!#REF!</definedName>
    <definedName name="_Key2" hidden="1">[2]USSWNY97!#REF!</definedName>
    <definedName name="_Order1" hidden="1">0</definedName>
    <definedName name="_Order2" hidden="1">0</definedName>
    <definedName name="_Regression_Out" localSheetId="1" hidden="1">[1]USSWNY97!$BU$56</definedName>
    <definedName name="_Regression_Out" hidden="1">[2]USSWNY97!$BU$56</definedName>
    <definedName name="_Regression_X" localSheetId="1" hidden="1">[1]USSWNY97!#REF!</definedName>
    <definedName name="_Regression_X" hidden="1">[2]USSWNY97!#REF!</definedName>
    <definedName name="_Regression_Y" localSheetId="1" hidden="1">[1]USSWNY97!$BL$56:$BL$69</definedName>
    <definedName name="_Regression_Y" hidden="1">[2]USSWNY97!$BL$56:$BL$69</definedName>
    <definedName name="_Sort" localSheetId="1" hidden="1">[1]USSWNY97!$A$8:$CB$39</definedName>
    <definedName name="_Sort" hidden="1">[2]USSWNY97!$A$8:$CB$39</definedName>
    <definedName name="_xlnm.Database" localSheetId="0">[3]USS10BRdata!#REF!</definedName>
    <definedName name="_xlnm.Database" localSheetId="1">[3]USS10BRdata!#REF!</definedName>
    <definedName name="_xlnm.Database" localSheetId="2">'[4]USS17 BOOK'!#REF!</definedName>
    <definedName name="_xlnm.Database" localSheetId="7">'[4]USS17 BOOK'!#REF!</definedName>
    <definedName name="_xlnm.Database">#REF!</definedName>
    <definedName name="_xlnm.Print_Area" localSheetId="0">'USS17 ADJUSTING MEANS'!$A$1:$AF$43</definedName>
    <definedName name="_xlnm.Print_Area" localSheetId="1">'USS17 all data'!$A$1:$HY$44</definedName>
    <definedName name="_xlnm.Print_Area" localSheetId="9">USS17CLNC!$A$1:$R$47</definedName>
    <definedName name="_xlnm.Print_Area" localSheetId="2">uss17ent!$A$1:$E$37</definedName>
    <definedName name="_xlnm.Print_Area" localSheetId="10">USS17FLSC!$A$1:$M$47</definedName>
    <definedName name="_xlnm.Print_Area" localSheetId="6">USS17GGA!$A$1:$K$47</definedName>
    <definedName name="_xlnm.Print_Area" localSheetId="7">USS17LA!$A$1:$Q$54</definedName>
    <definedName name="_xlnm.Print_Area" localSheetId="3">USS17MAR!$A$1:$R$47</definedName>
    <definedName name="_xlnm.Print_Area" localSheetId="4">USS17NAR!$A$1:$R$47</definedName>
    <definedName name="_xlnm.Print_Area" localSheetId="8">USS17PLGA!$A$1:$R$47</definedName>
    <definedName name="Print_Area_MI">#REF!</definedName>
    <definedName name="_xlnm.Print_Titles" localSheetId="1">'USS17 all data'!$A:$B</definedName>
    <definedName name="Summary">#REF!</definedName>
    <definedName name="wla">#REF!</definedName>
  </definedNames>
  <calcPr calcId="145621"/>
</workbook>
</file>

<file path=xl/calcChain.xml><?xml version="1.0" encoding="utf-8"?>
<calcChain xmlns="http://schemas.openxmlformats.org/spreadsheetml/2006/main">
  <c r="AF40" i="7" l="1"/>
  <c r="AE40" i="7"/>
  <c r="AD40" i="7"/>
  <c r="AC40" i="7"/>
  <c r="AB40" i="7"/>
  <c r="AF39" i="7"/>
  <c r="AE39" i="7"/>
  <c r="AD39" i="7"/>
  <c r="AC39" i="7"/>
  <c r="AB39" i="7"/>
  <c r="AF38" i="7"/>
  <c r="AE38" i="7"/>
  <c r="AD38" i="7"/>
  <c r="AC38" i="7"/>
  <c r="AB38" i="7"/>
  <c r="AF37" i="7"/>
  <c r="AE37" i="7"/>
  <c r="AD37" i="7"/>
  <c r="AC37" i="7"/>
  <c r="AB37" i="7"/>
  <c r="AF36" i="7"/>
  <c r="AE36" i="7"/>
  <c r="AD36" i="7"/>
  <c r="AC36" i="7"/>
  <c r="AB36" i="7"/>
  <c r="AF35" i="7"/>
  <c r="AE35" i="7"/>
  <c r="AD35" i="7"/>
  <c r="AC35" i="7"/>
  <c r="AB35" i="7"/>
  <c r="AF34" i="7"/>
  <c r="AE34" i="7"/>
  <c r="AD34" i="7"/>
  <c r="AC34" i="7"/>
  <c r="AB34" i="7"/>
  <c r="AF33" i="7"/>
  <c r="AE33" i="7"/>
  <c r="AD33" i="7"/>
  <c r="AC33" i="7"/>
  <c r="AB33" i="7"/>
  <c r="AF32" i="7"/>
  <c r="AE32" i="7"/>
  <c r="AD32" i="7"/>
  <c r="AC32" i="7"/>
  <c r="AB32" i="7"/>
  <c r="AF31" i="7"/>
  <c r="AE31" i="7"/>
  <c r="AD31" i="7"/>
  <c r="AC31" i="7"/>
  <c r="AB31" i="7"/>
  <c r="AF30" i="7"/>
  <c r="AE30" i="7"/>
  <c r="AD30" i="7"/>
  <c r="AC30" i="7"/>
  <c r="AB30" i="7"/>
  <c r="AF29" i="7"/>
  <c r="AE29" i="7"/>
  <c r="AD29" i="7"/>
  <c r="AC29" i="7"/>
  <c r="AB29" i="7"/>
  <c r="AF28" i="7"/>
  <c r="AE28" i="7"/>
  <c r="AD28" i="7"/>
  <c r="AC28" i="7"/>
  <c r="AB28" i="7"/>
  <c r="AF27" i="7"/>
  <c r="AE27" i="7"/>
  <c r="AD27" i="7"/>
  <c r="AC27" i="7"/>
  <c r="AB27" i="7"/>
  <c r="AF26" i="7"/>
  <c r="AE26" i="7"/>
  <c r="AD26" i="7"/>
  <c r="AC26" i="7"/>
  <c r="AB26" i="7"/>
  <c r="AF25" i="7"/>
  <c r="AE25" i="7"/>
  <c r="AD25" i="7"/>
  <c r="AC25" i="7"/>
  <c r="AB25" i="7"/>
  <c r="AF24" i="7"/>
  <c r="AE24" i="7"/>
  <c r="AD24" i="7"/>
  <c r="AC24" i="7"/>
  <c r="AB24" i="7"/>
  <c r="AF23" i="7"/>
  <c r="AE23" i="7"/>
  <c r="AD23" i="7"/>
  <c r="AC23" i="7"/>
  <c r="AB23" i="7"/>
  <c r="AF22" i="7"/>
  <c r="AE22" i="7"/>
  <c r="AD22" i="7"/>
  <c r="AC22" i="7"/>
  <c r="AB22" i="7"/>
  <c r="AF21" i="7"/>
  <c r="AE21" i="7"/>
  <c r="AD21" i="7"/>
  <c r="AC21" i="7"/>
  <c r="AB21" i="7"/>
  <c r="AF20" i="7"/>
  <c r="AE20" i="7"/>
  <c r="AD20" i="7"/>
  <c r="AC20" i="7"/>
  <c r="AB20" i="7"/>
  <c r="AF19" i="7"/>
  <c r="AE19" i="7"/>
  <c r="AD19" i="7"/>
  <c r="AC19" i="7"/>
  <c r="AB19" i="7"/>
  <c r="AF18" i="7"/>
  <c r="AE18" i="7"/>
  <c r="AD18" i="7"/>
  <c r="AC18" i="7"/>
  <c r="AB18" i="7"/>
  <c r="AF17" i="7"/>
  <c r="AE17" i="7"/>
  <c r="AD17" i="7"/>
  <c r="AC17" i="7"/>
  <c r="AB17" i="7"/>
  <c r="AF16" i="7"/>
  <c r="AE16" i="7"/>
  <c r="AD16" i="7"/>
  <c r="AC16" i="7"/>
  <c r="AB16" i="7"/>
  <c r="AF15" i="7"/>
  <c r="AE15" i="7"/>
  <c r="AD15" i="7"/>
  <c r="AC15" i="7"/>
  <c r="AB15" i="7"/>
  <c r="AF14" i="7"/>
  <c r="AE14" i="7"/>
  <c r="AD14" i="7"/>
  <c r="AC14" i="7"/>
  <c r="AB14" i="7"/>
  <c r="AF13" i="7"/>
  <c r="AE13" i="7"/>
  <c r="AD13" i="7"/>
  <c r="AC13" i="7"/>
  <c r="AB13" i="7"/>
  <c r="AF12" i="7"/>
  <c r="AE12" i="7"/>
  <c r="AD12" i="7"/>
  <c r="AC12" i="7"/>
  <c r="AB12" i="7"/>
  <c r="AF11" i="7"/>
  <c r="AE11" i="7"/>
  <c r="AD11" i="7"/>
  <c r="AC11" i="7"/>
  <c r="AB11" i="7"/>
  <c r="AF10" i="7"/>
  <c r="AE10" i="7"/>
  <c r="AD10" i="7"/>
  <c r="AC10" i="7"/>
  <c r="AB10" i="7"/>
  <c r="AF9" i="7"/>
  <c r="AE9" i="7"/>
  <c r="AD9" i="7"/>
  <c r="AC9" i="7"/>
  <c r="AB9" i="7"/>
  <c r="AF8" i="7"/>
  <c r="AE8" i="7"/>
  <c r="AD8" i="7"/>
  <c r="AC8" i="7"/>
  <c r="AB8" i="7"/>
  <c r="AF7" i="7"/>
  <c r="AE7" i="7"/>
  <c r="AD7" i="7"/>
  <c r="AC7" i="7"/>
  <c r="AB7" i="7"/>
  <c r="AF6" i="7"/>
  <c r="AE6" i="7"/>
  <c r="AD6" i="7"/>
  <c r="AC6" i="7"/>
  <c r="AB6" i="7"/>
  <c r="AF5" i="7"/>
  <c r="AE5" i="7"/>
  <c r="AD5" i="7"/>
  <c r="AC5" i="7"/>
  <c r="AB5" i="7"/>
  <c r="AF41" i="8" l="1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F6" i="8"/>
  <c r="J45" i="85"/>
  <c r="G45" i="85"/>
  <c r="F45" i="85"/>
  <c r="E45" i="85"/>
  <c r="C45" i="85"/>
  <c r="C41" i="84" l="1"/>
  <c r="FK42" i="8" l="1"/>
  <c r="G45" i="81"/>
  <c r="F45" i="81"/>
  <c r="FJ42" i="8" l="1"/>
  <c r="B40" i="7"/>
  <c r="A40" i="7"/>
  <c r="B39" i="7"/>
  <c r="A39" i="7"/>
  <c r="B38" i="7"/>
  <c r="A38" i="7"/>
  <c r="B37" i="7"/>
  <c r="A37" i="7"/>
  <c r="GX42" i="8"/>
  <c r="GG42" i="8"/>
  <c r="GF42" i="8"/>
  <c r="GD42" i="8"/>
  <c r="GC42" i="8"/>
  <c r="GB42" i="8"/>
  <c r="GA42" i="8"/>
  <c r="FZ42" i="8"/>
  <c r="FR42" i="8"/>
  <c r="FP42" i="8"/>
  <c r="FO42" i="8"/>
  <c r="FN42" i="8"/>
  <c r="FE42" i="8"/>
  <c r="FD42" i="8"/>
  <c r="FC42" i="8"/>
  <c r="FB42" i="8"/>
  <c r="EZ42" i="8"/>
  <c r="EY42" i="8"/>
  <c r="EX42" i="8"/>
  <c r="EW42" i="8"/>
  <c r="EV42" i="8"/>
  <c r="EU42" i="8"/>
  <c r="ET42" i="8"/>
  <c r="ES42" i="8"/>
  <c r="EG42" i="8"/>
  <c r="EF42" i="8"/>
  <c r="EE42" i="8"/>
  <c r="ED42" i="8"/>
  <c r="EC42" i="8"/>
  <c r="EB42" i="8"/>
  <c r="DZ42" i="8"/>
  <c r="DY42" i="8"/>
  <c r="DX42" i="8"/>
  <c r="DW42" i="8"/>
  <c r="DV42" i="8"/>
  <c r="DU42" i="8"/>
  <c r="DT42" i="8"/>
  <c r="DS42" i="8"/>
  <c r="DR42" i="8"/>
  <c r="DQ42" i="8"/>
  <c r="DM42" i="8"/>
  <c r="DL42" i="8"/>
  <c r="DK42" i="8"/>
  <c r="DJ42" i="8"/>
  <c r="DI42" i="8"/>
  <c r="DG42" i="8"/>
  <c r="DF42" i="8"/>
  <c r="DE42" i="8"/>
  <c r="DD42" i="8"/>
  <c r="DC42" i="8"/>
  <c r="DB42" i="8"/>
  <c r="DA42" i="8"/>
  <c r="CZ42" i="8"/>
  <c r="CY42" i="8"/>
  <c r="CX42" i="8"/>
  <c r="CW42" i="8"/>
  <c r="CV42" i="8"/>
  <c r="CU42" i="8"/>
  <c r="CT42" i="8"/>
  <c r="CS42" i="8"/>
  <c r="CR42" i="8"/>
  <c r="CN42" i="8"/>
  <c r="CM42" i="8"/>
  <c r="CK42" i="8"/>
  <c r="CJ42" i="8"/>
  <c r="CI42" i="8"/>
  <c r="CH42" i="8"/>
  <c r="CG42" i="8"/>
  <c r="CF42" i="8"/>
  <c r="CE42" i="8"/>
  <c r="CD42" i="8"/>
  <c r="CC42" i="8"/>
  <c r="CB42" i="8"/>
  <c r="CA42" i="8"/>
  <c r="BZ42" i="8"/>
  <c r="BY42" i="8"/>
  <c r="BX42" i="8"/>
  <c r="BW42" i="8"/>
  <c r="BV42" i="8"/>
  <c r="BU42" i="8"/>
  <c r="BT42" i="8"/>
  <c r="BS42" i="8"/>
  <c r="BR42" i="8"/>
  <c r="BQ42" i="8"/>
  <c r="BP42" i="8"/>
  <c r="BO42" i="8"/>
  <c r="BK42" i="8"/>
  <c r="BJ42" i="8"/>
  <c r="BI42" i="8"/>
  <c r="BH42" i="8"/>
  <c r="BG42" i="8"/>
  <c r="BF42" i="8"/>
  <c r="BE42" i="8"/>
  <c r="BD42" i="8"/>
  <c r="BC42" i="8"/>
  <c r="BB42" i="8"/>
  <c r="BA42" i="8"/>
  <c r="AZ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B42" i="8"/>
  <c r="AA42" i="8"/>
  <c r="Z42" i="8"/>
  <c r="Y42" i="8"/>
  <c r="X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T41" i="8"/>
  <c r="AA40" i="7" s="1"/>
  <c r="HO41" i="8"/>
  <c r="Y40" i="7" s="1"/>
  <c r="HG41" i="8"/>
  <c r="X40" i="7" s="1"/>
  <c r="GZ41" i="8"/>
  <c r="U40" i="7" s="1"/>
  <c r="GT41" i="8"/>
  <c r="GP41" i="8"/>
  <c r="GL41" i="8"/>
  <c r="Z40" i="7" s="1"/>
  <c r="GH41" i="8"/>
  <c r="M40" i="7" s="1"/>
  <c r="FS41" i="8"/>
  <c r="Q40" i="7" s="1"/>
  <c r="FF41" i="8"/>
  <c r="O40" i="7" s="1"/>
  <c r="EH41" i="8"/>
  <c r="L40" i="7" s="1"/>
  <c r="DN41" i="8"/>
  <c r="K40" i="7" s="1"/>
  <c r="CO41" i="8"/>
  <c r="J40" i="7" s="1"/>
  <c r="BL41" i="8"/>
  <c r="H40" i="7" s="1"/>
  <c r="F40" i="7"/>
  <c r="AD41" i="8"/>
  <c r="D40" i="7" s="1"/>
  <c r="HT40" i="8"/>
  <c r="AA39" i="7" s="1"/>
  <c r="HO40" i="8"/>
  <c r="Y39" i="7" s="1"/>
  <c r="HG40" i="8"/>
  <c r="X39" i="7" s="1"/>
  <c r="GZ40" i="8"/>
  <c r="U39" i="7" s="1"/>
  <c r="GT40" i="8"/>
  <c r="GP40" i="8"/>
  <c r="GL40" i="8"/>
  <c r="Z39" i="7" s="1"/>
  <c r="GH40" i="8"/>
  <c r="M39" i="7" s="1"/>
  <c r="FS40" i="8"/>
  <c r="Q39" i="7" s="1"/>
  <c r="FF40" i="8"/>
  <c r="O39" i="7" s="1"/>
  <c r="EH40" i="8"/>
  <c r="L39" i="7" s="1"/>
  <c r="DN40" i="8"/>
  <c r="K39" i="7" s="1"/>
  <c r="CO40" i="8"/>
  <c r="J39" i="7" s="1"/>
  <c r="BL40" i="8"/>
  <c r="H39" i="7" s="1"/>
  <c r="F39" i="7"/>
  <c r="AD40" i="8"/>
  <c r="D39" i="7" s="1"/>
  <c r="HT39" i="8"/>
  <c r="AA38" i="7" s="1"/>
  <c r="HO39" i="8"/>
  <c r="Y38" i="7" s="1"/>
  <c r="HG39" i="8"/>
  <c r="X38" i="7" s="1"/>
  <c r="GZ39" i="8"/>
  <c r="U38" i="7" s="1"/>
  <c r="GT39" i="8"/>
  <c r="GP39" i="8"/>
  <c r="GL39" i="8"/>
  <c r="Z38" i="7" s="1"/>
  <c r="GH39" i="8"/>
  <c r="M38" i="7" s="1"/>
  <c r="FS39" i="8"/>
  <c r="Q38" i="7" s="1"/>
  <c r="FF39" i="8"/>
  <c r="O38" i="7" s="1"/>
  <c r="EH39" i="8"/>
  <c r="L38" i="7" s="1"/>
  <c r="DN39" i="8"/>
  <c r="K38" i="7" s="1"/>
  <c r="CO39" i="8"/>
  <c r="J38" i="7" s="1"/>
  <c r="BL39" i="8"/>
  <c r="H38" i="7" s="1"/>
  <c r="F38" i="7"/>
  <c r="AD39" i="8"/>
  <c r="D38" i="7" s="1"/>
  <c r="HT38" i="8"/>
  <c r="AA37" i="7" s="1"/>
  <c r="HO38" i="8"/>
  <c r="Y37" i="7" s="1"/>
  <c r="HG38" i="8"/>
  <c r="X37" i="7" s="1"/>
  <c r="GZ38" i="8"/>
  <c r="U37" i="7" s="1"/>
  <c r="GT38" i="8"/>
  <c r="GP38" i="8"/>
  <c r="GL38" i="8"/>
  <c r="Z37" i="7" s="1"/>
  <c r="GH38" i="8"/>
  <c r="M37" i="7" s="1"/>
  <c r="FS38" i="8"/>
  <c r="Q37" i="7" s="1"/>
  <c r="FF38" i="8"/>
  <c r="O37" i="7" s="1"/>
  <c r="EH38" i="8"/>
  <c r="L37" i="7" s="1"/>
  <c r="DN38" i="8"/>
  <c r="K37" i="7" s="1"/>
  <c r="CO38" i="8"/>
  <c r="J37" i="7" s="1"/>
  <c r="BL38" i="8"/>
  <c r="H37" i="7" s="1"/>
  <c r="F37" i="7"/>
  <c r="AD38" i="8"/>
  <c r="D37" i="7" s="1"/>
  <c r="FM42" i="8" l="1"/>
  <c r="FS37" i="8"/>
  <c r="FS36" i="8"/>
  <c r="FS35" i="8"/>
  <c r="FS34" i="8"/>
  <c r="FS33" i="8"/>
  <c r="FS32" i="8"/>
  <c r="FS31" i="8"/>
  <c r="FS30" i="8"/>
  <c r="FS29" i="8"/>
  <c r="FS28" i="8"/>
  <c r="FS27" i="8"/>
  <c r="FS26" i="8"/>
  <c r="FS25" i="8"/>
  <c r="FS24" i="8"/>
  <c r="FS23" i="8"/>
  <c r="FS22" i="8"/>
  <c r="FS21" i="8"/>
  <c r="FS20" i="8"/>
  <c r="FS19" i="8"/>
  <c r="FS18" i="8"/>
  <c r="FS17" i="8"/>
  <c r="FS16" i="8"/>
  <c r="FS15" i="8"/>
  <c r="FS14" i="8"/>
  <c r="FS13" i="8"/>
  <c r="FS12" i="8"/>
  <c r="FS11" i="8"/>
  <c r="FS10" i="8"/>
  <c r="FS9" i="8"/>
  <c r="FS8" i="8"/>
  <c r="FS7" i="8"/>
  <c r="FS6" i="8"/>
  <c r="FT41" i="8" l="1"/>
  <c r="FT38" i="8"/>
  <c r="FT40" i="8"/>
  <c r="FT39" i="8"/>
  <c r="GW42" i="8" l="1"/>
  <c r="CO37" i="8"/>
  <c r="J36" i="7" s="1"/>
  <c r="CO36" i="8"/>
  <c r="CO35" i="8"/>
  <c r="J34" i="7" s="1"/>
  <c r="CO34" i="8"/>
  <c r="J33" i="7" s="1"/>
  <c r="CO33" i="8"/>
  <c r="J32" i="7" s="1"/>
  <c r="CO32" i="8"/>
  <c r="J31" i="7" s="1"/>
  <c r="CO31" i="8"/>
  <c r="J30" i="7" s="1"/>
  <c r="CO30" i="8"/>
  <c r="CO29" i="8"/>
  <c r="J28" i="7" s="1"/>
  <c r="CO28" i="8"/>
  <c r="J27" i="7" s="1"/>
  <c r="CO27" i="8"/>
  <c r="J26" i="7" s="1"/>
  <c r="CO26" i="8"/>
  <c r="CO25" i="8"/>
  <c r="J24" i="7" s="1"/>
  <c r="CO24" i="8"/>
  <c r="J23" i="7" s="1"/>
  <c r="CO23" i="8"/>
  <c r="J22" i="7" s="1"/>
  <c r="CO22" i="8"/>
  <c r="CO21" i="8"/>
  <c r="J20" i="7" s="1"/>
  <c r="CO20" i="8"/>
  <c r="J19" i="7" s="1"/>
  <c r="CO19" i="8"/>
  <c r="J18" i="7" s="1"/>
  <c r="CO18" i="8"/>
  <c r="J17" i="7" s="1"/>
  <c r="CO17" i="8"/>
  <c r="J16" i="7" s="1"/>
  <c r="CO16" i="8"/>
  <c r="J15" i="7" s="1"/>
  <c r="CO15" i="8"/>
  <c r="J14" i="7" s="1"/>
  <c r="CO14" i="8"/>
  <c r="J13" i="7" s="1"/>
  <c r="CO13" i="8"/>
  <c r="J12" i="7" s="1"/>
  <c r="CO12" i="8"/>
  <c r="J11" i="7" s="1"/>
  <c r="CO11" i="8"/>
  <c r="J10" i="7" s="1"/>
  <c r="CO10" i="8"/>
  <c r="CO9" i="8"/>
  <c r="J8" i="7" s="1"/>
  <c r="CO8" i="8"/>
  <c r="J7" i="7" s="1"/>
  <c r="CO7" i="8"/>
  <c r="J6" i="7" s="1"/>
  <c r="CO6" i="8"/>
  <c r="F36" i="7"/>
  <c r="F35" i="7"/>
  <c r="F33" i="7"/>
  <c r="F32" i="7"/>
  <c r="F31" i="7"/>
  <c r="F29" i="7"/>
  <c r="F28" i="7"/>
  <c r="F27" i="7"/>
  <c r="F25" i="7"/>
  <c r="F24" i="7"/>
  <c r="F23" i="7"/>
  <c r="F21" i="7"/>
  <c r="F20" i="7"/>
  <c r="F19" i="7"/>
  <c r="F18" i="7"/>
  <c r="F17" i="7"/>
  <c r="F16" i="7"/>
  <c r="F13" i="7"/>
  <c r="F12" i="7"/>
  <c r="F11" i="7"/>
  <c r="F10" i="7"/>
  <c r="F9" i="7"/>
  <c r="F8" i="7"/>
  <c r="F7" i="7"/>
  <c r="F5" i="7"/>
  <c r="AD37" i="8"/>
  <c r="D36" i="7" s="1"/>
  <c r="AD36" i="8"/>
  <c r="D35" i="7" s="1"/>
  <c r="AD35" i="8"/>
  <c r="D34" i="7" s="1"/>
  <c r="AD34" i="8"/>
  <c r="D33" i="7" s="1"/>
  <c r="AD33" i="8"/>
  <c r="D32" i="7" s="1"/>
  <c r="AD32" i="8"/>
  <c r="D31" i="7" s="1"/>
  <c r="AD31" i="8"/>
  <c r="D30" i="7" s="1"/>
  <c r="AD30" i="8"/>
  <c r="AD29" i="8"/>
  <c r="D28" i="7" s="1"/>
  <c r="AD28" i="8"/>
  <c r="AD27" i="8"/>
  <c r="D26" i="7" s="1"/>
  <c r="AD26" i="8"/>
  <c r="D25" i="7" s="1"/>
  <c r="AD25" i="8"/>
  <c r="D24" i="7" s="1"/>
  <c r="AD24" i="8"/>
  <c r="D23" i="7" s="1"/>
  <c r="AD23" i="8"/>
  <c r="D22" i="7" s="1"/>
  <c r="AD22" i="8"/>
  <c r="D21" i="7" s="1"/>
  <c r="AD21" i="8"/>
  <c r="D20" i="7" s="1"/>
  <c r="AD20" i="8"/>
  <c r="D19" i="7" s="1"/>
  <c r="AD19" i="8"/>
  <c r="D18" i="7" s="1"/>
  <c r="AD18" i="8"/>
  <c r="D17" i="7" s="1"/>
  <c r="AD17" i="8"/>
  <c r="D16" i="7" s="1"/>
  <c r="AD16" i="8"/>
  <c r="D15" i="7" s="1"/>
  <c r="AD15" i="8"/>
  <c r="D14" i="7" s="1"/>
  <c r="AD14" i="8"/>
  <c r="AD13" i="8"/>
  <c r="D12" i="7" s="1"/>
  <c r="AD12" i="8"/>
  <c r="D11" i="7" s="1"/>
  <c r="AD11" i="8"/>
  <c r="D10" i="7" s="1"/>
  <c r="AD10" i="8"/>
  <c r="D9" i="7" s="1"/>
  <c r="AD9" i="8"/>
  <c r="D8" i="7" s="1"/>
  <c r="AD8" i="8"/>
  <c r="D7" i="7" s="1"/>
  <c r="AD7" i="8"/>
  <c r="D6" i="7" s="1"/>
  <c r="AD6" i="8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IB42" i="8"/>
  <c r="IA42" i="8"/>
  <c r="HZ42" i="8"/>
  <c r="HY42" i="8"/>
  <c r="HX42" i="8"/>
  <c r="HW42" i="8"/>
  <c r="HV42" i="8"/>
  <c r="HU42" i="8"/>
  <c r="HS42" i="8"/>
  <c r="HR42" i="8"/>
  <c r="HQ42" i="8"/>
  <c r="AA42" i="7" s="1"/>
  <c r="HP42" i="8"/>
  <c r="HN42" i="8"/>
  <c r="HM42" i="8"/>
  <c r="HL42" i="8"/>
  <c r="HK42" i="8"/>
  <c r="HJ42" i="8"/>
  <c r="HI42" i="8"/>
  <c r="HH42" i="8"/>
  <c r="HF42" i="8"/>
  <c r="HE42" i="8"/>
  <c r="HD42" i="8"/>
  <c r="HC42" i="8"/>
  <c r="HB42" i="8"/>
  <c r="HA42" i="8"/>
  <c r="GY42" i="8"/>
  <c r="GV42" i="8"/>
  <c r="GU42" i="8"/>
  <c r="GS42" i="8"/>
  <c r="GR42" i="8"/>
  <c r="GQ42" i="8"/>
  <c r="GO42" i="8"/>
  <c r="GN42" i="8"/>
  <c r="GM42" i="8"/>
  <c r="GK42" i="8"/>
  <c r="GJ42" i="8"/>
  <c r="GE42" i="8"/>
  <c r="FY42" i="8"/>
  <c r="FX42" i="8"/>
  <c r="FW42" i="8"/>
  <c r="FV42" i="8"/>
  <c r="U42" i="7" s="1"/>
  <c r="FU42" i="8"/>
  <c r="FQ42" i="8"/>
  <c r="FL42" i="8"/>
  <c r="FI42" i="8"/>
  <c r="FH42" i="8"/>
  <c r="FA42" i="8"/>
  <c r="ER42" i="8"/>
  <c r="EQ42" i="8"/>
  <c r="EP42" i="8"/>
  <c r="EO42" i="8"/>
  <c r="EN42" i="8"/>
  <c r="EM42" i="8"/>
  <c r="EL42" i="8"/>
  <c r="EK42" i="8"/>
  <c r="EJ42" i="8"/>
  <c r="EA42" i="8"/>
  <c r="DP42" i="8"/>
  <c r="DH42" i="8"/>
  <c r="CQ42" i="8"/>
  <c r="CL42" i="8"/>
  <c r="BN42" i="8"/>
  <c r="AY42" i="8"/>
  <c r="AH42" i="8"/>
  <c r="AC42" i="8"/>
  <c r="W42" i="8"/>
  <c r="H42" i="8"/>
  <c r="G42" i="8"/>
  <c r="F42" i="8"/>
  <c r="E42" i="8"/>
  <c r="D42" i="8"/>
  <c r="C42" i="8"/>
  <c r="HT7" i="8"/>
  <c r="AA6" i="7" s="1"/>
  <c r="HO7" i="8"/>
  <c r="Y6" i="7" s="1"/>
  <c r="HG7" i="8"/>
  <c r="X6" i="7" s="1"/>
  <c r="GZ7" i="8"/>
  <c r="GT7" i="8"/>
  <c r="GP7" i="8"/>
  <c r="GL7" i="8"/>
  <c r="Z6" i="7" s="1"/>
  <c r="GH7" i="8"/>
  <c r="M6" i="7" s="1"/>
  <c r="Q6" i="7"/>
  <c r="FF7" i="8"/>
  <c r="O6" i="7" s="1"/>
  <c r="EH7" i="8"/>
  <c r="L6" i="7" s="1"/>
  <c r="DN7" i="8"/>
  <c r="K6" i="7" s="1"/>
  <c r="BL7" i="8"/>
  <c r="H6" i="7" s="1"/>
  <c r="HT36" i="8"/>
  <c r="AA35" i="7" s="1"/>
  <c r="HO36" i="8"/>
  <c r="Y35" i="7" s="1"/>
  <c r="HG36" i="8"/>
  <c r="X35" i="7" s="1"/>
  <c r="GZ36" i="8"/>
  <c r="U35" i="7" s="1"/>
  <c r="GT36" i="8"/>
  <c r="GP36" i="8"/>
  <c r="GL36" i="8"/>
  <c r="Z35" i="7" s="1"/>
  <c r="GH36" i="8"/>
  <c r="Q35" i="7"/>
  <c r="FF36" i="8"/>
  <c r="O35" i="7" s="1"/>
  <c r="EH36" i="8"/>
  <c r="L35" i="7" s="1"/>
  <c r="DN36" i="8"/>
  <c r="K35" i="7" s="1"/>
  <c r="J35" i="7"/>
  <c r="BL36" i="8"/>
  <c r="H35" i="7" s="1"/>
  <c r="HT35" i="8"/>
  <c r="AA34" i="7" s="1"/>
  <c r="HO35" i="8"/>
  <c r="Y34" i="7" s="1"/>
  <c r="HG35" i="8"/>
  <c r="X34" i="7" s="1"/>
  <c r="GZ35" i="8"/>
  <c r="U34" i="7" s="1"/>
  <c r="GT35" i="8"/>
  <c r="GP35" i="8"/>
  <c r="GL35" i="8"/>
  <c r="Z34" i="7" s="1"/>
  <c r="GH35" i="8"/>
  <c r="Q34" i="7"/>
  <c r="FF35" i="8"/>
  <c r="O34" i="7" s="1"/>
  <c r="EH35" i="8"/>
  <c r="L34" i="7" s="1"/>
  <c r="DN35" i="8"/>
  <c r="BL35" i="8"/>
  <c r="H34" i="7" s="1"/>
  <c r="HT34" i="8"/>
  <c r="AA33" i="7" s="1"/>
  <c r="HO34" i="8"/>
  <c r="Y33" i="7" s="1"/>
  <c r="HG34" i="8"/>
  <c r="X33" i="7" s="1"/>
  <c r="GZ34" i="8"/>
  <c r="U33" i="7" s="1"/>
  <c r="GT34" i="8"/>
  <c r="GP34" i="8"/>
  <c r="GL34" i="8"/>
  <c r="Z33" i="7" s="1"/>
  <c r="GH34" i="8"/>
  <c r="M33" i="7" s="1"/>
  <c r="Q33" i="7"/>
  <c r="FF34" i="8"/>
  <c r="O33" i="7" s="1"/>
  <c r="EH34" i="8"/>
  <c r="L33" i="7" s="1"/>
  <c r="DN34" i="8"/>
  <c r="BL34" i="8"/>
  <c r="H33" i="7" s="1"/>
  <c r="D27" i="7"/>
  <c r="S42" i="7"/>
  <c r="HO37" i="8"/>
  <c r="Y36" i="7" s="1"/>
  <c r="HO33" i="8"/>
  <c r="Y32" i="7" s="1"/>
  <c r="HO32" i="8"/>
  <c r="Y31" i="7" s="1"/>
  <c r="HO31" i="8"/>
  <c r="Y30" i="7" s="1"/>
  <c r="HO30" i="8"/>
  <c r="Y29" i="7" s="1"/>
  <c r="HO29" i="8"/>
  <c r="Y28" i="7" s="1"/>
  <c r="HO28" i="8"/>
  <c r="Y27" i="7" s="1"/>
  <c r="HO27" i="8"/>
  <c r="Y26" i="7" s="1"/>
  <c r="HO26" i="8"/>
  <c r="Y25" i="7" s="1"/>
  <c r="HO25" i="8"/>
  <c r="Y24" i="7" s="1"/>
  <c r="HO24" i="8"/>
  <c r="Y23" i="7" s="1"/>
  <c r="HO23" i="8"/>
  <c r="Y22" i="7" s="1"/>
  <c r="HO22" i="8"/>
  <c r="Y21" i="7" s="1"/>
  <c r="HO21" i="8"/>
  <c r="Y20" i="7" s="1"/>
  <c r="HO20" i="8"/>
  <c r="Y19" i="7" s="1"/>
  <c r="HO19" i="8"/>
  <c r="Y18" i="7" s="1"/>
  <c r="HO18" i="8"/>
  <c r="Y17" i="7" s="1"/>
  <c r="HO17" i="8"/>
  <c r="Y16" i="7" s="1"/>
  <c r="HO16" i="8"/>
  <c r="Y15" i="7" s="1"/>
  <c r="HO15" i="8"/>
  <c r="Y14" i="7" s="1"/>
  <c r="HO14" i="8"/>
  <c r="Y13" i="7" s="1"/>
  <c r="HO13" i="8"/>
  <c r="Y12" i="7" s="1"/>
  <c r="HO12" i="8"/>
  <c r="Y11" i="7" s="1"/>
  <c r="HO11" i="8"/>
  <c r="Y10" i="7" s="1"/>
  <c r="HO10" i="8"/>
  <c r="Y9" i="7" s="1"/>
  <c r="HO9" i="8"/>
  <c r="HO8" i="8"/>
  <c r="Y7" i="7" s="1"/>
  <c r="HO6" i="8"/>
  <c r="Y5" i="7" s="1"/>
  <c r="GH37" i="8"/>
  <c r="GH33" i="8"/>
  <c r="M32" i="7" s="1"/>
  <c r="GH32" i="8"/>
  <c r="M31" i="7" s="1"/>
  <c r="GH31" i="8"/>
  <c r="M30" i="7" s="1"/>
  <c r="GH30" i="8"/>
  <c r="GH29" i="8"/>
  <c r="M28" i="7" s="1"/>
  <c r="GH28" i="8"/>
  <c r="M27" i="7" s="1"/>
  <c r="GH27" i="8"/>
  <c r="M26" i="7" s="1"/>
  <c r="GH26" i="8"/>
  <c r="M25" i="7" s="1"/>
  <c r="GH25" i="8"/>
  <c r="M24" i="7" s="1"/>
  <c r="GH24" i="8"/>
  <c r="M23" i="7" s="1"/>
  <c r="GH23" i="8"/>
  <c r="M22" i="7" s="1"/>
  <c r="GH22" i="8"/>
  <c r="M21" i="7" s="1"/>
  <c r="GH21" i="8"/>
  <c r="M20" i="7" s="1"/>
  <c r="GH20" i="8"/>
  <c r="M19" i="7" s="1"/>
  <c r="GH19" i="8"/>
  <c r="M18" i="7" s="1"/>
  <c r="GH18" i="8"/>
  <c r="M17" i="7" s="1"/>
  <c r="GH17" i="8"/>
  <c r="GH16" i="8"/>
  <c r="GH15" i="8"/>
  <c r="M14" i="7" s="1"/>
  <c r="GH14" i="8"/>
  <c r="M13" i="7" s="1"/>
  <c r="GH13" i="8"/>
  <c r="M12" i="7" s="1"/>
  <c r="GH12" i="8"/>
  <c r="M11" i="7" s="1"/>
  <c r="GH11" i="8"/>
  <c r="M10" i="7" s="1"/>
  <c r="GH10" i="8"/>
  <c r="M9" i="7" s="1"/>
  <c r="GH9" i="8"/>
  <c r="M8" i="7" s="1"/>
  <c r="GH8" i="8"/>
  <c r="M7" i="7" s="1"/>
  <c r="GH6" i="8"/>
  <c r="EH37" i="8"/>
  <c r="L36" i="7" s="1"/>
  <c r="EH33" i="8"/>
  <c r="L32" i="7" s="1"/>
  <c r="EH32" i="8"/>
  <c r="L31" i="7" s="1"/>
  <c r="EH31" i="8"/>
  <c r="L30" i="7" s="1"/>
  <c r="EH30" i="8"/>
  <c r="L29" i="7" s="1"/>
  <c r="EH29" i="8"/>
  <c r="L28" i="7" s="1"/>
  <c r="EH28" i="8"/>
  <c r="L27" i="7" s="1"/>
  <c r="EH27" i="8"/>
  <c r="L26" i="7" s="1"/>
  <c r="EH26" i="8"/>
  <c r="L25" i="7" s="1"/>
  <c r="EH25" i="8"/>
  <c r="L24" i="7" s="1"/>
  <c r="EH24" i="8"/>
  <c r="L23" i="7" s="1"/>
  <c r="EH23" i="8"/>
  <c r="L22" i="7" s="1"/>
  <c r="EH22" i="8"/>
  <c r="L21" i="7" s="1"/>
  <c r="EH21" i="8"/>
  <c r="L20" i="7" s="1"/>
  <c r="EH20" i="8"/>
  <c r="L19" i="7" s="1"/>
  <c r="EH19" i="8"/>
  <c r="L18" i="7" s="1"/>
  <c r="EH18" i="8"/>
  <c r="L17" i="7" s="1"/>
  <c r="EH17" i="8"/>
  <c r="L16" i="7" s="1"/>
  <c r="EH16" i="8"/>
  <c r="L15" i="7" s="1"/>
  <c r="EH15" i="8"/>
  <c r="L14" i="7" s="1"/>
  <c r="EH14" i="8"/>
  <c r="L13" i="7" s="1"/>
  <c r="EH13" i="8"/>
  <c r="L12" i="7" s="1"/>
  <c r="EH12" i="8"/>
  <c r="L11" i="7" s="1"/>
  <c r="EH11" i="8"/>
  <c r="L10" i="7" s="1"/>
  <c r="EH10" i="8"/>
  <c r="L9" i="7" s="1"/>
  <c r="EH9" i="8"/>
  <c r="L8" i="7" s="1"/>
  <c r="EH8" i="8"/>
  <c r="L7" i="7" s="1"/>
  <c r="EH6" i="8"/>
  <c r="HT37" i="8"/>
  <c r="AA36" i="7" s="1"/>
  <c r="HG37" i="8"/>
  <c r="X36" i="7" s="1"/>
  <c r="GZ37" i="8"/>
  <c r="U36" i="7" s="1"/>
  <c r="GT37" i="8"/>
  <c r="GP37" i="8"/>
  <c r="GL37" i="8"/>
  <c r="Z36" i="7" s="1"/>
  <c r="Q36" i="7"/>
  <c r="FF37" i="8"/>
  <c r="O36" i="7" s="1"/>
  <c r="DN37" i="8"/>
  <c r="K36" i="7" s="1"/>
  <c r="BL37" i="8"/>
  <c r="H36" i="7" s="1"/>
  <c r="HT33" i="8"/>
  <c r="AA32" i="7" s="1"/>
  <c r="HG33" i="8"/>
  <c r="X32" i="7" s="1"/>
  <c r="GZ33" i="8"/>
  <c r="U32" i="7" s="1"/>
  <c r="GT33" i="8"/>
  <c r="GP33" i="8"/>
  <c r="GL33" i="8"/>
  <c r="Z32" i="7" s="1"/>
  <c r="Q32" i="7"/>
  <c r="FF33" i="8"/>
  <c r="O32" i="7" s="1"/>
  <c r="DN33" i="8"/>
  <c r="K32" i="7" s="1"/>
  <c r="BL33" i="8"/>
  <c r="H32" i="7" s="1"/>
  <c r="HT32" i="8"/>
  <c r="AA31" i="7" s="1"/>
  <c r="HG32" i="8"/>
  <c r="X31" i="7" s="1"/>
  <c r="GZ32" i="8"/>
  <c r="U31" i="7" s="1"/>
  <c r="GT32" i="8"/>
  <c r="GP32" i="8"/>
  <c r="GL32" i="8"/>
  <c r="Z31" i="7" s="1"/>
  <c r="Q31" i="7"/>
  <c r="FF32" i="8"/>
  <c r="O31" i="7" s="1"/>
  <c r="DN32" i="8"/>
  <c r="K31" i="7" s="1"/>
  <c r="BL32" i="8"/>
  <c r="H31" i="7" s="1"/>
  <c r="HT31" i="8"/>
  <c r="AA30" i="7" s="1"/>
  <c r="HG31" i="8"/>
  <c r="X30" i="7" s="1"/>
  <c r="GZ31" i="8"/>
  <c r="U30" i="7" s="1"/>
  <c r="GT31" i="8"/>
  <c r="GP31" i="8"/>
  <c r="GL31" i="8"/>
  <c r="Z30" i="7" s="1"/>
  <c r="Q30" i="7"/>
  <c r="FF31" i="8"/>
  <c r="O30" i="7" s="1"/>
  <c r="DN31" i="8"/>
  <c r="K30" i="7" s="1"/>
  <c r="BL31" i="8"/>
  <c r="H30" i="7" s="1"/>
  <c r="HT30" i="8"/>
  <c r="AA29" i="7" s="1"/>
  <c r="HG30" i="8"/>
  <c r="X29" i="7" s="1"/>
  <c r="GZ30" i="8"/>
  <c r="U29" i="7" s="1"/>
  <c r="GT30" i="8"/>
  <c r="GP30" i="8"/>
  <c r="GL30" i="8"/>
  <c r="Z29" i="7" s="1"/>
  <c r="FF30" i="8"/>
  <c r="O29" i="7" s="1"/>
  <c r="DN30" i="8"/>
  <c r="K29" i="7" s="1"/>
  <c r="BL30" i="8"/>
  <c r="H29" i="7" s="1"/>
  <c r="HT29" i="8"/>
  <c r="AA28" i="7" s="1"/>
  <c r="HG29" i="8"/>
  <c r="X28" i="7" s="1"/>
  <c r="GZ29" i="8"/>
  <c r="U28" i="7" s="1"/>
  <c r="GT29" i="8"/>
  <c r="GP29" i="8"/>
  <c r="GL29" i="8"/>
  <c r="Z28" i="7" s="1"/>
  <c r="Q28" i="7"/>
  <c r="FF29" i="8"/>
  <c r="DN29" i="8"/>
  <c r="K28" i="7" s="1"/>
  <c r="BL29" i="8"/>
  <c r="H28" i="7" s="1"/>
  <c r="HT28" i="8"/>
  <c r="AA27" i="7" s="1"/>
  <c r="HG28" i="8"/>
  <c r="X27" i="7" s="1"/>
  <c r="GZ28" i="8"/>
  <c r="U27" i="7" s="1"/>
  <c r="GT28" i="8"/>
  <c r="GP28" i="8"/>
  <c r="GL28" i="8"/>
  <c r="Z27" i="7" s="1"/>
  <c r="Q27" i="7"/>
  <c r="FF28" i="8"/>
  <c r="O27" i="7" s="1"/>
  <c r="DN28" i="8"/>
  <c r="K27" i="7" s="1"/>
  <c r="BL28" i="8"/>
  <c r="H27" i="7" s="1"/>
  <c r="HT27" i="8"/>
  <c r="AA26" i="7" s="1"/>
  <c r="HG27" i="8"/>
  <c r="X26" i="7" s="1"/>
  <c r="GZ27" i="8"/>
  <c r="U26" i="7" s="1"/>
  <c r="GT27" i="8"/>
  <c r="GP27" i="8"/>
  <c r="GL27" i="8"/>
  <c r="Z26" i="7" s="1"/>
  <c r="Q26" i="7"/>
  <c r="FF27" i="8"/>
  <c r="O26" i="7" s="1"/>
  <c r="DN27" i="8"/>
  <c r="K26" i="7" s="1"/>
  <c r="BL27" i="8"/>
  <c r="H26" i="7" s="1"/>
  <c r="HT26" i="8"/>
  <c r="AA25" i="7" s="1"/>
  <c r="HG26" i="8"/>
  <c r="X25" i="7" s="1"/>
  <c r="GZ26" i="8"/>
  <c r="U25" i="7" s="1"/>
  <c r="GT26" i="8"/>
  <c r="GP26" i="8"/>
  <c r="GL26" i="8"/>
  <c r="Z25" i="7" s="1"/>
  <c r="Q25" i="7"/>
  <c r="FF26" i="8"/>
  <c r="O25" i="7" s="1"/>
  <c r="DN26" i="8"/>
  <c r="K25" i="7" s="1"/>
  <c r="BL26" i="8"/>
  <c r="H25" i="7" s="1"/>
  <c r="HT25" i="8"/>
  <c r="AA24" i="7" s="1"/>
  <c r="HG25" i="8"/>
  <c r="X24" i="7" s="1"/>
  <c r="GZ25" i="8"/>
  <c r="U24" i="7" s="1"/>
  <c r="GT25" i="8"/>
  <c r="GP25" i="8"/>
  <c r="GL25" i="8"/>
  <c r="Z24" i="7" s="1"/>
  <c r="Q24" i="7"/>
  <c r="FF25" i="8"/>
  <c r="O24" i="7" s="1"/>
  <c r="DN25" i="8"/>
  <c r="K24" i="7" s="1"/>
  <c r="BL25" i="8"/>
  <c r="H24" i="7" s="1"/>
  <c r="HT24" i="8"/>
  <c r="AA23" i="7" s="1"/>
  <c r="HG24" i="8"/>
  <c r="X23" i="7" s="1"/>
  <c r="GZ24" i="8"/>
  <c r="U23" i="7" s="1"/>
  <c r="GT24" i="8"/>
  <c r="GP24" i="8"/>
  <c r="GL24" i="8"/>
  <c r="Z23" i="7" s="1"/>
  <c r="Q23" i="7"/>
  <c r="FF24" i="8"/>
  <c r="O23" i="7" s="1"/>
  <c r="DN24" i="8"/>
  <c r="K23" i="7" s="1"/>
  <c r="BL24" i="8"/>
  <c r="H23" i="7" s="1"/>
  <c r="HT23" i="8"/>
  <c r="AA22" i="7" s="1"/>
  <c r="HG23" i="8"/>
  <c r="X22" i="7" s="1"/>
  <c r="GZ23" i="8"/>
  <c r="U22" i="7" s="1"/>
  <c r="GT23" i="8"/>
  <c r="GP23" i="8"/>
  <c r="GL23" i="8"/>
  <c r="Z22" i="7" s="1"/>
  <c r="Q22" i="7"/>
  <c r="FF23" i="8"/>
  <c r="DN23" i="8"/>
  <c r="K22" i="7" s="1"/>
  <c r="BL23" i="8"/>
  <c r="H22" i="7" s="1"/>
  <c r="HT22" i="8"/>
  <c r="AA21" i="7" s="1"/>
  <c r="HG22" i="8"/>
  <c r="X21" i="7" s="1"/>
  <c r="GZ22" i="8"/>
  <c r="U21" i="7" s="1"/>
  <c r="GT22" i="8"/>
  <c r="GP22" i="8"/>
  <c r="GL22" i="8"/>
  <c r="Z21" i="7" s="1"/>
  <c r="Q21" i="7"/>
  <c r="FF22" i="8"/>
  <c r="O21" i="7" s="1"/>
  <c r="DN22" i="8"/>
  <c r="K21" i="7" s="1"/>
  <c r="BL22" i="8"/>
  <c r="H21" i="7" s="1"/>
  <c r="HT21" i="8"/>
  <c r="AA20" i="7" s="1"/>
  <c r="HG21" i="8"/>
  <c r="X20" i="7" s="1"/>
  <c r="GZ21" i="8"/>
  <c r="U20" i="7" s="1"/>
  <c r="GT21" i="8"/>
  <c r="GP21" i="8"/>
  <c r="GL21" i="8"/>
  <c r="Z20" i="7" s="1"/>
  <c r="Q20" i="7"/>
  <c r="FF21" i="8"/>
  <c r="O20" i="7" s="1"/>
  <c r="DN21" i="8"/>
  <c r="K20" i="7" s="1"/>
  <c r="BL21" i="8"/>
  <c r="HT20" i="8"/>
  <c r="AA19" i="7" s="1"/>
  <c r="HG20" i="8"/>
  <c r="X19" i="7" s="1"/>
  <c r="GZ20" i="8"/>
  <c r="U19" i="7" s="1"/>
  <c r="GT20" i="8"/>
  <c r="GP20" i="8"/>
  <c r="GL20" i="8"/>
  <c r="Z19" i="7" s="1"/>
  <c r="Q19" i="7"/>
  <c r="FF20" i="8"/>
  <c r="DN20" i="8"/>
  <c r="K19" i="7" s="1"/>
  <c r="BL20" i="8"/>
  <c r="H19" i="7" s="1"/>
  <c r="HT19" i="8"/>
  <c r="AA18" i="7" s="1"/>
  <c r="HG19" i="8"/>
  <c r="X18" i="7" s="1"/>
  <c r="GZ19" i="8"/>
  <c r="U18" i="7" s="1"/>
  <c r="GT19" i="8"/>
  <c r="GP19" i="8"/>
  <c r="GL19" i="8"/>
  <c r="Z18" i="7" s="1"/>
  <c r="Q18" i="7"/>
  <c r="FF19" i="8"/>
  <c r="O18" i="7" s="1"/>
  <c r="DN19" i="8"/>
  <c r="K18" i="7" s="1"/>
  <c r="BL19" i="8"/>
  <c r="H18" i="7" s="1"/>
  <c r="HT18" i="8"/>
  <c r="AA17" i="7" s="1"/>
  <c r="HG18" i="8"/>
  <c r="X17" i="7" s="1"/>
  <c r="GZ18" i="8"/>
  <c r="U17" i="7" s="1"/>
  <c r="GT18" i="8"/>
  <c r="GP18" i="8"/>
  <c r="GL18" i="8"/>
  <c r="Z17" i="7" s="1"/>
  <c r="Q17" i="7"/>
  <c r="FF18" i="8"/>
  <c r="O17" i="7" s="1"/>
  <c r="DN18" i="8"/>
  <c r="K17" i="7" s="1"/>
  <c r="BL18" i="8"/>
  <c r="H17" i="7" s="1"/>
  <c r="HT17" i="8"/>
  <c r="AA16" i="7" s="1"/>
  <c r="HG17" i="8"/>
  <c r="X16" i="7" s="1"/>
  <c r="GZ17" i="8"/>
  <c r="U16" i="7" s="1"/>
  <c r="GT17" i="8"/>
  <c r="GP17" i="8"/>
  <c r="GL17" i="8"/>
  <c r="Z16" i="7" s="1"/>
  <c r="Q16" i="7"/>
  <c r="FF17" i="8"/>
  <c r="O16" i="7" s="1"/>
  <c r="DN17" i="8"/>
  <c r="BL17" i="8"/>
  <c r="H16" i="7" s="1"/>
  <c r="HT16" i="8"/>
  <c r="AA15" i="7" s="1"/>
  <c r="HG16" i="8"/>
  <c r="X15" i="7" s="1"/>
  <c r="GZ16" i="8"/>
  <c r="U15" i="7" s="1"/>
  <c r="GT16" i="8"/>
  <c r="GP16" i="8"/>
  <c r="GL16" i="8"/>
  <c r="Z15" i="7" s="1"/>
  <c r="FF16" i="8"/>
  <c r="O15" i="7" s="1"/>
  <c r="DN16" i="8"/>
  <c r="K15" i="7" s="1"/>
  <c r="BL16" i="8"/>
  <c r="H15" i="7" s="1"/>
  <c r="HT15" i="8"/>
  <c r="AA14" i="7" s="1"/>
  <c r="HG15" i="8"/>
  <c r="X14" i="7" s="1"/>
  <c r="GZ15" i="8"/>
  <c r="U14" i="7" s="1"/>
  <c r="GT15" i="8"/>
  <c r="GP15" i="8"/>
  <c r="GL15" i="8"/>
  <c r="Z14" i="7" s="1"/>
  <c r="Q14" i="7"/>
  <c r="FF15" i="8"/>
  <c r="O14" i="7" s="1"/>
  <c r="DN15" i="8"/>
  <c r="K14" i="7" s="1"/>
  <c r="BL15" i="8"/>
  <c r="H14" i="7" s="1"/>
  <c r="HT14" i="8"/>
  <c r="AA13" i="7" s="1"/>
  <c r="HG14" i="8"/>
  <c r="X13" i="7" s="1"/>
  <c r="GZ14" i="8"/>
  <c r="U13" i="7" s="1"/>
  <c r="GT14" i="8"/>
  <c r="GP14" i="8"/>
  <c r="GL14" i="8"/>
  <c r="Z13" i="7" s="1"/>
  <c r="Q13" i="7"/>
  <c r="FF14" i="8"/>
  <c r="O13" i="7" s="1"/>
  <c r="DN14" i="8"/>
  <c r="K13" i="7" s="1"/>
  <c r="BL14" i="8"/>
  <c r="H13" i="7" s="1"/>
  <c r="HT13" i="8"/>
  <c r="AA12" i="7" s="1"/>
  <c r="HG13" i="8"/>
  <c r="X12" i="7" s="1"/>
  <c r="GZ13" i="8"/>
  <c r="U12" i="7" s="1"/>
  <c r="GT13" i="8"/>
  <c r="GP13" i="8"/>
  <c r="GL13" i="8"/>
  <c r="Z12" i="7" s="1"/>
  <c r="Q12" i="7"/>
  <c r="FF13" i="8"/>
  <c r="DN13" i="8"/>
  <c r="K12" i="7" s="1"/>
  <c r="BL13" i="8"/>
  <c r="H12" i="7" s="1"/>
  <c r="HT12" i="8"/>
  <c r="AA11" i="7" s="1"/>
  <c r="HG12" i="8"/>
  <c r="X11" i="7" s="1"/>
  <c r="GZ12" i="8"/>
  <c r="U11" i="7" s="1"/>
  <c r="GT12" i="8"/>
  <c r="GP12" i="8"/>
  <c r="GL12" i="8"/>
  <c r="Z11" i="7" s="1"/>
  <c r="Q11" i="7"/>
  <c r="FF12" i="8"/>
  <c r="O11" i="7" s="1"/>
  <c r="DN12" i="8"/>
  <c r="K11" i="7" s="1"/>
  <c r="BL12" i="8"/>
  <c r="H11" i="7" s="1"/>
  <c r="HT11" i="8"/>
  <c r="AA10" i="7" s="1"/>
  <c r="HG11" i="8"/>
  <c r="X10" i="7" s="1"/>
  <c r="GZ11" i="8"/>
  <c r="U10" i="7" s="1"/>
  <c r="GT11" i="8"/>
  <c r="GP11" i="8"/>
  <c r="GL11" i="8"/>
  <c r="Z10" i="7" s="1"/>
  <c r="FF11" i="8"/>
  <c r="O10" i="7" s="1"/>
  <c r="DN11" i="8"/>
  <c r="BL11" i="8"/>
  <c r="H10" i="7" s="1"/>
  <c r="HT10" i="8"/>
  <c r="AA9" i="7" s="1"/>
  <c r="HG10" i="8"/>
  <c r="X9" i="7" s="1"/>
  <c r="GZ10" i="8"/>
  <c r="U9" i="7" s="1"/>
  <c r="GT10" i="8"/>
  <c r="GP10" i="8"/>
  <c r="GL10" i="8"/>
  <c r="Z9" i="7" s="1"/>
  <c r="Q9" i="7"/>
  <c r="FF10" i="8"/>
  <c r="O9" i="7" s="1"/>
  <c r="DN10" i="8"/>
  <c r="K9" i="7" s="1"/>
  <c r="BL10" i="8"/>
  <c r="H9" i="7" s="1"/>
  <c r="HT9" i="8"/>
  <c r="AA8" i="7" s="1"/>
  <c r="HG9" i="8"/>
  <c r="X8" i="7" s="1"/>
  <c r="GZ9" i="8"/>
  <c r="U8" i="7" s="1"/>
  <c r="GT9" i="8"/>
  <c r="GP9" i="8"/>
  <c r="GL9" i="8"/>
  <c r="Z8" i="7" s="1"/>
  <c r="Q8" i="7"/>
  <c r="FF9" i="8"/>
  <c r="O8" i="7" s="1"/>
  <c r="DN9" i="8"/>
  <c r="K8" i="7" s="1"/>
  <c r="BL9" i="8"/>
  <c r="H8" i="7" s="1"/>
  <c r="HT8" i="8"/>
  <c r="AA7" i="7" s="1"/>
  <c r="HG8" i="8"/>
  <c r="X7" i="7" s="1"/>
  <c r="GZ8" i="8"/>
  <c r="U7" i="7" s="1"/>
  <c r="GT8" i="8"/>
  <c r="GP8" i="8"/>
  <c r="GL8" i="8"/>
  <c r="Z7" i="7" s="1"/>
  <c r="Q7" i="7"/>
  <c r="FF8" i="8"/>
  <c r="DN8" i="8"/>
  <c r="K7" i="7" s="1"/>
  <c r="BL8" i="8"/>
  <c r="H7" i="7" s="1"/>
  <c r="HT6" i="8"/>
  <c r="AA5" i="7" s="1"/>
  <c r="HG6" i="8"/>
  <c r="GZ6" i="8"/>
  <c r="U5" i="7" s="1"/>
  <c r="GT6" i="8"/>
  <c r="GT42" i="8" s="1"/>
  <c r="GP6" i="8"/>
  <c r="GP42" i="8" s="1"/>
  <c r="GL6" i="8"/>
  <c r="Z5" i="7" s="1"/>
  <c r="FF6" i="8"/>
  <c r="DN6" i="8"/>
  <c r="BL6" i="8"/>
  <c r="B2" i="7"/>
  <c r="FT6" i="8"/>
  <c r="FT10" i="8"/>
  <c r="FT20" i="8"/>
  <c r="HT42" i="8" l="1"/>
  <c r="K5" i="7"/>
  <c r="DO39" i="8"/>
  <c r="DO40" i="8"/>
  <c r="DO38" i="8"/>
  <c r="DO41" i="8"/>
  <c r="L5" i="7"/>
  <c r="EI39" i="8"/>
  <c r="EI40" i="8"/>
  <c r="EI38" i="8"/>
  <c r="EI41" i="8"/>
  <c r="CP39" i="8"/>
  <c r="CP38" i="8"/>
  <c r="CP40" i="8"/>
  <c r="CP41" i="8"/>
  <c r="BM40" i="8"/>
  <c r="BM41" i="8"/>
  <c r="BM38" i="8"/>
  <c r="BM39" i="8"/>
  <c r="AE41" i="8"/>
  <c r="AE38" i="8"/>
  <c r="AE40" i="8"/>
  <c r="AE39" i="8"/>
  <c r="AG39" i="8"/>
  <c r="AG38" i="8"/>
  <c r="AG41" i="8"/>
  <c r="AG40" i="8"/>
  <c r="FG41" i="8"/>
  <c r="FG40" i="8"/>
  <c r="FG39" i="8"/>
  <c r="FG38" i="8"/>
  <c r="M5" i="7"/>
  <c r="GI41" i="8"/>
  <c r="GI39" i="8"/>
  <c r="GI40" i="8"/>
  <c r="GI38" i="8"/>
  <c r="FG31" i="8"/>
  <c r="AG16" i="8"/>
  <c r="F15" i="7"/>
  <c r="EI29" i="8"/>
  <c r="GI19" i="8"/>
  <c r="GI13" i="8"/>
  <c r="FG33" i="8"/>
  <c r="EI12" i="8"/>
  <c r="FG30" i="8"/>
  <c r="EI30" i="8"/>
  <c r="EI36" i="8"/>
  <c r="EI26" i="8"/>
  <c r="EI19" i="8"/>
  <c r="BM19" i="8"/>
  <c r="FT27" i="8"/>
  <c r="DO11" i="8"/>
  <c r="EI23" i="8"/>
  <c r="EI37" i="8"/>
  <c r="FG14" i="8"/>
  <c r="EI9" i="8"/>
  <c r="EI11" i="8"/>
  <c r="EI10" i="8"/>
  <c r="EI32" i="8"/>
  <c r="FG32" i="8"/>
  <c r="EH42" i="8"/>
  <c r="L42" i="7" s="1"/>
  <c r="EI35" i="8"/>
  <c r="EI28" i="8"/>
  <c r="M15" i="7"/>
  <c r="FT33" i="8"/>
  <c r="EI25" i="8"/>
  <c r="EI31" i="8"/>
  <c r="EI18" i="8"/>
  <c r="EI24" i="8"/>
  <c r="EI20" i="8"/>
  <c r="FT14" i="8"/>
  <c r="GI34" i="8"/>
  <c r="FT12" i="8"/>
  <c r="EI14" i="8"/>
  <c r="EI17" i="8"/>
  <c r="EI13" i="8"/>
  <c r="EI7" i="8"/>
  <c r="AG11" i="8"/>
  <c r="EI6" i="8"/>
  <c r="EI22" i="8"/>
  <c r="EI8" i="8"/>
  <c r="EI16" i="8"/>
  <c r="EI27" i="8"/>
  <c r="EI33" i="8"/>
  <c r="EI15" i="8"/>
  <c r="EI34" i="8"/>
  <c r="EI21" i="8"/>
  <c r="CP7" i="8"/>
  <c r="DO12" i="8"/>
  <c r="DO21" i="8"/>
  <c r="K10" i="7"/>
  <c r="DO24" i="8"/>
  <c r="DO19" i="8"/>
  <c r="DO37" i="8"/>
  <c r="DO31" i="8"/>
  <c r="DO26" i="8"/>
  <c r="DO8" i="8"/>
  <c r="DO10" i="8"/>
  <c r="DO25" i="8"/>
  <c r="DO20" i="8"/>
  <c r="K34" i="7"/>
  <c r="DO35" i="8"/>
  <c r="M35" i="7"/>
  <c r="GI36" i="8"/>
  <c r="AE14" i="8"/>
  <c r="AE30" i="8"/>
  <c r="AF42" i="8"/>
  <c r="F42" i="7" s="1"/>
  <c r="AG36" i="8"/>
  <c r="AG6" i="8"/>
  <c r="AG7" i="8"/>
  <c r="F6" i="7"/>
  <c r="AG33" i="8"/>
  <c r="AG14" i="8"/>
  <c r="AG24" i="8"/>
  <c r="AG12" i="8"/>
  <c r="AG32" i="8"/>
  <c r="AG25" i="8"/>
  <c r="AG13" i="8"/>
  <c r="AG18" i="8"/>
  <c r="AG37" i="8"/>
  <c r="AG22" i="8"/>
  <c r="AG20" i="8"/>
  <c r="AG9" i="8"/>
  <c r="AG29" i="8"/>
  <c r="F26" i="7"/>
  <c r="AG27" i="8"/>
  <c r="CP36" i="8"/>
  <c r="CP29" i="8"/>
  <c r="CP37" i="8"/>
  <c r="CP13" i="8"/>
  <c r="CP16" i="8"/>
  <c r="CP20" i="8"/>
  <c r="CP33" i="8"/>
  <c r="J9" i="7"/>
  <c r="CP10" i="8"/>
  <c r="FT23" i="8"/>
  <c r="AG8" i="8"/>
  <c r="DO18" i="8"/>
  <c r="DO27" i="8"/>
  <c r="CP32" i="8"/>
  <c r="GI25" i="8"/>
  <c r="FT35" i="8"/>
  <c r="O7" i="7"/>
  <c r="FG8" i="8"/>
  <c r="O12" i="7"/>
  <c r="FG13" i="8"/>
  <c r="O19" i="7"/>
  <c r="FG20" i="8"/>
  <c r="H20" i="7"/>
  <c r="BM21" i="8"/>
  <c r="O22" i="7"/>
  <c r="FG23" i="8"/>
  <c r="O28" i="7"/>
  <c r="FG29" i="8"/>
  <c r="Q29" i="7"/>
  <c r="FT30" i="8"/>
  <c r="M16" i="7"/>
  <c r="GI12" i="8"/>
  <c r="GI21" i="8"/>
  <c r="GI32" i="8"/>
  <c r="GI24" i="8"/>
  <c r="GI27" i="8"/>
  <c r="GI29" i="8"/>
  <c r="GI17" i="8"/>
  <c r="GI23" i="8"/>
  <c r="GI9" i="8"/>
  <c r="GI16" i="8"/>
  <c r="GI28" i="8"/>
  <c r="GI22" i="8"/>
  <c r="GI14" i="8"/>
  <c r="GI6" i="8"/>
  <c r="GI31" i="8"/>
  <c r="GI7" i="8"/>
  <c r="GH42" i="8"/>
  <c r="M42" i="7" s="1"/>
  <c r="GI18" i="8"/>
  <c r="GI10" i="8"/>
  <c r="GI26" i="8"/>
  <c r="GI11" i="8"/>
  <c r="M29" i="7"/>
  <c r="GI30" i="8"/>
  <c r="M36" i="7"/>
  <c r="GI37" i="8"/>
  <c r="Y8" i="7"/>
  <c r="HO42" i="8"/>
  <c r="Y42" i="7" s="1"/>
  <c r="AG34" i="8"/>
  <c r="K33" i="7"/>
  <c r="DO34" i="8"/>
  <c r="H5" i="7"/>
  <c r="BM12" i="8"/>
  <c r="BM31" i="8"/>
  <c r="BM34" i="8"/>
  <c r="BM27" i="8"/>
  <c r="BM10" i="8"/>
  <c r="M34" i="7"/>
  <c r="GI35" i="8"/>
  <c r="D5" i="7"/>
  <c r="AE11" i="8"/>
  <c r="F22" i="7"/>
  <c r="AG23" i="8"/>
  <c r="AG35" i="8"/>
  <c r="F34" i="7"/>
  <c r="FT31" i="8"/>
  <c r="AG28" i="8"/>
  <c r="DO16" i="8"/>
  <c r="AG26" i="8"/>
  <c r="BM6" i="8"/>
  <c r="DO33" i="8"/>
  <c r="DO28" i="8"/>
  <c r="DO22" i="8"/>
  <c r="AG10" i="8"/>
  <c r="CP11" i="8"/>
  <c r="FG27" i="8"/>
  <c r="GI15" i="8"/>
  <c r="GL42" i="8"/>
  <c r="Z42" i="7" s="1"/>
  <c r="DO36" i="8"/>
  <c r="GI20" i="8"/>
  <c r="O5" i="7"/>
  <c r="FG15" i="8"/>
  <c r="FG34" i="8"/>
  <c r="FG37" i="8"/>
  <c r="FG25" i="8"/>
  <c r="FG17" i="8"/>
  <c r="FG12" i="8"/>
  <c r="FG9" i="8"/>
  <c r="FG35" i="8"/>
  <c r="FF42" i="8"/>
  <c r="O42" i="7" s="1"/>
  <c r="FG26" i="8"/>
  <c r="FG11" i="8"/>
  <c r="FG22" i="8"/>
  <c r="FG10" i="8"/>
  <c r="FG28" i="8"/>
  <c r="FG7" i="8"/>
  <c r="FG18" i="8"/>
  <c r="FG19" i="8"/>
  <c r="FG24" i="8"/>
  <c r="FG21" i="8"/>
  <c r="FG6" i="8"/>
  <c r="Q10" i="7"/>
  <c r="FT25" i="8"/>
  <c r="FT29" i="8"/>
  <c r="FT28" i="8"/>
  <c r="FT21" i="8"/>
  <c r="FT24" i="8"/>
  <c r="FT36" i="8"/>
  <c r="FT11" i="8"/>
  <c r="FT18" i="8"/>
  <c r="FT32" i="8"/>
  <c r="FT9" i="8"/>
  <c r="FT26" i="8"/>
  <c r="FT13" i="8"/>
  <c r="K16" i="7"/>
  <c r="DO17" i="8"/>
  <c r="X5" i="7"/>
  <c r="HG42" i="8"/>
  <c r="X42" i="7" s="1"/>
  <c r="Q15" i="7"/>
  <c r="FT16" i="8"/>
  <c r="U6" i="7"/>
  <c r="GZ42" i="8"/>
  <c r="F14" i="7"/>
  <c r="AG15" i="8"/>
  <c r="F30" i="7"/>
  <c r="AG31" i="8"/>
  <c r="BM14" i="8"/>
  <c r="AG21" i="8"/>
  <c r="FT8" i="8"/>
  <c r="FT17" i="8"/>
  <c r="FT22" i="8"/>
  <c r="AG19" i="8"/>
  <c r="AG17" i="8"/>
  <c r="DO15" i="8"/>
  <c r="DO32" i="8"/>
  <c r="DO29" i="8"/>
  <c r="AG30" i="8"/>
  <c r="FT15" i="8"/>
  <c r="GI8" i="8"/>
  <c r="GI33" i="8"/>
  <c r="FG36" i="8"/>
  <c r="FT7" i="8"/>
  <c r="CP22" i="8"/>
  <c r="J21" i="7"/>
  <c r="CP26" i="8"/>
  <c r="CP30" i="8"/>
  <c r="J29" i="7"/>
  <c r="DO23" i="8"/>
  <c r="DO14" i="8"/>
  <c r="DO30" i="8"/>
  <c r="DO13" i="8"/>
  <c r="DO6" i="8"/>
  <c r="DO9" i="8"/>
  <c r="FT19" i="8"/>
  <c r="CP14" i="8"/>
  <c r="FT37" i="8"/>
  <c r="FG16" i="8"/>
  <c r="DN42" i="8"/>
  <c r="K42" i="7" s="1"/>
  <c r="FT34" i="8"/>
  <c r="DO7" i="8"/>
  <c r="Q5" i="7"/>
  <c r="FS42" i="8"/>
  <c r="Q42" i="7" s="1"/>
  <c r="CP27" i="8"/>
  <c r="CP21" i="8"/>
  <c r="CP19" i="8"/>
  <c r="CP8" i="8"/>
  <c r="CP12" i="8"/>
  <c r="CP24" i="8"/>
  <c r="CP18" i="8"/>
  <c r="CO42" i="8"/>
  <c r="J42" i="7" s="1"/>
  <c r="CP34" i="8"/>
  <c r="J5" i="7"/>
  <c r="CP28" i="8"/>
  <c r="CP31" i="8"/>
  <c r="CP6" i="8"/>
  <c r="CP35" i="8"/>
  <c r="J25" i="7"/>
  <c r="CP23" i="8"/>
  <c r="CP15" i="8"/>
  <c r="CP9" i="8"/>
  <c r="CP17" i="8"/>
  <c r="CP25" i="8"/>
  <c r="BM33" i="8"/>
  <c r="BM15" i="8"/>
  <c r="BM22" i="8"/>
  <c r="BM13" i="8"/>
  <c r="BM20" i="8"/>
  <c r="BM18" i="8"/>
  <c r="BL42" i="8"/>
  <c r="H42" i="7" s="1"/>
  <c r="BM35" i="8"/>
  <c r="BM29" i="8"/>
  <c r="BM11" i="8"/>
  <c r="BM17" i="8"/>
  <c r="BM24" i="8"/>
  <c r="BM16" i="8"/>
  <c r="BM26" i="8"/>
  <c r="BM28" i="8"/>
  <c r="BM36" i="8"/>
  <c r="BM23" i="8"/>
  <c r="BM8" i="8"/>
  <c r="BM9" i="8"/>
  <c r="BM30" i="8"/>
  <c r="BM32" i="8"/>
  <c r="BM37" i="8"/>
  <c r="BM25" i="8"/>
  <c r="BM7" i="8"/>
  <c r="AE15" i="8"/>
  <c r="AE7" i="8"/>
  <c r="AE29" i="8"/>
  <c r="AE22" i="8"/>
  <c r="AE23" i="8"/>
  <c r="D13" i="7"/>
  <c r="AE31" i="8"/>
  <c r="AE28" i="8"/>
  <c r="AE20" i="8"/>
  <c r="AE12" i="8"/>
  <c r="AE8" i="8"/>
  <c r="AE17" i="8"/>
  <c r="AE27" i="8"/>
  <c r="AE33" i="8"/>
  <c r="AE36" i="8"/>
  <c r="AD42" i="8"/>
  <c r="D42" i="7" s="1"/>
  <c r="AE37" i="8"/>
  <c r="AE24" i="8"/>
  <c r="AE18" i="8"/>
  <c r="AE10" i="8"/>
  <c r="AE25" i="8"/>
  <c r="AE19" i="8"/>
  <c r="AE35" i="8"/>
  <c r="D29" i="7"/>
  <c r="AE6" i="8"/>
  <c r="E5" i="7" s="1"/>
  <c r="AE32" i="8"/>
  <c r="AE26" i="8"/>
  <c r="AE16" i="8"/>
  <c r="AE9" i="8"/>
  <c r="AE13" i="8"/>
  <c r="AE21" i="8"/>
  <c r="AE34" i="8"/>
  <c r="I37" i="7" l="1"/>
  <c r="I40" i="7"/>
  <c r="I38" i="7"/>
  <c r="I39" i="7"/>
  <c r="E40" i="7"/>
  <c r="G39" i="7"/>
  <c r="G40" i="7"/>
  <c r="G38" i="7"/>
  <c r="E37" i="7"/>
  <c r="E38" i="7"/>
  <c r="E39" i="7"/>
  <c r="G37" i="7"/>
  <c r="EI42" i="8"/>
  <c r="I31" i="7"/>
  <c r="BM42" i="8"/>
  <c r="FT42" i="8"/>
  <c r="I26" i="7"/>
  <c r="I20" i="7"/>
  <c r="I18" i="7"/>
  <c r="I34" i="7"/>
  <c r="I12" i="7"/>
  <c r="G14" i="7"/>
  <c r="E36" i="7"/>
  <c r="E28" i="7"/>
  <c r="I5" i="7"/>
  <c r="I14" i="7"/>
  <c r="I16" i="7"/>
  <c r="E16" i="7"/>
  <c r="I25" i="7"/>
  <c r="I32" i="7"/>
  <c r="I15" i="7"/>
  <c r="E15" i="7"/>
  <c r="E21" i="7"/>
  <c r="I27" i="7"/>
  <c r="I23" i="7"/>
  <c r="I10" i="7"/>
  <c r="I17" i="7"/>
  <c r="I28" i="7"/>
  <c r="I30" i="7"/>
  <c r="I11" i="7"/>
  <c r="I33" i="7"/>
  <c r="G22" i="7"/>
  <c r="I8" i="7"/>
  <c r="G33" i="7"/>
  <c r="G23" i="7"/>
  <c r="G19" i="7"/>
  <c r="G24" i="7"/>
  <c r="G9" i="7"/>
  <c r="G5" i="7"/>
  <c r="G36" i="7"/>
  <c r="G8" i="7"/>
  <c r="G20" i="7"/>
  <c r="G21" i="7"/>
  <c r="G29" i="7"/>
  <c r="G27" i="7"/>
  <c r="G6" i="7"/>
  <c r="G31" i="7"/>
  <c r="G7" i="7"/>
  <c r="G35" i="7"/>
  <c r="G15" i="7"/>
  <c r="G16" i="7"/>
  <c r="G25" i="7"/>
  <c r="G11" i="7"/>
  <c r="G32" i="7"/>
  <c r="G12" i="7"/>
  <c r="G17" i="7"/>
  <c r="G28" i="7"/>
  <c r="E14" i="7"/>
  <c r="I21" i="7"/>
  <c r="I24" i="7"/>
  <c r="I6" i="7"/>
  <c r="I13" i="7"/>
  <c r="I35" i="7"/>
  <c r="I22" i="7"/>
  <c r="I36" i="7"/>
  <c r="I7" i="7"/>
  <c r="G30" i="7"/>
  <c r="FG42" i="8"/>
  <c r="G34" i="7"/>
  <c r="G10" i="7"/>
  <c r="GI42" i="8"/>
  <c r="G18" i="7"/>
  <c r="I9" i="7"/>
  <c r="I19" i="7"/>
  <c r="I29" i="7"/>
  <c r="DO42" i="8"/>
  <c r="G13" i="7"/>
  <c r="G26" i="7"/>
  <c r="AG42" i="8"/>
  <c r="CP42" i="8"/>
  <c r="E24" i="7"/>
  <c r="E23" i="7"/>
  <c r="E26" i="7"/>
  <c r="E35" i="7"/>
  <c r="E8" i="7"/>
  <c r="E19" i="7"/>
  <c r="E17" i="7"/>
  <c r="E32" i="7"/>
  <c r="E25" i="7"/>
  <c r="E10" i="7"/>
  <c r="E20" i="7"/>
  <c r="E29" i="7"/>
  <c r="E18" i="7"/>
  <c r="E7" i="7"/>
  <c r="E12" i="7"/>
  <c r="E6" i="7"/>
  <c r="E34" i="7"/>
  <c r="E22" i="7"/>
  <c r="E13" i="7"/>
  <c r="E11" i="7"/>
  <c r="E27" i="7"/>
  <c r="E33" i="7"/>
  <c r="AE42" i="8"/>
  <c r="E9" i="7"/>
  <c r="E31" i="7"/>
  <c r="E30" i="7"/>
</calcChain>
</file>

<file path=xl/sharedStrings.xml><?xml version="1.0" encoding="utf-8"?>
<sst xmlns="http://schemas.openxmlformats.org/spreadsheetml/2006/main" count="1362" uniqueCount="401">
  <si>
    <t>AGS 2000</t>
  </si>
  <si>
    <t>97-98</t>
  </si>
  <si>
    <t>Check</t>
  </si>
  <si>
    <t>Pio.2555/PF84301//FL 302     (formerly GA89482E7)</t>
  </si>
  <si>
    <t>Cooperator:</t>
  </si>
  <si>
    <t>Fertilizer:</t>
  </si>
  <si>
    <t>Date/Feekes Growth Stage When Scored</t>
  </si>
  <si>
    <t>ENTRY</t>
  </si>
  <si>
    <t>CULTIVAR/</t>
  </si>
  <si>
    <t>YIELD</t>
  </si>
  <si>
    <t>TEST</t>
  </si>
  <si>
    <t>NO.</t>
  </si>
  <si>
    <t>DESIGNATION</t>
  </si>
  <si>
    <t>WT.</t>
  </si>
  <si>
    <t>DATE</t>
  </si>
  <si>
    <t>bu/A</t>
  </si>
  <si>
    <t>lbs/bu</t>
  </si>
  <si>
    <t>Julian</t>
  </si>
  <si>
    <t>0-9</t>
  </si>
  <si>
    <t>Yield</t>
  </si>
  <si>
    <t>rank</t>
  </si>
  <si>
    <t>04-05</t>
  </si>
  <si>
    <t>VIRUSES</t>
  </si>
  <si>
    <t>please</t>
  </si>
  <si>
    <t>identify</t>
  </si>
  <si>
    <t>MEANS:</t>
  </si>
  <si>
    <t>Jamestown</t>
  </si>
  <si>
    <t>Roane/Pioneer Brand 2691   (formerly VA02W-370)</t>
  </si>
  <si>
    <t>Harrison</t>
  </si>
  <si>
    <t>Murphy</t>
  </si>
  <si>
    <t>13-14</t>
  </si>
  <si>
    <t>Griffey</t>
  </si>
  <si>
    <t>West</t>
  </si>
  <si>
    <t>Sutton</t>
  </si>
  <si>
    <t>Mason</t>
  </si>
  <si>
    <t>Obert</t>
  </si>
  <si>
    <t>PHE</t>
  </si>
  <si>
    <t>ENT</t>
  </si>
  <si>
    <t>**</t>
  </si>
  <si>
    <t>Grain Yield all locs</t>
  </si>
  <si>
    <t>Grain  Yield   **locs</t>
  </si>
  <si>
    <t>Test Wt</t>
  </si>
  <si>
    <t>Hd Day</t>
  </si>
  <si>
    <t>Plt HT</t>
  </si>
  <si>
    <t>Lod Scr</t>
  </si>
  <si>
    <t>Powdery Mildew</t>
  </si>
  <si>
    <t>Leaf Rust</t>
  </si>
  <si>
    <t>CDL Post Lr</t>
  </si>
  <si>
    <t>Stripe Rust</t>
  </si>
  <si>
    <t>Stem Rust</t>
  </si>
  <si>
    <t>BY DV</t>
  </si>
  <si>
    <t>SBMV</t>
  </si>
  <si>
    <t>WS SMV</t>
  </si>
  <si>
    <t>SEPT</t>
  </si>
  <si>
    <t>FHB</t>
  </si>
  <si>
    <t>BACT</t>
  </si>
  <si>
    <t>Hessian Fly % Resistant USDA Seedling</t>
  </si>
  <si>
    <t>GENO</t>
  </si>
  <si>
    <t>bu/a</t>
  </si>
  <si>
    <t>rnk</t>
  </si>
  <si>
    <t>of yr</t>
  </si>
  <si>
    <t>in</t>
  </si>
  <si>
    <t>genes</t>
  </si>
  <si>
    <t>Field  '0-9</t>
  </si>
  <si>
    <t>B</t>
  </si>
  <si>
    <t>C</t>
  </si>
  <si>
    <t>D</t>
  </si>
  <si>
    <t>O</t>
  </si>
  <si>
    <t>L</t>
  </si>
  <si>
    <t>MEAN</t>
  </si>
  <si>
    <t>GRAIN YIELD (bu/acre)</t>
  </si>
  <si>
    <t>Test Weight (lbs/bu)</t>
  </si>
  <si>
    <t>Heading Date (of year)</t>
  </si>
  <si>
    <t>Plant Height (in)</t>
  </si>
  <si>
    <t>Lodging (0-9)</t>
  </si>
  <si>
    <t>Leaf Rust 0-9</t>
  </si>
  <si>
    <t>Powdery Mildew (0-9)</t>
  </si>
  <si>
    <t>BLK chaff</t>
  </si>
  <si>
    <t>SBMV (0-9)</t>
  </si>
  <si>
    <t>WSSMV 0-9</t>
  </si>
  <si>
    <t>BYDV</t>
  </si>
  <si>
    <t>SEPT (0-9)</t>
  </si>
  <si>
    <t>Hessian Fly Field</t>
  </si>
  <si>
    <t>BAY AR</t>
  </si>
  <si>
    <t>ST AR</t>
  </si>
  <si>
    <t>SC DE</t>
  </si>
  <si>
    <t>QNC FL</t>
  </si>
  <si>
    <t>GR GA</t>
  </si>
  <si>
    <t>PL GA</t>
  </si>
  <si>
    <t>FE IN</t>
  </si>
  <si>
    <t>TIP IN</t>
  </si>
  <si>
    <t>WN KS</t>
  </si>
  <si>
    <t>LX KY</t>
  </si>
  <si>
    <t>BR LA</t>
  </si>
  <si>
    <t>WN LA</t>
  </si>
  <si>
    <t>QT MD</t>
  </si>
  <si>
    <t>PO MO</t>
  </si>
  <si>
    <t>CL MS</t>
  </si>
  <si>
    <t>NT MS</t>
  </si>
  <si>
    <t>KN NC</t>
  </si>
  <si>
    <t>WST OH</t>
  </si>
  <si>
    <t>FL SC</t>
  </si>
  <si>
    <t>KN TN</t>
  </si>
  <si>
    <t>PR TX</t>
  </si>
  <si>
    <t>BLK VA</t>
  </si>
  <si>
    <t>WAR VA</t>
  </si>
  <si>
    <t>OC WI</t>
  </si>
  <si>
    <t>X All</t>
  </si>
  <si>
    <t>X **</t>
  </si>
  <si>
    <t>BM AL</t>
  </si>
  <si>
    <t>HS IL</t>
  </si>
  <si>
    <t>LAF IN</t>
  </si>
  <si>
    <t>BG IN</t>
  </si>
  <si>
    <t>QN MD</t>
  </si>
  <si>
    <t>WS VA</t>
  </si>
  <si>
    <t>X</t>
  </si>
  <si>
    <t>WC KY</t>
  </si>
  <si>
    <t>TX</t>
  </si>
  <si>
    <t>CDL</t>
  </si>
  <si>
    <t>VA</t>
  </si>
  <si>
    <t>QU FL</t>
  </si>
  <si>
    <t>BL VA</t>
  </si>
  <si>
    <t>GH VA</t>
  </si>
  <si>
    <t>TCRK**</t>
  </si>
  <si>
    <t>TFBJ</t>
  </si>
  <si>
    <t>TDBJ</t>
  </si>
  <si>
    <t>TNRJ</t>
  </si>
  <si>
    <t>MCTS</t>
  </si>
  <si>
    <t>TNGJ</t>
  </si>
  <si>
    <t>%</t>
  </si>
  <si>
    <t>LOCATION MEAN:</t>
  </si>
  <si>
    <t>LSD</t>
  </si>
  <si>
    <t xml:space="preserve"> </t>
  </si>
  <si>
    <t>DESIG</t>
  </si>
  <si>
    <t>HEADING</t>
  </si>
  <si>
    <t>HEIGHT</t>
  </si>
  <si>
    <t>LODGING</t>
  </si>
  <si>
    <t>WINTER</t>
  </si>
  <si>
    <t>POWDERY</t>
  </si>
  <si>
    <t>LEAF</t>
  </si>
  <si>
    <t>STEM</t>
  </si>
  <si>
    <t>STRIPE</t>
  </si>
  <si>
    <t>SEPTORIA</t>
  </si>
  <si>
    <t>KILL</t>
  </si>
  <si>
    <t>MILDEW</t>
  </si>
  <si>
    <t>RUST</t>
  </si>
  <si>
    <t>tritici</t>
  </si>
  <si>
    <t>nodorum</t>
  </si>
  <si>
    <t>SCAB</t>
  </si>
  <si>
    <t>Leaf Blotch</t>
  </si>
  <si>
    <t>Glume Blotch</t>
  </si>
  <si>
    <t>in.</t>
  </si>
  <si>
    <t>COMMENTS:</t>
  </si>
  <si>
    <t>OTHER</t>
  </si>
  <si>
    <t>add</t>
  </si>
  <si>
    <t>columns</t>
  </si>
  <si>
    <t>as needed</t>
  </si>
  <si>
    <t>Pheno</t>
  </si>
  <si>
    <t>Rust</t>
  </si>
  <si>
    <t>type</t>
  </si>
  <si>
    <t>FTX</t>
  </si>
  <si>
    <t>BR MS</t>
  </si>
  <si>
    <t>Stem Rust QFCS</t>
  </si>
  <si>
    <t>YueJin</t>
  </si>
  <si>
    <t>Stem Buck Thorn</t>
  </si>
  <si>
    <t>RAL NC</t>
  </si>
  <si>
    <t>RAL NC NOD</t>
  </si>
  <si>
    <t>LCS HS IL</t>
  </si>
  <si>
    <t>TRIO BG IN</t>
  </si>
  <si>
    <t>MAR AR</t>
  </si>
  <si>
    <t>FAY AR</t>
  </si>
  <si>
    <t>NPT AR</t>
  </si>
  <si>
    <t>O-9</t>
  </si>
  <si>
    <t>Grain</t>
  </si>
  <si>
    <t>Test</t>
  </si>
  <si>
    <t>Head</t>
  </si>
  <si>
    <t>Stripe</t>
  </si>
  <si>
    <t>Wt</t>
  </si>
  <si>
    <t>Date</t>
  </si>
  <si>
    <t>BAL SLB</t>
  </si>
  <si>
    <t>CH IL</t>
  </si>
  <si>
    <t>CH KY</t>
  </si>
  <si>
    <t>LA</t>
  </si>
  <si>
    <t>Hilliard</t>
  </si>
  <si>
    <t>25R47/Jamestown  (formerly VA11W-108)</t>
  </si>
  <si>
    <t>Pioneer Brand 26R41</t>
  </si>
  <si>
    <t>26R58/WBP0287E1//8302/25R47</t>
  </si>
  <si>
    <t>15-16</t>
  </si>
  <si>
    <t>TX-EL2</t>
  </si>
  <si>
    <t>011638-G1-G1/981592-8-8-1//991336-47-5W-1W</t>
  </si>
  <si>
    <t>Murche</t>
  </si>
  <si>
    <t>AR06473-9-4-4</t>
  </si>
  <si>
    <t>01063-1-3-2/McIntosh//SS8641</t>
  </si>
  <si>
    <t>Wight</t>
  </si>
  <si>
    <t>VA05W500//SS8641/VA02W713</t>
  </si>
  <si>
    <t>15 lbs N pre-plant, 80 lbs N topdress</t>
  </si>
  <si>
    <t>MA AR</t>
  </si>
  <si>
    <t>Esten Mason</t>
  </si>
  <si>
    <t>No. of Reps:</t>
  </si>
  <si>
    <t>Newport</t>
  </si>
  <si>
    <t>Fayetteville</t>
  </si>
  <si>
    <t>Location:</t>
  </si>
  <si>
    <t>Clayton, NC</t>
  </si>
  <si>
    <t>Harvest Plot Area (sq.ft.):</t>
  </si>
  <si>
    <t>Yield LSD (.05):</t>
  </si>
  <si>
    <t>Yield CV%:</t>
  </si>
  <si>
    <t>Seed Date:</t>
  </si>
  <si>
    <t>Harvest Date:</t>
  </si>
  <si>
    <t>CL NC</t>
  </si>
  <si>
    <t>;23</t>
  </si>
  <si>
    <t>;12-</t>
  </si>
  <si>
    <t>;1-</t>
  </si>
  <si>
    <t>;1</t>
  </si>
  <si>
    <t>32;</t>
  </si>
  <si>
    <t>0;</t>
  </si>
  <si>
    <t>;12</t>
  </si>
  <si>
    <t>23;</t>
  </si>
  <si>
    <t>MN TN</t>
  </si>
  <si>
    <t>HOP KY</t>
  </si>
  <si>
    <t>LEX KY</t>
  </si>
  <si>
    <t>SC KY</t>
  </si>
  <si>
    <t>STB SKY</t>
  </si>
  <si>
    <t>PR IN</t>
  </si>
  <si>
    <t>Designation</t>
  </si>
  <si>
    <t>Yield (bu/ac)</t>
  </si>
  <si>
    <t>Comments</t>
  </si>
  <si>
    <t>STB BG IN</t>
  </si>
  <si>
    <t>PED</t>
  </si>
  <si>
    <t>SOURCE</t>
  </si>
  <si>
    <t>YR</t>
  </si>
  <si>
    <t>LA09225C-33</t>
  </si>
  <si>
    <t>LA01139D-56-1/GA001492-7E9</t>
  </si>
  <si>
    <t>16-17</t>
  </si>
  <si>
    <t>LA08265C-50</t>
  </si>
  <si>
    <t>Pio26R61/LA07175,F1(Jamestown/SS8641)</t>
  </si>
  <si>
    <t>LA09264C-P5</t>
  </si>
  <si>
    <t>LA08233,F1(LA841/VA02W-713)/LA01139D-56-1</t>
  </si>
  <si>
    <t>NC13-23443</t>
  </si>
  <si>
    <t>NC04-15533/VA05W-500//VA05W-108</t>
  </si>
  <si>
    <t>NC13-21213</t>
  </si>
  <si>
    <t>Oglethorpe/Jamestown</t>
  </si>
  <si>
    <t>OCW04S405S-11F</t>
  </si>
  <si>
    <t>(F12.71/Coc)/Attila//Chakinskaya 306</t>
  </si>
  <si>
    <t>Carver</t>
  </si>
  <si>
    <t>OCW03S580S-8WF</t>
  </si>
  <si>
    <t>G991502/KSU Bulk Seln 00F5-11-2</t>
  </si>
  <si>
    <t>DH11SRW070-14</t>
  </si>
  <si>
    <t>GA00067-8E35(GA921204/AGS2000)/Shirley</t>
  </si>
  <si>
    <t>VA09MAS1-12-8-4</t>
  </si>
  <si>
    <t>GA991371-6E13/USG3555//Oakes</t>
  </si>
  <si>
    <t>VA09MAS6-122-7-1</t>
  </si>
  <si>
    <t>Shirley/GA991371-6E13//'5205'(VA01W-205)</t>
  </si>
  <si>
    <t>VA11W-108PA</t>
  </si>
  <si>
    <t>Pio25R47/Jamestown</t>
  </si>
  <si>
    <t>KWS103</t>
  </si>
  <si>
    <t>G59326/B030543</t>
  </si>
  <si>
    <t>KWS114</t>
  </si>
  <si>
    <t>Shirley/IL99-26442</t>
  </si>
  <si>
    <t>KWS141</t>
  </si>
  <si>
    <t>Shirley/IL00-8061//MO080104</t>
  </si>
  <si>
    <t>AR051160-14LE31</t>
  </si>
  <si>
    <t>SC996284/2*SS8641</t>
  </si>
  <si>
    <t>TN1701</t>
  </si>
  <si>
    <t>[(Massey/Freedom)-F6/VA96W-270//Pio2552/92145E8-7-7-1-9]-F6/Baldwin//MSULineE0028/[(Cardinal/FL302)/VA97W-375//G65201/(FL302/Pio2251)]-F6</t>
  </si>
  <si>
    <t>TN1702</t>
  </si>
  <si>
    <t>G59326/[AR494B-2-2/Pio2568]-F6//[(Cardinal/Freedom)-S6/KY90C-292-4-1//SS38247/Pat]-F6/3434</t>
  </si>
  <si>
    <t>TN1703</t>
  </si>
  <si>
    <t xml:space="preserve">[Sisson/Pio2552]-F6/Sunburst//[AGS2000 /(Vern/Becker)//(FL302/Pio2251)/AW-M94*1626-7]-F6/Milton      </t>
  </si>
  <si>
    <t>GA08510-15E9</t>
  </si>
  <si>
    <t>USG3120*2/SS8641</t>
  </si>
  <si>
    <t>Mergoum</t>
  </si>
  <si>
    <t>GA08535-15LE29</t>
  </si>
  <si>
    <t>Baldwin*2/061654</t>
  </si>
  <si>
    <t>GA061471-15LE38</t>
  </si>
  <si>
    <t>AGS2020/061636</t>
  </si>
  <si>
    <t>GA06474-15E56</t>
  </si>
  <si>
    <t>AGS2035/98301-1//SS8641</t>
  </si>
  <si>
    <t>B13*3189</t>
  </si>
  <si>
    <t>SC996289/M02*2518</t>
  </si>
  <si>
    <t>Fogleman</t>
  </si>
  <si>
    <t>B13*3051</t>
  </si>
  <si>
    <t>Coker9553/00S0120-3W</t>
  </si>
  <si>
    <t>B12*2209#</t>
  </si>
  <si>
    <t>AGS2060/Beretta</t>
  </si>
  <si>
    <t>LES15-5593</t>
  </si>
  <si>
    <t>M003701/BW255TW</t>
  </si>
  <si>
    <t>LES15-7002</t>
  </si>
  <si>
    <t>SR7200J/SR7227J</t>
  </si>
  <si>
    <t>15MDX-5</t>
  </si>
  <si>
    <t>VA05W500//VA02W713/USG3706</t>
  </si>
  <si>
    <t>15MDX-6</t>
  </si>
  <si>
    <t>15MDX-11</t>
  </si>
  <si>
    <r>
      <t>2017 Uniform Southern Soft Red Winter Wheat Nursery Data</t>
    </r>
    <r>
      <rPr>
        <b/>
        <sz val="10"/>
        <rFont val="Arial"/>
        <family val="2"/>
      </rPr>
      <t xml:space="preserve">.  Totally unofficial SUNGRAINS compilation of running means.  </t>
    </r>
    <r>
      <rPr>
        <b/>
        <i/>
        <sz val="8"/>
        <rFont val="Arial"/>
        <family val="2"/>
      </rPr>
      <t>Look at next sheet to see individual locations.</t>
    </r>
  </si>
  <si>
    <t>Mohamed Mergoum, Jerry Johnson, Steve Sutton, and Ben Lopez</t>
  </si>
  <si>
    <t>Plains, GA</t>
  </si>
  <si>
    <t>Harvest Plot Area (sq.ft.):    50</t>
  </si>
  <si>
    <t>Seed Date: November 17, 2016</t>
  </si>
  <si>
    <t>Harvest Date:  May 18, 2017</t>
  </si>
  <si>
    <t>Vernalization was a problem for a lot of lines.</t>
  </si>
  <si>
    <t>2017 UNIFORM SOUTHERN SOFT RED WINTER WHEAT NURSERY</t>
  </si>
  <si>
    <t>Rel</t>
  </si>
  <si>
    <t>leaf</t>
  </si>
  <si>
    <t>Hessian</t>
  </si>
  <si>
    <t xml:space="preserve">Mat </t>
  </si>
  <si>
    <t>Fly - BR</t>
  </si>
  <si>
    <t>Day</t>
  </si>
  <si>
    <t>Inc</t>
  </si>
  <si>
    <t>Sev</t>
  </si>
  <si>
    <t>Indx</t>
  </si>
  <si>
    <t>CV%</t>
  </si>
  <si>
    <t>LSD(0.05)</t>
  </si>
  <si>
    <t xml:space="preserve"> raw data and notes on next sheets of file</t>
  </si>
  <si>
    <t>RELMAT</t>
  </si>
  <si>
    <t>Average of two ratings in spring.  0 = very early; 9 = very late/non vern</t>
  </si>
  <si>
    <t>9 = excellent overall phenotype; 0 = very poor.  Average of two ratings</t>
  </si>
  <si>
    <t>Hessian Fly</t>
  </si>
  <si>
    <t>15-46-40 fertilizer preplant plus 100-0-0 topdress.</t>
  </si>
  <si>
    <t>Finesse plus 2 oz Sencor herbicide.</t>
  </si>
  <si>
    <t>Very warm winter with low numbers of vernalizations days.</t>
  </si>
  <si>
    <t>CORRELATIONS:</t>
  </si>
  <si>
    <t>BUPA:    LFRUST= -0.62**, PHE = 0.53**</t>
  </si>
  <si>
    <t>Location: Marianna AR</t>
  </si>
  <si>
    <t>70ft2</t>
  </si>
  <si>
    <t>150lbs Urea in split application</t>
  </si>
  <si>
    <t>Harvest Date: 5/19/17</t>
  </si>
  <si>
    <t>Marianna</t>
  </si>
  <si>
    <t xml:space="preserve">COMMENTS: Flowering was two weeks earlier than normal. There was a minor freeze around heading that likely impacted test weight. </t>
  </si>
  <si>
    <t>TFRT</t>
  </si>
  <si>
    <t>0;Tr3</t>
  </si>
  <si>
    <t>23</t>
  </si>
  <si>
    <t>3-</t>
  </si>
  <si>
    <t>12-;</t>
  </si>
  <si>
    <t>1;</t>
  </si>
  <si>
    <t>;1=</t>
  </si>
  <si>
    <t>3</t>
  </si>
  <si>
    <t>1-/3</t>
  </si>
  <si>
    <t>1-;</t>
  </si>
  <si>
    <t>12;Tr3</t>
  </si>
  <si>
    <t>3+1;</t>
  </si>
  <si>
    <t>12;</t>
  </si>
  <si>
    <t>21;</t>
  </si>
  <si>
    <t>1;/3</t>
  </si>
  <si>
    <t>3/Tr1;</t>
  </si>
  <si>
    <t>3-;</t>
  </si>
  <si>
    <t>3/1;</t>
  </si>
  <si>
    <t>Griffin, GA</t>
  </si>
  <si>
    <t xml:space="preserve">No. of Reps:  </t>
  </si>
  <si>
    <t>Yield LSD (.05): 12</t>
  </si>
  <si>
    <t>Yield CV%: 14</t>
  </si>
  <si>
    <t>Seed Date: November 1, 2016</t>
  </si>
  <si>
    <t>Freeze damage was a problem for all early and medium maturity lines.</t>
  </si>
  <si>
    <t>Yields was too low to record an accurate test weight for some entries.</t>
  </si>
  <si>
    <t>Test weights should be used in average across locations.</t>
  </si>
  <si>
    <t>Rick Boyles</t>
  </si>
  <si>
    <t>Florence, SC</t>
  </si>
  <si>
    <r>
      <t>Preplant: 30N-40P-150K-10S; Jan 20: 40 units (NH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)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SO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 xml:space="preserve"> topdress; Jan 31: 40 units (NH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>)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SO</t>
    </r>
    <r>
      <rPr>
        <vertAlign val="subscript"/>
        <sz val="8"/>
        <rFont val="Arial"/>
        <family val="2"/>
      </rPr>
      <t>4</t>
    </r>
    <r>
      <rPr>
        <sz val="8"/>
        <rFont val="Arial"/>
        <family val="2"/>
      </rPr>
      <t xml:space="preserve"> topdress</t>
    </r>
  </si>
  <si>
    <t>GRAIN</t>
  </si>
  <si>
    <t>SPRING</t>
  </si>
  <si>
    <t>DEER</t>
  </si>
  <si>
    <t>MOISTURE</t>
  </si>
  <si>
    <t>FREEZE</t>
  </si>
  <si>
    <t>DAMAGE</t>
  </si>
  <si>
    <t>No pressure</t>
  </si>
  <si>
    <t>Harmony Extra (0.6 oz/ac) applied Jan 31 to control henbit.</t>
  </si>
  <si>
    <t>Significant deer damage led to low yields from awnless/awnletted entries.</t>
  </si>
  <si>
    <t>SPRING FRZ</t>
  </si>
  <si>
    <t>NE AR</t>
  </si>
  <si>
    <t>Newport, Arkansas</t>
  </si>
  <si>
    <t>Yield LSD (.05): 17.3</t>
  </si>
  <si>
    <t>Yield CV%: 7.7</t>
  </si>
  <si>
    <t>150 lbs N</t>
  </si>
  <si>
    <t>Harvest Date: 5/26/17</t>
  </si>
  <si>
    <t>COMMENTS: Warm year, early lines did well which may not be representative of this location</t>
  </si>
  <si>
    <t>2017 UNIFORM SOUTHERN SOFT RED WINTER WHEAT NURSERY, UFL, Gainesville</t>
  </si>
  <si>
    <t>Entry #</t>
  </si>
  <si>
    <t>Heading date  (of year)</t>
  </si>
  <si>
    <t>Height (in)</t>
  </si>
  <si>
    <t>PMD (0-9)</t>
  </si>
  <si>
    <t>LR (0-9)</t>
  </si>
  <si>
    <t>SLB (0-9)</t>
  </si>
  <si>
    <t>Xan (0-9)</t>
  </si>
  <si>
    <t>Vrn</t>
  </si>
  <si>
    <t>vrn</t>
  </si>
  <si>
    <t>PMD, LR, SLB, Xan</t>
  </si>
  <si>
    <t>0 = very early; 9 =very high disease</t>
  </si>
  <si>
    <t>Planted on Nov 15, 2016; harvested on May 18, 2017; Planted in three replications</t>
  </si>
  <si>
    <t>Very warm winter and spring with low numbers of vernalizations days.</t>
  </si>
  <si>
    <t>Had vernalization problem</t>
  </si>
  <si>
    <t>GA FL</t>
  </si>
  <si>
    <t>STB GA FL</t>
  </si>
  <si>
    <t>130 N</t>
  </si>
  <si>
    <t>May 29 2017</t>
  </si>
  <si>
    <t xml:space="preserve">  Extremely early year. Crop very advanced in March when temperatures dropped to mid 20's several times in March 11 to 17 period.  Over-riding influence on yield.  Correlation between grain yield and heading date was 0.49.</t>
  </si>
  <si>
    <t>Hessian Fly Seedling  % Res</t>
  </si>
  <si>
    <t>INOCULATED FHB NURSERY - Winnsboro</t>
  </si>
  <si>
    <t>FDK</t>
  </si>
  <si>
    <t>ISK</t>
  </si>
  <si>
    <t>NS</t>
  </si>
  <si>
    <t>Baton Rouge not harvested due to vernalize issues; severe Hessian Fly damage, and poor stands.</t>
  </si>
  <si>
    <t>Data from Baton Rouge yield trials.  Visual Ratings.  Very heavy infestation.  0 = 100% of stems damaged.</t>
  </si>
  <si>
    <t>WN LA (ISK*0.1)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</si>
</sst>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;\-&quot;$&quot;#,##0"/>
  </numFmts>
  <fonts count="64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72"/>
      <name val="Verdana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8"/>
      <name val="Times New Roman"/>
      <family val="1"/>
    </font>
    <font>
      <i/>
      <sz val="12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theme="10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2"/>
      <color indexed="8"/>
      <name val="Verdana"/>
      <family val="2"/>
    </font>
    <font>
      <sz val="10"/>
      <name val="Arial"/>
      <family val="2"/>
    </font>
    <font>
      <sz val="10"/>
      <color indexed="72"/>
      <name val="Arial"/>
      <family val="2"/>
    </font>
    <font>
      <sz val="10"/>
      <name val="Verdana"/>
      <family val="2"/>
    </font>
    <font>
      <b/>
      <sz val="10"/>
      <color rgb="FFC00000"/>
      <name val="Arial"/>
      <family val="2"/>
    </font>
    <font>
      <sz val="11"/>
      <name val="Calibri"/>
      <family val="2"/>
      <scheme val="minor"/>
    </font>
    <font>
      <vertAlign val="subscript"/>
      <sz val="8"/>
      <name val="Arial"/>
      <family val="2"/>
    </font>
    <font>
      <sz val="8"/>
      <color indexed="206"/>
      <name val="Arial"/>
      <family val="2"/>
    </font>
    <font>
      <b/>
      <i/>
      <sz val="10"/>
      <color rgb="FFC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Arial"/>
      <family val="2"/>
    </font>
    <font>
      <sz val="8"/>
      <color indexed="10"/>
      <name val="Arial"/>
      <family val="2"/>
    </font>
    <font>
      <b/>
      <sz val="6"/>
      <color rgb="FFC00000"/>
      <name val="Arial"/>
      <family val="2"/>
    </font>
    <font>
      <b/>
      <sz val="9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EDFE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5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3" fontId="3" fillId="0" borderId="0"/>
    <xf numFmtId="0" fontId="22" fillId="0" borderId="0"/>
    <xf numFmtId="0" fontId="2" fillId="0" borderId="0"/>
    <xf numFmtId="0" fontId="23" fillId="0" borderId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7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6" borderId="155" applyNumberFormat="0" applyAlignment="0" applyProtection="0"/>
    <xf numFmtId="0" fontId="27" fillId="19" borderId="156" applyNumberFormat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3" fontId="2" fillId="0" borderId="0"/>
    <xf numFmtId="0" fontId="28" fillId="0" borderId="0" applyNumberFormat="0" applyFill="0" applyBorder="0" applyAlignment="0" applyProtection="0"/>
    <xf numFmtId="0" fontId="29" fillId="20" borderId="0" applyNumberFormat="0" applyBorder="0" applyAlignment="0" applyProtection="0"/>
    <xf numFmtId="0" fontId="30" fillId="0" borderId="157" applyNumberFormat="0" applyFill="0" applyAlignment="0" applyProtection="0"/>
    <xf numFmtId="0" fontId="31" fillId="0" borderId="158" applyNumberFormat="0" applyFill="0" applyAlignment="0" applyProtection="0"/>
    <xf numFmtId="0" fontId="32" fillId="0" borderId="159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155" applyNumberFormat="0" applyAlignment="0" applyProtection="0"/>
    <xf numFmtId="0" fontId="34" fillId="0" borderId="160" applyNumberFormat="0" applyFill="0" applyAlignment="0" applyProtection="0"/>
    <xf numFmtId="0" fontId="35" fillId="0" borderId="0"/>
    <xf numFmtId="0" fontId="36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8" borderId="161" applyNumberFormat="0" applyFont="0" applyAlignment="0" applyProtection="0"/>
    <xf numFmtId="0" fontId="37" fillId="6" borderId="162" applyNumberFormat="0" applyAlignment="0" applyProtection="0"/>
    <xf numFmtId="0" fontId="38" fillId="0" borderId="0" applyNumberFormat="0" applyFill="0" applyBorder="0" applyAlignment="0" applyProtection="0"/>
    <xf numFmtId="0" fontId="39" fillId="0" borderId="163" applyNumberFormat="0" applyFill="0" applyAlignment="0" applyProtection="0"/>
    <xf numFmtId="0" fontId="40" fillId="0" borderId="0" applyNumberFormat="0" applyFill="0" applyBorder="0" applyAlignment="0" applyProtection="0"/>
    <xf numFmtId="0" fontId="2" fillId="0" borderId="0"/>
    <xf numFmtId="1" fontId="2" fillId="0" borderId="164" applyFont="0" applyAlignment="0" applyProtection="0">
      <alignment horizontal="center"/>
    </xf>
    <xf numFmtId="1" fontId="2" fillId="0" borderId="164" applyFont="0" applyAlignment="0" applyProtection="0">
      <alignment horizontal="center"/>
    </xf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2" fillId="0" borderId="0" applyFont="0" applyFill="0" applyBorder="0" applyAlignment="0" applyProtection="0">
      <alignment vertical="top"/>
    </xf>
    <xf numFmtId="0" fontId="41" fillId="0" borderId="0" applyNumberFormat="0" applyFill="0" applyBorder="0" applyAlignment="0" applyProtection="0">
      <alignment vertical="top"/>
    </xf>
    <xf numFmtId="0" fontId="22" fillId="0" borderId="0" applyProtection="0">
      <alignment vertical="top"/>
    </xf>
    <xf numFmtId="0" fontId="22" fillId="0" borderId="0" applyProtection="0">
      <alignment vertical="top"/>
    </xf>
    <xf numFmtId="0" fontId="22" fillId="0" borderId="0" applyProtection="0">
      <alignment vertical="top"/>
    </xf>
    <xf numFmtId="0" fontId="14" fillId="0" borderId="0" applyProtection="0">
      <alignment vertical="top"/>
    </xf>
    <xf numFmtId="0" fontId="42" fillId="0" borderId="0" applyProtection="0">
      <alignment vertical="top"/>
    </xf>
    <xf numFmtId="0" fontId="20" fillId="0" borderId="0" applyProtection="0">
      <alignment vertical="top"/>
    </xf>
    <xf numFmtId="0" fontId="43" fillId="0" borderId="0" applyProtection="0">
      <alignment vertical="top"/>
    </xf>
    <xf numFmtId="2" fontId="41" fillId="0" borderId="0" applyFill="0" applyBorder="0" applyAlignment="0" applyProtection="0">
      <alignment vertical="top"/>
    </xf>
    <xf numFmtId="0" fontId="44" fillId="0" borderId="166" applyNumberFormat="0" applyFill="0" applyAlignment="0" applyProtection="0"/>
    <xf numFmtId="0" fontId="44" fillId="0" borderId="166" applyNumberFormat="0" applyFill="0" applyAlignment="0" applyProtection="0"/>
    <xf numFmtId="0" fontId="44" fillId="0" borderId="166" applyNumberFormat="0" applyFill="0" applyAlignment="0" applyProtection="0"/>
    <xf numFmtId="0" fontId="44" fillId="0" borderId="166" applyNumberFormat="0" applyFill="0" applyAlignment="0" applyProtection="0"/>
    <xf numFmtId="0" fontId="44" fillId="0" borderId="166" applyNumberFormat="0" applyFill="0" applyAlignment="0" applyProtection="0"/>
    <xf numFmtId="0" fontId="44" fillId="0" borderId="166" applyNumberFormat="0" applyFill="0" applyAlignment="0" applyProtection="0"/>
    <xf numFmtId="0" fontId="44" fillId="0" borderId="166" applyNumberFormat="0" applyFill="0" applyAlignment="0" applyProtection="0"/>
    <xf numFmtId="0" fontId="44" fillId="0" borderId="166" applyNumberFormat="0" applyFill="0" applyAlignment="0" applyProtection="0"/>
    <xf numFmtId="0" fontId="44" fillId="0" borderId="166" applyNumberFormat="0" applyFill="0" applyAlignment="0" applyProtection="0"/>
    <xf numFmtId="0" fontId="45" fillId="0" borderId="158" applyNumberFormat="0" applyFill="0" applyAlignment="0" applyProtection="0"/>
    <xf numFmtId="0" fontId="45" fillId="0" borderId="158" applyNumberFormat="0" applyFill="0" applyAlignment="0" applyProtection="0"/>
    <xf numFmtId="0" fontId="45" fillId="0" borderId="158" applyNumberFormat="0" applyFill="0" applyAlignment="0" applyProtection="0"/>
    <xf numFmtId="0" fontId="45" fillId="0" borderId="158" applyNumberFormat="0" applyFill="0" applyAlignment="0" applyProtection="0"/>
    <xf numFmtId="0" fontId="45" fillId="0" borderId="158" applyNumberFormat="0" applyFill="0" applyAlignment="0" applyProtection="0"/>
    <xf numFmtId="0" fontId="45" fillId="0" borderId="158" applyNumberFormat="0" applyFill="0" applyAlignment="0" applyProtection="0"/>
    <xf numFmtId="0" fontId="45" fillId="0" borderId="158" applyNumberFormat="0" applyFill="0" applyAlignment="0" applyProtection="0"/>
    <xf numFmtId="0" fontId="45" fillId="0" borderId="158" applyNumberFormat="0" applyFill="0" applyAlignment="0" applyProtection="0"/>
    <xf numFmtId="0" fontId="45" fillId="0" borderId="158" applyNumberFormat="0" applyFill="0" applyAlignment="0" applyProtection="0"/>
    <xf numFmtId="0" fontId="22" fillId="0" borderId="0" applyNumberFormat="0" applyFill="0" applyBorder="0" applyAlignment="0" applyProtection="0">
      <alignment vertical="top"/>
    </xf>
    <xf numFmtId="0" fontId="41" fillId="0" borderId="0" applyNumberFormat="0" applyFill="0" applyBorder="0" applyAlignment="0" applyProtection="0">
      <alignment vertical="top"/>
    </xf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3" fillId="0" borderId="0"/>
    <xf numFmtId="0" fontId="47" fillId="0" borderId="0"/>
    <xf numFmtId="0" fontId="48" fillId="0" borderId="0"/>
    <xf numFmtId="0" fontId="2" fillId="0" borderId="0"/>
    <xf numFmtId="0" fontId="22" fillId="21" borderId="16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NumberFormat="0" applyFill="0" applyBorder="0" applyProtection="0">
      <alignment vertical="top" wrapText="1"/>
    </xf>
    <xf numFmtId="0" fontId="51" fillId="0" borderId="0"/>
    <xf numFmtId="0" fontId="52" fillId="0" borderId="0"/>
    <xf numFmtId="0" fontId="50" fillId="0" borderId="0"/>
    <xf numFmtId="0" fontId="50" fillId="0" borderId="0"/>
    <xf numFmtId="0" fontId="22" fillId="0" borderId="0"/>
    <xf numFmtId="0" fontId="52" fillId="0" borderId="0"/>
    <xf numFmtId="0" fontId="1" fillId="0" borderId="0"/>
    <xf numFmtId="0" fontId="15" fillId="0" borderId="0"/>
    <xf numFmtId="0" fontId="17" fillId="0" borderId="0"/>
  </cellStyleXfs>
  <cellXfs count="887">
    <xf numFmtId="0" fontId="0" fillId="0" borderId="0" xfId="0"/>
    <xf numFmtId="0" fontId="5" fillId="0" borderId="0" xfId="0" applyFont="1" applyBorder="1"/>
    <xf numFmtId="0" fontId="5" fillId="0" borderId="0" xfId="0" applyFont="1" applyFill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vertical="center"/>
    </xf>
    <xf numFmtId="164" fontId="5" fillId="0" borderId="33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1" fontId="5" fillId="0" borderId="38" xfId="0" applyNumberFormat="1" applyFont="1" applyFill="1" applyBorder="1" applyAlignment="1">
      <alignment horizontal="center" vertical="center"/>
    </xf>
    <xf numFmtId="1" fontId="5" fillId="0" borderId="8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vertical="center"/>
    </xf>
    <xf numFmtId="164" fontId="5" fillId="0" borderId="42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45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 vertical="center"/>
    </xf>
    <xf numFmtId="164" fontId="5" fillId="0" borderId="46" xfId="0" applyNumberFormat="1" applyFont="1" applyFill="1" applyBorder="1" applyAlignment="1">
      <alignment horizontal="center" vertical="center"/>
    </xf>
    <xf numFmtId="1" fontId="5" fillId="0" borderId="47" xfId="0" applyNumberFormat="1" applyFont="1" applyFill="1" applyBorder="1" applyAlignment="1">
      <alignment horizontal="center" vertical="center"/>
    </xf>
    <xf numFmtId="164" fontId="5" fillId="0" borderId="48" xfId="0" applyNumberFormat="1" applyFont="1" applyFill="1" applyBorder="1" applyAlignment="1">
      <alignment horizontal="center" vertical="center"/>
    </xf>
    <xf numFmtId="164" fontId="5" fillId="0" borderId="47" xfId="0" applyNumberFormat="1" applyFont="1" applyFill="1" applyBorder="1" applyAlignment="1">
      <alignment horizontal="center" vertical="center"/>
    </xf>
    <xf numFmtId="164" fontId="5" fillId="0" borderId="49" xfId="0" applyNumberFormat="1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vertical="center"/>
    </xf>
    <xf numFmtId="164" fontId="5" fillId="0" borderId="51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54" xfId="0" applyNumberFormat="1" applyFont="1" applyFill="1" applyBorder="1" applyAlignment="1">
      <alignment horizontal="center" vertical="center"/>
    </xf>
    <xf numFmtId="1" fontId="5" fillId="0" borderId="55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" fontId="5" fillId="0" borderId="56" xfId="0" applyNumberFormat="1" applyFont="1" applyFill="1" applyBorder="1" applyAlignment="1">
      <alignment horizontal="center" vertical="center"/>
    </xf>
    <xf numFmtId="164" fontId="5" fillId="0" borderId="57" xfId="0" applyNumberFormat="1" applyFont="1" applyFill="1" applyBorder="1" applyAlignment="1">
      <alignment horizontal="center" vertical="center"/>
    </xf>
    <xf numFmtId="164" fontId="5" fillId="0" borderId="56" xfId="0" applyNumberFormat="1" applyFont="1" applyFill="1" applyBorder="1" applyAlignment="1">
      <alignment horizontal="center" vertical="center"/>
    </xf>
    <xf numFmtId="164" fontId="5" fillId="0" borderId="5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vertical="center"/>
    </xf>
    <xf numFmtId="1" fontId="5" fillId="0" borderId="3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5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5" fillId="0" borderId="6" xfId="0" applyFont="1" applyBorder="1"/>
    <xf numFmtId="0" fontId="5" fillId="0" borderId="82" xfId="0" applyFont="1" applyBorder="1" applyAlignment="1">
      <alignment horizontal="center"/>
    </xf>
    <xf numFmtId="164" fontId="8" fillId="0" borderId="82" xfId="0" applyNumberFormat="1" applyFont="1" applyBorder="1" applyAlignment="1">
      <alignment horizontal="center"/>
    </xf>
    <xf numFmtId="0" fontId="8" fillId="0" borderId="82" xfId="0" applyFont="1" applyBorder="1" applyAlignment="1">
      <alignment horizontal="center"/>
    </xf>
    <xf numFmtId="0" fontId="5" fillId="0" borderId="82" xfId="0" applyFont="1" applyFill="1" applyBorder="1" applyAlignment="1">
      <alignment horizontal="center"/>
    </xf>
    <xf numFmtId="0" fontId="5" fillId="4" borderId="82" xfId="0" applyFont="1" applyFill="1" applyBorder="1" applyAlignment="1">
      <alignment horizontal="center"/>
    </xf>
    <xf numFmtId="1" fontId="8" fillId="0" borderId="82" xfId="0" applyNumberFormat="1" applyFont="1" applyBorder="1" applyAlignment="1">
      <alignment horizontal="center"/>
    </xf>
    <xf numFmtId="164" fontId="5" fillId="0" borderId="82" xfId="0" applyNumberFormat="1" applyFont="1" applyBorder="1" applyAlignment="1">
      <alignment horizontal="center"/>
    </xf>
    <xf numFmtId="1" fontId="5" fillId="0" borderId="82" xfId="0" applyNumberFormat="1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72" xfId="0" applyFont="1" applyFill="1" applyBorder="1"/>
    <xf numFmtId="0" fontId="5" fillId="3" borderId="71" xfId="0" applyFont="1" applyFill="1" applyBorder="1"/>
    <xf numFmtId="0" fontId="5" fillId="3" borderId="84" xfId="0" applyFont="1" applyFill="1" applyBorder="1" applyAlignment="1">
      <alignment horizontal="center"/>
    </xf>
    <xf numFmtId="0" fontId="5" fillId="3" borderId="83" xfId="0" applyFont="1" applyFill="1" applyBorder="1" applyAlignment="1">
      <alignment horizontal="center"/>
    </xf>
    <xf numFmtId="0" fontId="5" fillId="3" borderId="0" xfId="0" applyFont="1" applyFill="1" applyBorder="1"/>
    <xf numFmtId="0" fontId="8" fillId="3" borderId="8" xfId="0" applyFont="1" applyFill="1" applyBorder="1" applyAlignment="1">
      <alignment horizontal="center" wrapText="1"/>
    </xf>
    <xf numFmtId="0" fontId="8" fillId="3" borderId="34" xfId="0" applyFont="1" applyFill="1" applyBorder="1" applyAlignment="1">
      <alignment wrapText="1"/>
    </xf>
    <xf numFmtId="0" fontId="5" fillId="3" borderId="87" xfId="0" applyFont="1" applyFill="1" applyBorder="1" applyAlignment="1">
      <alignment horizontal="center" wrapText="1"/>
    </xf>
    <xf numFmtId="164" fontId="8" fillId="3" borderId="87" xfId="0" applyNumberFormat="1" applyFont="1" applyFill="1" applyBorder="1" applyAlignment="1">
      <alignment horizontal="center" wrapText="1"/>
    </xf>
    <xf numFmtId="0" fontId="8" fillId="3" borderId="88" xfId="0" applyFont="1" applyFill="1" applyBorder="1" applyAlignment="1">
      <alignment horizontal="center" wrapText="1"/>
    </xf>
    <xf numFmtId="0" fontId="8" fillId="3" borderId="89" xfId="0" applyFont="1" applyFill="1" applyBorder="1" applyAlignment="1">
      <alignment horizontal="center" wrapText="1"/>
    </xf>
    <xf numFmtId="0" fontId="5" fillId="3" borderId="90" xfId="0" applyFont="1" applyFill="1" applyBorder="1" applyAlignment="1">
      <alignment horizontal="center" wrapText="1"/>
    </xf>
    <xf numFmtId="0" fontId="5" fillId="3" borderId="91" xfId="0" applyFont="1" applyFill="1" applyBorder="1" applyAlignment="1">
      <alignment horizontal="center" wrapText="1"/>
    </xf>
    <xf numFmtId="0" fontId="5" fillId="3" borderId="36" xfId="0" applyFont="1" applyFill="1" applyBorder="1" applyAlignment="1">
      <alignment horizontal="center" wrapText="1"/>
    </xf>
    <xf numFmtId="0" fontId="5" fillId="3" borderId="92" xfId="0" applyFont="1" applyFill="1" applyBorder="1" applyAlignment="1">
      <alignment horizontal="center" wrapText="1"/>
    </xf>
    <xf numFmtId="1" fontId="8" fillId="3" borderId="87" xfId="0" applyNumberFormat="1" applyFont="1" applyFill="1" applyBorder="1" applyAlignment="1">
      <alignment horizontal="center" wrapText="1"/>
    </xf>
    <xf numFmtId="164" fontId="5" fillId="3" borderId="87" xfId="0" applyNumberFormat="1" applyFont="1" applyFill="1" applyBorder="1" applyAlignment="1">
      <alignment horizontal="center" wrapText="1"/>
    </xf>
    <xf numFmtId="1" fontId="5" fillId="3" borderId="91" xfId="0" applyNumberFormat="1" applyFont="1" applyFill="1" applyBorder="1" applyAlignment="1">
      <alignment horizontal="center" wrapText="1"/>
    </xf>
    <xf numFmtId="0" fontId="10" fillId="3" borderId="88" xfId="0" applyFont="1" applyFill="1" applyBorder="1" applyAlignment="1">
      <alignment horizontal="center" wrapText="1"/>
    </xf>
    <xf numFmtId="0" fontId="10" fillId="3" borderId="9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164" fontId="5" fillId="3" borderId="95" xfId="0" applyNumberFormat="1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center" wrapText="1"/>
    </xf>
    <xf numFmtId="164" fontId="5" fillId="3" borderId="91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wrapText="1"/>
    </xf>
    <xf numFmtId="0" fontId="8" fillId="3" borderId="92" xfId="0" applyFont="1" applyFill="1" applyBorder="1" applyAlignment="1">
      <alignment horizontal="center" wrapText="1"/>
    </xf>
    <xf numFmtId="0" fontId="8" fillId="3" borderId="91" xfId="0" applyFont="1" applyFill="1" applyBorder="1" applyAlignment="1">
      <alignment horizontal="center" wrapText="1"/>
    </xf>
    <xf numFmtId="164" fontId="8" fillId="3" borderId="88" xfId="0" applyNumberFormat="1" applyFont="1" applyFill="1" applyBorder="1" applyAlignment="1">
      <alignment horizontal="center" wrapText="1"/>
    </xf>
    <xf numFmtId="0" fontId="8" fillId="3" borderId="87" xfId="0" applyFont="1" applyFill="1" applyBorder="1" applyAlignment="1">
      <alignment horizontal="center" wrapText="1"/>
    </xf>
    <xf numFmtId="164" fontId="8" fillId="3" borderId="89" xfId="0" applyNumberFormat="1" applyFont="1" applyFill="1" applyBorder="1" applyAlignment="1">
      <alignment horizontal="center" wrapText="1"/>
    </xf>
    <xf numFmtId="164" fontId="8" fillId="3" borderId="96" xfId="0" applyNumberFormat="1" applyFont="1" applyFill="1" applyBorder="1" applyAlignment="1">
      <alignment horizontal="center" wrapText="1"/>
    </xf>
    <xf numFmtId="164" fontId="8" fillId="3" borderId="17" xfId="0" applyNumberFormat="1" applyFont="1" applyFill="1" applyBorder="1" applyAlignment="1">
      <alignment horizontal="center" wrapText="1"/>
    </xf>
    <xf numFmtId="164" fontId="8" fillId="3" borderId="14" xfId="0" applyNumberFormat="1" applyFont="1" applyFill="1" applyBorder="1" applyAlignment="1">
      <alignment horizontal="center" wrapText="1"/>
    </xf>
    <xf numFmtId="164" fontId="8" fillId="3" borderId="13" xfId="0" applyNumberFormat="1" applyFont="1" applyFill="1" applyBorder="1" applyAlignment="1">
      <alignment horizontal="center" wrapText="1"/>
    </xf>
    <xf numFmtId="164" fontId="8" fillId="3" borderId="97" xfId="0" applyNumberFormat="1" applyFont="1" applyFill="1" applyBorder="1" applyAlignment="1">
      <alignment horizontal="center" wrapText="1"/>
    </xf>
    <xf numFmtId="1" fontId="8" fillId="3" borderId="98" xfId="0" applyNumberFormat="1" applyFont="1" applyFill="1" applyBorder="1" applyAlignment="1">
      <alignment horizontal="center" wrapText="1"/>
    </xf>
    <xf numFmtId="1" fontId="8" fillId="3" borderId="8" xfId="0" applyNumberFormat="1" applyFont="1" applyFill="1" applyBorder="1" applyAlignment="1">
      <alignment horizontal="center" wrapText="1"/>
    </xf>
    <xf numFmtId="1" fontId="8" fillId="3" borderId="99" xfId="0" applyNumberFormat="1" applyFont="1" applyFill="1" applyBorder="1" applyAlignment="1">
      <alignment horizontal="center" wrapText="1"/>
    </xf>
    <xf numFmtId="1" fontId="8" fillId="3" borderId="37" xfId="0" applyNumberFormat="1" applyFont="1" applyFill="1" applyBorder="1" applyAlignment="1">
      <alignment horizontal="center" wrapText="1"/>
    </xf>
    <xf numFmtId="1" fontId="8" fillId="3" borderId="34" xfId="0" applyNumberFormat="1" applyFont="1" applyFill="1" applyBorder="1" applyAlignment="1">
      <alignment wrapText="1"/>
    </xf>
    <xf numFmtId="0" fontId="8" fillId="3" borderId="33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4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wrapText="1"/>
    </xf>
    <xf numFmtId="0" fontId="5" fillId="3" borderId="6" xfId="0" applyFont="1" applyFill="1" applyBorder="1" applyAlignment="1">
      <alignment horizontal="center" vertical="center"/>
    </xf>
    <xf numFmtId="0" fontId="5" fillId="3" borderId="43" xfId="0" applyFont="1" applyFill="1" applyBorder="1"/>
    <xf numFmtId="0" fontId="5" fillId="3" borderId="6" xfId="0" applyFont="1" applyFill="1" applyBorder="1" applyAlignment="1">
      <alignment horizontal="center"/>
    </xf>
    <xf numFmtId="164" fontId="8" fillId="3" borderId="6" xfId="0" applyNumberFormat="1" applyFont="1" applyFill="1" applyBorder="1" applyAlignment="1">
      <alignment horizontal="center"/>
    </xf>
    <xf numFmtId="0" fontId="8" fillId="3" borderId="100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5" fillId="3" borderId="46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5" fillId="3" borderId="101" xfId="0" applyFont="1" applyFill="1" applyBorder="1" applyAlignment="1">
      <alignment horizontal="center"/>
    </xf>
    <xf numFmtId="1" fontId="8" fillId="3" borderId="6" xfId="0" applyNumberFormat="1" applyFont="1" applyFill="1" applyBorder="1" applyAlignment="1">
      <alignment horizontal="center"/>
    </xf>
    <xf numFmtId="0" fontId="12" fillId="3" borderId="45" xfId="0" quotePrefix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4" fontId="13" fillId="3" borderId="6" xfId="0" applyNumberFormat="1" applyFont="1" applyFill="1" applyBorder="1" applyAlignment="1">
      <alignment horizontal="center"/>
    </xf>
    <xf numFmtId="164" fontId="13" fillId="3" borderId="43" xfId="0" applyNumberFormat="1" applyFont="1" applyFill="1" applyBorder="1" applyAlignment="1">
      <alignment horizontal="center"/>
    </xf>
    <xf numFmtId="1" fontId="13" fillId="3" borderId="46" xfId="0" applyNumberFormat="1" applyFont="1" applyFill="1" applyBorder="1" applyAlignment="1">
      <alignment horizontal="center"/>
    </xf>
    <xf numFmtId="164" fontId="13" fillId="3" borderId="6" xfId="0" quotePrefix="1" applyNumberFormat="1" applyFont="1" applyFill="1" applyBorder="1" applyAlignment="1">
      <alignment horizontal="center"/>
    </xf>
    <xf numFmtId="164" fontId="10" fillId="3" borderId="6" xfId="0" applyNumberFormat="1" applyFont="1" applyFill="1" applyBorder="1" applyAlignment="1">
      <alignment horizontal="center"/>
    </xf>
    <xf numFmtId="0" fontId="5" fillId="3" borderId="6" xfId="0" quotePrefix="1" applyFont="1" applyFill="1" applyBorder="1" applyAlignment="1">
      <alignment horizontal="center"/>
    </xf>
    <xf numFmtId="9" fontId="5" fillId="3" borderId="6" xfId="0" quotePrefix="1" applyNumberFormat="1" applyFont="1" applyFill="1" applyBorder="1" applyAlignment="1">
      <alignment horizontal="center"/>
    </xf>
    <xf numFmtId="164" fontId="8" fillId="3" borderId="6" xfId="0" quotePrefix="1" applyNumberFormat="1" applyFont="1" applyFill="1" applyBorder="1" applyAlignment="1">
      <alignment horizontal="center"/>
    </xf>
    <xf numFmtId="0" fontId="10" fillId="3" borderId="100" xfId="0" applyFont="1" applyFill="1" applyBorder="1" applyAlignment="1">
      <alignment horizontal="center"/>
    </xf>
    <xf numFmtId="0" fontId="10" fillId="3" borderId="102" xfId="0" applyFont="1" applyFill="1" applyBorder="1" applyAlignment="1">
      <alignment horizontal="center"/>
    </xf>
    <xf numFmtId="0" fontId="10" fillId="3" borderId="47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164" fontId="5" fillId="3" borderId="103" xfId="0" applyNumberFormat="1" applyFont="1" applyFill="1" applyBorder="1" applyAlignment="1">
      <alignment horizontal="center"/>
    </xf>
    <xf numFmtId="164" fontId="5" fillId="3" borderId="49" xfId="0" applyNumberFormat="1" applyFont="1" applyFill="1" applyBorder="1" applyAlignment="1">
      <alignment horizontal="center"/>
    </xf>
    <xf numFmtId="164" fontId="5" fillId="3" borderId="45" xfId="0" applyNumberFormat="1" applyFont="1" applyFill="1" applyBorder="1" applyAlignment="1">
      <alignment horizontal="center"/>
    </xf>
    <xf numFmtId="0" fontId="8" fillId="3" borderId="104" xfId="0" applyFont="1" applyFill="1" applyBorder="1" applyAlignment="1">
      <alignment horizontal="center"/>
    </xf>
    <xf numFmtId="164" fontId="8" fillId="3" borderId="105" xfId="0" applyNumberFormat="1" applyFont="1" applyFill="1" applyBorder="1" applyAlignment="1">
      <alignment horizontal="center"/>
    </xf>
    <xf numFmtId="0" fontId="5" fillId="3" borderId="106" xfId="0" applyFont="1" applyFill="1" applyBorder="1" applyAlignment="1">
      <alignment horizontal="center"/>
    </xf>
    <xf numFmtId="0" fontId="5" fillId="3" borderId="107" xfId="0" applyFont="1" applyFill="1" applyBorder="1" applyAlignment="1">
      <alignment horizontal="center"/>
    </xf>
    <xf numFmtId="0" fontId="5" fillId="3" borderId="108" xfId="0" applyFont="1" applyFill="1" applyBorder="1" applyAlignment="1">
      <alignment horizontal="center"/>
    </xf>
    <xf numFmtId="164" fontId="8" fillId="3" borderId="104" xfId="0" applyNumberFormat="1" applyFont="1" applyFill="1" applyBorder="1" applyAlignment="1">
      <alignment horizontal="center"/>
    </xf>
    <xf numFmtId="0" fontId="5" fillId="3" borderId="106" xfId="0" quotePrefix="1" applyFont="1" applyFill="1" applyBorder="1" applyAlignment="1">
      <alignment horizontal="center"/>
    </xf>
    <xf numFmtId="0" fontId="5" fillId="3" borderId="109" xfId="0" applyFont="1" applyFill="1" applyBorder="1" applyAlignment="1">
      <alignment horizontal="center"/>
    </xf>
    <xf numFmtId="0" fontId="5" fillId="3" borderId="108" xfId="0" quotePrefix="1" applyFont="1" applyFill="1" applyBorder="1" applyAlignment="1">
      <alignment horizontal="center"/>
    </xf>
    <xf numFmtId="164" fontId="8" fillId="3" borderId="110" xfId="0" applyNumberFormat="1" applyFont="1" applyFill="1" applyBorder="1" applyAlignment="1">
      <alignment horizontal="center"/>
    </xf>
    <xf numFmtId="164" fontId="8" fillId="3" borderId="111" xfId="0" quotePrefix="1" applyNumberFormat="1" applyFont="1" applyFill="1" applyBorder="1" applyAlignment="1">
      <alignment horizontal="center"/>
    </xf>
    <xf numFmtId="164" fontId="8" fillId="3" borderId="112" xfId="0" quotePrefix="1" applyNumberFormat="1" applyFont="1" applyFill="1" applyBorder="1" applyAlignment="1">
      <alignment horizontal="center"/>
    </xf>
    <xf numFmtId="164" fontId="8" fillId="3" borderId="113" xfId="0" quotePrefix="1" applyNumberFormat="1" applyFont="1" applyFill="1" applyBorder="1" applyAlignment="1">
      <alignment horizontal="center"/>
    </xf>
    <xf numFmtId="164" fontId="8" fillId="3" borderId="115" xfId="0" applyNumberFormat="1" applyFont="1" applyFill="1" applyBorder="1" applyAlignment="1">
      <alignment horizontal="center"/>
    </xf>
    <xf numFmtId="1" fontId="5" fillId="3" borderId="116" xfId="0" quotePrefix="1" applyNumberFormat="1" applyFont="1" applyFill="1" applyBorder="1" applyAlignment="1">
      <alignment horizontal="center"/>
    </xf>
    <xf numFmtId="1" fontId="5" fillId="3" borderId="82" xfId="0" quotePrefix="1" applyNumberFormat="1" applyFont="1" applyFill="1" applyBorder="1" applyAlignment="1">
      <alignment horizontal="center"/>
    </xf>
    <xf numFmtId="1" fontId="5" fillId="3" borderId="82" xfId="0" applyNumberFormat="1" applyFont="1" applyFill="1" applyBorder="1" applyAlignment="1">
      <alignment horizontal="center"/>
    </xf>
    <xf numFmtId="1" fontId="5" fillId="3" borderId="117" xfId="0" applyNumberFormat="1" applyFont="1" applyFill="1" applyBorder="1" applyAlignment="1">
      <alignment horizontal="center"/>
    </xf>
    <xf numFmtId="1" fontId="5" fillId="3" borderId="116" xfId="0" applyNumberFormat="1" applyFont="1" applyFill="1" applyBorder="1" applyAlignment="1">
      <alignment horizontal="center"/>
    </xf>
    <xf numFmtId="1" fontId="5" fillId="3" borderId="118" xfId="0" applyNumberFormat="1" applyFont="1" applyFill="1" applyBorder="1" applyAlignment="1">
      <alignment horizontal="center"/>
    </xf>
    <xf numFmtId="1" fontId="5" fillId="3" borderId="119" xfId="0" applyNumberFormat="1" applyFont="1" applyFill="1" applyBorder="1" applyAlignment="1">
      <alignment horizontal="center"/>
    </xf>
    <xf numFmtId="0" fontId="5" fillId="3" borderId="42" xfId="0" quotePrefix="1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/>
    <xf numFmtId="1" fontId="5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" fontId="8" fillId="0" borderId="100" xfId="0" applyNumberFormat="1" applyFont="1" applyBorder="1" applyAlignment="1">
      <alignment horizontal="center"/>
    </xf>
    <xf numFmtId="1" fontId="8" fillId="0" borderId="43" xfId="0" applyNumberFormat="1" applyFont="1" applyBorder="1" applyAlignment="1">
      <alignment horizontal="center"/>
    </xf>
    <xf numFmtId="1" fontId="5" fillId="0" borderId="46" xfId="0" applyNumberFormat="1" applyFont="1" applyBorder="1" applyAlignment="1">
      <alignment horizontal="center"/>
    </xf>
    <xf numFmtId="1" fontId="5" fillId="0" borderId="45" xfId="0" applyNumberFormat="1" applyFont="1" applyBorder="1" applyAlignment="1">
      <alignment horizontal="center"/>
    </xf>
    <xf numFmtId="1" fontId="5" fillId="4" borderId="48" xfId="0" applyNumberFormat="1" applyFont="1" applyFill="1" applyBorder="1" applyAlignment="1">
      <alignment horizontal="center"/>
    </xf>
    <xf numFmtId="1" fontId="5" fillId="0" borderId="101" xfId="0" applyNumberFormat="1" applyFont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64" fontId="5" fillId="0" borderId="101" xfId="0" applyNumberFormat="1" applyFont="1" applyBorder="1" applyAlignment="1">
      <alignment horizontal="center"/>
    </xf>
    <xf numFmtId="164" fontId="5" fillId="0" borderId="4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1" fontId="10" fillId="0" borderId="100" xfId="0" applyNumberFormat="1" applyFont="1" applyBorder="1" applyAlignment="1">
      <alignment horizontal="center"/>
    </xf>
    <xf numFmtId="164" fontId="10" fillId="0" borderId="47" xfId="0" applyNumberFormat="1" applyFont="1" applyBorder="1" applyAlignment="1">
      <alignment horizontal="center"/>
    </xf>
    <xf numFmtId="1" fontId="10" fillId="0" borderId="49" xfId="0" applyNumberFormat="1" applyFont="1" applyBorder="1" applyAlignment="1">
      <alignment horizontal="center"/>
    </xf>
    <xf numFmtId="1" fontId="13" fillId="0" borderId="48" xfId="0" applyNumberFormat="1" applyFont="1" applyBorder="1" applyAlignment="1">
      <alignment horizontal="center"/>
    </xf>
    <xf numFmtId="164" fontId="5" fillId="0" borderId="103" xfId="0" applyNumberFormat="1" applyFont="1" applyBorder="1" applyAlignment="1">
      <alignment horizontal="center"/>
    </xf>
    <xf numFmtId="164" fontId="5" fillId="0" borderId="49" xfId="0" applyNumberFormat="1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5" fillId="0" borderId="98" xfId="0" applyNumberFormat="1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164" fontId="8" fillId="0" borderId="43" xfId="0" applyNumberFormat="1" applyFont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164" fontId="8" fillId="0" borderId="99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64" fontId="8" fillId="0" borderId="48" xfId="0" applyNumberFormat="1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164" fontId="8" fillId="0" borderId="100" xfId="0" applyNumberFormat="1" applyFont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8" fillId="0" borderId="43" xfId="0" applyFont="1" applyFill="1" applyBorder="1"/>
    <xf numFmtId="164" fontId="8" fillId="0" borderId="6" xfId="0" applyNumberFormat="1" applyFont="1" applyFill="1" applyBorder="1" applyAlignment="1">
      <alignment horizontal="center"/>
    </xf>
    <xf numFmtId="1" fontId="8" fillId="0" borderId="100" xfId="0" applyNumberFormat="1" applyFont="1" applyFill="1" applyBorder="1" applyAlignment="1">
      <alignment horizontal="center"/>
    </xf>
    <xf numFmtId="1" fontId="8" fillId="0" borderId="43" xfId="0" applyNumberFormat="1" applyFont="1" applyFill="1" applyBorder="1" applyAlignment="1">
      <alignment horizontal="center"/>
    </xf>
    <xf numFmtId="1" fontId="5" fillId="0" borderId="49" xfId="0" applyNumberFormat="1" applyFont="1" applyFill="1" applyBorder="1" applyAlignment="1">
      <alignment horizontal="center"/>
    </xf>
    <xf numFmtId="1" fontId="5" fillId="0" borderId="46" xfId="0" applyNumberFormat="1" applyFont="1" applyFill="1" applyBorder="1" applyAlignment="1">
      <alignment horizontal="center"/>
    </xf>
    <xf numFmtId="1" fontId="5" fillId="0" borderId="45" xfId="0" applyNumberFormat="1" applyFont="1" applyFill="1" applyBorder="1" applyAlignment="1">
      <alignment horizontal="center"/>
    </xf>
    <xf numFmtId="1" fontId="5" fillId="0" borderId="48" xfId="0" applyNumberFormat="1" applyFont="1" applyFill="1" applyBorder="1" applyAlignment="1">
      <alignment horizontal="center"/>
    </xf>
    <xf numFmtId="1" fontId="5" fillId="0" borderId="101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164" fontId="5" fillId="0" borderId="101" xfId="0" applyNumberFormat="1" applyFont="1" applyFill="1" applyBorder="1" applyAlignment="1">
      <alignment horizontal="center"/>
    </xf>
    <xf numFmtId="164" fontId="5" fillId="0" borderId="45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48" xfId="0" applyNumberFormat="1" applyFont="1" applyFill="1" applyBorder="1" applyAlignment="1">
      <alignment horizontal="center"/>
    </xf>
    <xf numFmtId="1" fontId="10" fillId="0" borderId="100" xfId="0" applyNumberFormat="1" applyFont="1" applyFill="1" applyBorder="1" applyAlignment="1">
      <alignment horizontal="center"/>
    </xf>
    <xf numFmtId="164" fontId="10" fillId="0" borderId="47" xfId="0" applyNumberFormat="1" applyFont="1" applyFill="1" applyBorder="1" applyAlignment="1">
      <alignment horizontal="center"/>
    </xf>
    <xf numFmtId="1" fontId="10" fillId="0" borderId="49" xfId="0" applyNumberFormat="1" applyFont="1" applyFill="1" applyBorder="1" applyAlignment="1">
      <alignment horizontal="center"/>
    </xf>
    <xf numFmtId="1" fontId="13" fillId="0" borderId="48" xfId="0" applyNumberFormat="1" applyFont="1" applyFill="1" applyBorder="1" applyAlignment="1">
      <alignment horizontal="center"/>
    </xf>
    <xf numFmtId="164" fontId="5" fillId="0" borderId="103" xfId="0" applyNumberFormat="1" applyFont="1" applyFill="1" applyBorder="1" applyAlignment="1">
      <alignment horizontal="center"/>
    </xf>
    <xf numFmtId="164" fontId="5" fillId="0" borderId="49" xfId="0" applyNumberFormat="1" applyFont="1" applyFill="1" applyBorder="1" applyAlignment="1">
      <alignment horizontal="center"/>
    </xf>
    <xf numFmtId="164" fontId="8" fillId="0" borderId="48" xfId="0" applyNumberFormat="1" applyFont="1" applyFill="1" applyBorder="1" applyAlignment="1">
      <alignment horizontal="center"/>
    </xf>
    <xf numFmtId="164" fontId="8" fillId="0" borderId="43" xfId="0" applyNumberFormat="1" applyFont="1" applyFill="1" applyBorder="1" applyAlignment="1">
      <alignment horizontal="center"/>
    </xf>
    <xf numFmtId="164" fontId="5" fillId="0" borderId="43" xfId="0" applyNumberFormat="1" applyFont="1" applyFill="1" applyBorder="1" applyAlignment="1">
      <alignment horizontal="center"/>
    </xf>
    <xf numFmtId="164" fontId="8" fillId="0" borderId="100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0" xfId="0" applyFont="1" applyFill="1" applyBorder="1"/>
    <xf numFmtId="0" fontId="5" fillId="5" borderId="6" xfId="0" applyFont="1" applyFill="1" applyBorder="1"/>
    <xf numFmtId="0" fontId="8" fillId="5" borderId="43" xfId="0" applyFont="1" applyFill="1" applyBorder="1"/>
    <xf numFmtId="0" fontId="5" fillId="5" borderId="6" xfId="0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164" fontId="8" fillId="5" borderId="6" xfId="0" applyNumberFormat="1" applyFont="1" applyFill="1" applyBorder="1" applyAlignment="1">
      <alignment horizontal="center"/>
    </xf>
    <xf numFmtId="0" fontId="8" fillId="5" borderId="100" xfId="0" applyFont="1" applyFill="1" applyBorder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5" borderId="101" xfId="0" applyFont="1" applyFill="1" applyBorder="1" applyAlignment="1">
      <alignment horizontal="center"/>
    </xf>
    <xf numFmtId="1" fontId="8" fillId="5" borderId="6" xfId="0" applyNumberFormat="1" applyFont="1" applyFill="1" applyBorder="1" applyAlignment="1">
      <alignment horizontal="center"/>
    </xf>
    <xf numFmtId="164" fontId="5" fillId="5" borderId="6" xfId="0" applyNumberFormat="1" applyFont="1" applyFill="1" applyBorder="1" applyAlignment="1">
      <alignment horizontal="center"/>
    </xf>
    <xf numFmtId="164" fontId="5" fillId="5" borderId="101" xfId="0" applyNumberFormat="1" applyFont="1" applyFill="1" applyBorder="1" applyAlignment="1">
      <alignment horizontal="center"/>
    </xf>
    <xf numFmtId="164" fontId="5" fillId="5" borderId="45" xfId="0" applyNumberFormat="1" applyFont="1" applyFill="1" applyBorder="1" applyAlignment="1">
      <alignment horizontal="center"/>
    </xf>
    <xf numFmtId="164" fontId="5" fillId="5" borderId="48" xfId="0" applyNumberFormat="1" applyFont="1" applyFill="1" applyBorder="1" applyAlignment="1">
      <alignment horizontal="center"/>
    </xf>
    <xf numFmtId="1" fontId="5" fillId="5" borderId="46" xfId="0" applyNumberFormat="1" applyFont="1" applyFill="1" applyBorder="1" applyAlignment="1">
      <alignment horizontal="center"/>
    </xf>
    <xf numFmtId="1" fontId="5" fillId="5" borderId="45" xfId="0" applyNumberFormat="1" applyFont="1" applyFill="1" applyBorder="1" applyAlignment="1">
      <alignment horizontal="center"/>
    </xf>
    <xf numFmtId="0" fontId="10" fillId="5" borderId="100" xfId="0" applyFont="1" applyFill="1" applyBorder="1" applyAlignment="1">
      <alignment horizontal="center"/>
    </xf>
    <xf numFmtId="0" fontId="10" fillId="5" borderId="102" xfId="0" applyFont="1" applyFill="1" applyBorder="1" applyAlignment="1">
      <alignment horizontal="center"/>
    </xf>
    <xf numFmtId="0" fontId="10" fillId="5" borderId="47" xfId="0" applyFont="1" applyFill="1" applyBorder="1" applyAlignment="1">
      <alignment horizontal="center"/>
    </xf>
    <xf numFmtId="0" fontId="10" fillId="5" borderId="49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164" fontId="5" fillId="5" borderId="103" xfId="0" applyNumberFormat="1" applyFont="1" applyFill="1" applyBorder="1" applyAlignment="1">
      <alignment horizontal="center"/>
    </xf>
    <xf numFmtId="164" fontId="5" fillId="5" borderId="49" xfId="0" applyNumberFormat="1" applyFont="1" applyFill="1" applyBorder="1" applyAlignment="1">
      <alignment horizontal="center"/>
    </xf>
    <xf numFmtId="164" fontId="8" fillId="5" borderId="48" xfId="0" applyNumberFormat="1" applyFont="1" applyFill="1" applyBorder="1" applyAlignment="1">
      <alignment horizontal="center"/>
    </xf>
    <xf numFmtId="164" fontId="8" fillId="5" borderId="100" xfId="0" applyNumberFormat="1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1" fontId="5" fillId="5" borderId="101" xfId="0" applyNumberFormat="1" applyFont="1" applyFill="1" applyBorder="1" applyAlignment="1">
      <alignment horizontal="center"/>
    </xf>
    <xf numFmtId="1" fontId="5" fillId="5" borderId="6" xfId="0" applyNumberFormat="1" applyFont="1" applyFill="1" applyBorder="1" applyAlignment="1">
      <alignment horizontal="center"/>
    </xf>
    <xf numFmtId="1" fontId="5" fillId="5" borderId="100" xfId="0" applyNumberFormat="1" applyFont="1" applyFill="1" applyBorder="1" applyAlignment="1">
      <alignment horizontal="center"/>
    </xf>
    <xf numFmtId="1" fontId="5" fillId="5" borderId="43" xfId="0" applyNumberFormat="1" applyFont="1" applyFill="1" applyBorder="1" applyAlignment="1">
      <alignment horizontal="center"/>
    </xf>
    <xf numFmtId="0" fontId="5" fillId="5" borderId="42" xfId="0" applyFont="1" applyFill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5" fillId="0" borderId="122" xfId="0" applyFont="1" applyBorder="1"/>
    <xf numFmtId="0" fontId="5" fillId="0" borderId="123" xfId="0" applyFont="1" applyBorder="1"/>
    <xf numFmtId="0" fontId="5" fillId="0" borderId="122" xfId="0" applyFont="1" applyBorder="1" applyAlignment="1">
      <alignment horizontal="center"/>
    </xf>
    <xf numFmtId="0" fontId="5" fillId="0" borderId="124" xfId="0" applyFont="1" applyBorder="1" applyAlignment="1">
      <alignment horizontal="center"/>
    </xf>
    <xf numFmtId="164" fontId="8" fillId="0" borderId="122" xfId="0" applyNumberFormat="1" applyFont="1" applyBorder="1" applyAlignment="1">
      <alignment horizontal="center"/>
    </xf>
    <xf numFmtId="0" fontId="8" fillId="0" borderId="125" xfId="0" applyFont="1" applyBorder="1" applyAlignment="1">
      <alignment horizontal="center"/>
    </xf>
    <xf numFmtId="0" fontId="8" fillId="0" borderId="123" xfId="0" applyFont="1" applyBorder="1" applyAlignment="1">
      <alignment horizontal="center"/>
    </xf>
    <xf numFmtId="0" fontId="5" fillId="0" borderId="127" xfId="0" applyFont="1" applyBorder="1" applyAlignment="1">
      <alignment horizontal="center"/>
    </xf>
    <xf numFmtId="0" fontId="5" fillId="4" borderId="128" xfId="0" applyFont="1" applyFill="1" applyBorder="1" applyAlignment="1">
      <alignment horizontal="center"/>
    </xf>
    <xf numFmtId="0" fontId="5" fillId="0" borderId="129" xfId="0" applyFont="1" applyBorder="1" applyAlignment="1">
      <alignment horizontal="center"/>
    </xf>
    <xf numFmtId="1" fontId="8" fillId="0" borderId="122" xfId="0" applyNumberFormat="1" applyFont="1" applyBorder="1" applyAlignment="1">
      <alignment horizontal="center"/>
    </xf>
    <xf numFmtId="164" fontId="5" fillId="0" borderId="122" xfId="0" applyNumberFormat="1" applyFont="1" applyBorder="1" applyAlignment="1">
      <alignment horizontal="center"/>
    </xf>
    <xf numFmtId="164" fontId="5" fillId="0" borderId="124" xfId="0" applyNumberFormat="1" applyFont="1" applyBorder="1" applyAlignment="1">
      <alignment horizontal="center"/>
    </xf>
    <xf numFmtId="164" fontId="5" fillId="0" borderId="129" xfId="0" applyNumberFormat="1" applyFont="1" applyBorder="1" applyAlignment="1">
      <alignment horizontal="center"/>
    </xf>
    <xf numFmtId="164" fontId="5" fillId="0" borderId="128" xfId="0" applyNumberFormat="1" applyFont="1" applyBorder="1" applyAlignment="1">
      <alignment horizontal="center"/>
    </xf>
    <xf numFmtId="1" fontId="5" fillId="0" borderId="127" xfId="0" applyNumberFormat="1" applyFont="1" applyBorder="1" applyAlignment="1">
      <alignment horizontal="center"/>
    </xf>
    <xf numFmtId="1" fontId="5" fillId="0" borderId="124" xfId="0" applyNumberFormat="1" applyFont="1" applyBorder="1" applyAlignment="1">
      <alignment horizontal="center"/>
    </xf>
    <xf numFmtId="0" fontId="10" fillId="0" borderId="125" xfId="0" applyFont="1" applyBorder="1" applyAlignment="1">
      <alignment horizontal="center"/>
    </xf>
    <xf numFmtId="0" fontId="10" fillId="0" borderId="130" xfId="0" applyFont="1" applyBorder="1" applyAlignment="1">
      <alignment horizontal="center"/>
    </xf>
    <xf numFmtId="0" fontId="10" fillId="0" borderId="131" xfId="0" applyFont="1" applyBorder="1" applyAlignment="1">
      <alignment horizontal="center"/>
    </xf>
    <xf numFmtId="0" fontId="10" fillId="0" borderId="126" xfId="0" applyFont="1" applyBorder="1" applyAlignment="1">
      <alignment horizontal="center"/>
    </xf>
    <xf numFmtId="0" fontId="10" fillId="0" borderId="128" xfId="0" applyFont="1" applyBorder="1" applyAlignment="1">
      <alignment horizontal="center"/>
    </xf>
    <xf numFmtId="164" fontId="5" fillId="0" borderId="132" xfId="0" applyNumberFormat="1" applyFont="1" applyBorder="1" applyAlignment="1">
      <alignment horizontal="center"/>
    </xf>
    <xf numFmtId="164" fontId="5" fillId="0" borderId="126" xfId="0" applyNumberFormat="1" applyFont="1" applyBorder="1" applyAlignment="1">
      <alignment horizontal="center"/>
    </xf>
    <xf numFmtId="164" fontId="8" fillId="0" borderId="128" xfId="0" applyNumberFormat="1" applyFont="1" applyBorder="1" applyAlignment="1">
      <alignment horizontal="center"/>
    </xf>
    <xf numFmtId="164" fontId="8" fillId="0" borderId="125" xfId="0" applyNumberFormat="1" applyFont="1" applyBorder="1" applyAlignment="1">
      <alignment horizontal="center"/>
    </xf>
    <xf numFmtId="0" fontId="5" fillId="0" borderId="123" xfId="0" applyFont="1" applyBorder="1" applyAlignment="1">
      <alignment horizontal="center"/>
    </xf>
    <xf numFmtId="1" fontId="5" fillId="0" borderId="129" xfId="0" applyNumberFormat="1" applyFont="1" applyBorder="1" applyAlignment="1">
      <alignment horizontal="center"/>
    </xf>
    <xf numFmtId="1" fontId="5" fillId="0" borderId="122" xfId="0" applyNumberFormat="1" applyFont="1" applyBorder="1" applyAlignment="1">
      <alignment horizontal="center"/>
    </xf>
    <xf numFmtId="1" fontId="5" fillId="0" borderId="125" xfId="0" applyNumberFormat="1" applyFont="1" applyBorder="1" applyAlignment="1">
      <alignment horizontal="center"/>
    </xf>
    <xf numFmtId="1" fontId="5" fillId="0" borderId="123" xfId="0" applyNumberFormat="1" applyFont="1" applyBorder="1" applyAlignment="1">
      <alignment horizontal="center"/>
    </xf>
    <xf numFmtId="0" fontId="5" fillId="0" borderId="133" xfId="0" applyFont="1" applyBorder="1" applyAlignment="1">
      <alignment horizontal="center"/>
    </xf>
    <xf numFmtId="0" fontId="5" fillId="0" borderId="134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164" fontId="8" fillId="3" borderId="8" xfId="0" applyNumberFormat="1" applyFont="1" applyFill="1" applyBorder="1"/>
    <xf numFmtId="164" fontId="8" fillId="3" borderId="34" xfId="0" applyNumberFormat="1" applyFont="1" applyFill="1" applyBorder="1"/>
    <xf numFmtId="164" fontId="8" fillId="3" borderId="8" xfId="0" applyNumberFormat="1" applyFont="1" applyFill="1" applyBorder="1" applyAlignment="1">
      <alignment horizontal="center"/>
    </xf>
    <xf numFmtId="164" fontId="8" fillId="3" borderId="34" xfId="0" applyNumberFormat="1" applyFont="1" applyFill="1" applyBorder="1" applyAlignment="1">
      <alignment horizontal="center"/>
    </xf>
    <xf numFmtId="164" fontId="8" fillId="3" borderId="38" xfId="0" applyNumberFormat="1" applyFont="1" applyFill="1" applyBorder="1" applyAlignment="1">
      <alignment horizontal="center"/>
    </xf>
    <xf numFmtId="164" fontId="8" fillId="3" borderId="99" xfId="0" applyNumberFormat="1" applyFont="1" applyFill="1" applyBorder="1" applyAlignment="1">
      <alignment horizontal="center"/>
    </xf>
    <xf numFmtId="164" fontId="8" fillId="3" borderId="36" xfId="0" applyNumberFormat="1" applyFont="1" applyFill="1" applyBorder="1" applyAlignment="1">
      <alignment horizontal="center"/>
    </xf>
    <xf numFmtId="164" fontId="8" fillId="3" borderId="98" xfId="0" applyNumberFormat="1" applyFont="1" applyFill="1" applyBorder="1" applyAlignment="1">
      <alignment horizontal="center"/>
    </xf>
    <xf numFmtId="164" fontId="10" fillId="3" borderId="100" xfId="0" applyNumberFormat="1" applyFont="1" applyFill="1" applyBorder="1" applyAlignment="1">
      <alignment horizontal="center"/>
    </xf>
    <xf numFmtId="164" fontId="10" fillId="3" borderId="120" xfId="0" applyNumberFormat="1" applyFont="1" applyFill="1" applyBorder="1" applyAlignment="1">
      <alignment horizontal="center"/>
    </xf>
    <xf numFmtId="164" fontId="10" fillId="3" borderId="39" xfId="0" applyNumberFormat="1" applyFont="1" applyFill="1" applyBorder="1" applyAlignment="1">
      <alignment horizontal="center"/>
    </xf>
    <xf numFmtId="164" fontId="10" fillId="3" borderId="40" xfId="0" applyNumberFormat="1" applyFont="1" applyFill="1" applyBorder="1" applyAlignment="1">
      <alignment horizontal="center"/>
    </xf>
    <xf numFmtId="164" fontId="13" fillId="3" borderId="36" xfId="0" applyNumberFormat="1" applyFont="1" applyFill="1" applyBorder="1" applyAlignment="1">
      <alignment horizontal="center"/>
    </xf>
    <xf numFmtId="164" fontId="8" fillId="3" borderId="121" xfId="0" applyNumberFormat="1" applyFont="1" applyFill="1" applyBorder="1" applyAlignment="1">
      <alignment horizontal="center"/>
    </xf>
    <xf numFmtId="164" fontId="8" fillId="3" borderId="100" xfId="0" applyNumberFormat="1" applyFont="1" applyFill="1" applyBorder="1" applyAlignment="1">
      <alignment horizontal="center"/>
    </xf>
    <xf numFmtId="164" fontId="8" fillId="3" borderId="48" xfId="0" applyNumberFormat="1" applyFont="1" applyFill="1" applyBorder="1" applyAlignment="1">
      <alignment horizontal="center"/>
    </xf>
    <xf numFmtId="164" fontId="8" fillId="3" borderId="101" xfId="0" applyNumberFormat="1" applyFont="1" applyFill="1" applyBorder="1" applyAlignment="1">
      <alignment horizontal="center"/>
    </xf>
    <xf numFmtId="164" fontId="8" fillId="3" borderId="43" xfId="0" applyNumberFormat="1" applyFont="1" applyFill="1" applyBorder="1" applyAlignment="1">
      <alignment horizontal="center"/>
    </xf>
    <xf numFmtId="164" fontId="8" fillId="3" borderId="42" xfId="0" applyNumberFormat="1" applyFont="1" applyFill="1" applyBorder="1" applyAlignment="1">
      <alignment horizontal="center"/>
    </xf>
    <xf numFmtId="164" fontId="8" fillId="3" borderId="50" xfId="0" applyNumberFormat="1" applyFont="1" applyFill="1" applyBorder="1" applyAlignment="1">
      <alignment horizontal="center"/>
    </xf>
    <xf numFmtId="164" fontId="8" fillId="3" borderId="0" xfId="0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3" fillId="0" borderId="121" xfId="0" applyFont="1" applyFill="1" applyBorder="1" applyAlignment="1">
      <alignment horizontal="center" vertical="center" wrapText="1"/>
    </xf>
    <xf numFmtId="164" fontId="5" fillId="0" borderId="136" xfId="0" applyNumberFormat="1" applyFont="1" applyFill="1" applyBorder="1" applyAlignment="1">
      <alignment horizontal="center" vertical="center" wrapText="1"/>
    </xf>
    <xf numFmtId="164" fontId="5" fillId="0" borderId="137" xfId="0" applyNumberFormat="1" applyFont="1" applyFill="1" applyBorder="1" applyAlignment="1">
      <alignment horizontal="center" vertical="center" wrapText="1"/>
    </xf>
    <xf numFmtId="164" fontId="5" fillId="0" borderId="121" xfId="0" applyNumberFormat="1" applyFont="1" applyFill="1" applyBorder="1" applyAlignment="1">
      <alignment horizontal="center" vertical="center" wrapText="1"/>
    </xf>
    <xf numFmtId="0" fontId="13" fillId="0" borderId="120" xfId="0" applyFont="1" applyFill="1" applyBorder="1" applyAlignment="1">
      <alignment horizontal="center" vertical="center" wrapText="1"/>
    </xf>
    <xf numFmtId="0" fontId="13" fillId="0" borderId="144" xfId="0" applyFont="1" applyFill="1" applyBorder="1" applyAlignment="1">
      <alignment horizontal="center" vertical="center" wrapText="1"/>
    </xf>
    <xf numFmtId="164" fontId="5" fillId="0" borderId="102" xfId="0" applyNumberFormat="1" applyFont="1" applyFill="1" applyBorder="1" applyAlignment="1">
      <alignment horizontal="center" vertical="center" wrapText="1"/>
    </xf>
    <xf numFmtId="164" fontId="13" fillId="0" borderId="145" xfId="0" applyNumberFormat="1" applyFont="1" applyFill="1" applyBorder="1" applyAlignment="1">
      <alignment horizontal="center" vertical="center" wrapText="1"/>
    </xf>
    <xf numFmtId="164" fontId="5" fillId="0" borderId="146" xfId="0" applyNumberFormat="1" applyFont="1" applyFill="1" applyBorder="1" applyAlignment="1">
      <alignment horizontal="center" vertical="center" wrapText="1"/>
    </xf>
    <xf numFmtId="164" fontId="13" fillId="0" borderId="147" xfId="0" applyNumberFormat="1" applyFont="1" applyFill="1" applyBorder="1" applyAlignment="1">
      <alignment horizontal="center" vertical="center" wrapText="1"/>
    </xf>
    <xf numFmtId="164" fontId="5" fillId="0" borderId="120" xfId="0" applyNumberFormat="1" applyFont="1" applyFill="1" applyBorder="1" applyAlignment="1">
      <alignment horizontal="center" vertical="center" wrapText="1"/>
    </xf>
    <xf numFmtId="164" fontId="13" fillId="0" borderId="144" xfId="0" applyNumberFormat="1" applyFont="1" applyFill="1" applyBorder="1" applyAlignment="1">
      <alignment horizontal="center" vertical="center" wrapText="1"/>
    </xf>
    <xf numFmtId="164" fontId="8" fillId="3" borderId="114" xfId="0" quotePrefix="1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164" fontId="10" fillId="0" borderId="102" xfId="0" applyNumberFormat="1" applyFont="1" applyBorder="1" applyAlignment="1">
      <alignment horizontal="center"/>
    </xf>
    <xf numFmtId="164" fontId="10" fillId="0" borderId="102" xfId="0" applyNumberFormat="1" applyFont="1" applyFill="1" applyBorder="1" applyAlignment="1">
      <alignment horizontal="center"/>
    </xf>
    <xf numFmtId="1" fontId="5" fillId="0" borderId="98" xfId="0" applyNumberFormat="1" applyFont="1" applyBorder="1" applyAlignment="1">
      <alignment horizontal="center"/>
    </xf>
    <xf numFmtId="1" fontId="5" fillId="0" borderId="37" xfId="0" applyNumberFormat="1" applyFont="1" applyBorder="1" applyAlignment="1">
      <alignment horizontal="center"/>
    </xf>
    <xf numFmtId="1" fontId="5" fillId="0" borderId="34" xfId="0" applyNumberFormat="1" applyFont="1" applyBorder="1" applyAlignment="1">
      <alignment horizontal="center"/>
    </xf>
    <xf numFmtId="1" fontId="5" fillId="0" borderId="43" xfId="0" applyNumberFormat="1" applyFont="1" applyBorder="1" applyAlignment="1">
      <alignment horizontal="center"/>
    </xf>
    <xf numFmtId="1" fontId="5" fillId="0" borderId="43" xfId="0" applyNumberFormat="1" applyFont="1" applyFill="1" applyBorder="1" applyAlignment="1">
      <alignment horizontal="center"/>
    </xf>
    <xf numFmtId="1" fontId="8" fillId="3" borderId="101" xfId="0" applyNumberFormat="1" applyFont="1" applyFill="1" applyBorder="1" applyAlignment="1">
      <alignment horizontal="center"/>
    </xf>
    <xf numFmtId="1" fontId="8" fillId="3" borderId="45" xfId="0" applyNumberFormat="1" applyFont="1" applyFill="1" applyBorder="1" applyAlignment="1">
      <alignment horizontal="center"/>
    </xf>
    <xf numFmtId="1" fontId="8" fillId="3" borderId="43" xfId="0" applyNumberFormat="1" applyFont="1" applyFill="1" applyBorder="1" applyAlignment="1">
      <alignment horizontal="center"/>
    </xf>
    <xf numFmtId="1" fontId="5" fillId="0" borderId="41" xfId="0" applyNumberFormat="1" applyFont="1" applyFill="1" applyBorder="1" applyAlignment="1">
      <alignment horizontal="center" vertical="center"/>
    </xf>
    <xf numFmtId="1" fontId="5" fillId="0" borderId="50" xfId="0" applyNumberFormat="1" applyFont="1" applyFill="1" applyBorder="1" applyAlignment="1">
      <alignment horizontal="center" vertical="center"/>
    </xf>
    <xf numFmtId="1" fontId="5" fillId="0" borderId="59" xfId="0" applyNumberFormat="1" applyFont="1" applyFill="1" applyBorder="1" applyAlignment="1">
      <alignment horizontal="center" vertical="center"/>
    </xf>
    <xf numFmtId="1" fontId="5" fillId="23" borderId="49" xfId="0" applyNumberFormat="1" applyFont="1" applyFill="1" applyBorder="1" applyAlignment="1">
      <alignment horizontal="center"/>
    </xf>
    <xf numFmtId="164" fontId="8" fillId="23" borderId="40" xfId="0" applyNumberFormat="1" applyFont="1" applyFill="1" applyBorder="1" applyAlignment="1">
      <alignment horizontal="center"/>
    </xf>
    <xf numFmtId="0" fontId="5" fillId="23" borderId="49" xfId="0" applyFont="1" applyFill="1" applyBorder="1" applyAlignment="1">
      <alignment horizontal="center"/>
    </xf>
    <xf numFmtId="0" fontId="5" fillId="23" borderId="126" xfId="0" applyFont="1" applyFill="1" applyBorder="1" applyAlignment="1">
      <alignment horizontal="center"/>
    </xf>
    <xf numFmtId="1" fontId="5" fillId="23" borderId="48" xfId="0" applyNumberFormat="1" applyFont="1" applyFill="1" applyBorder="1" applyAlignment="1">
      <alignment horizontal="center"/>
    </xf>
    <xf numFmtId="164" fontId="8" fillId="23" borderId="36" xfId="0" applyNumberFormat="1" applyFont="1" applyFill="1" applyBorder="1" applyAlignment="1">
      <alignment horizontal="center"/>
    </xf>
    <xf numFmtId="0" fontId="5" fillId="23" borderId="48" xfId="0" applyFont="1" applyFill="1" applyBorder="1" applyAlignment="1">
      <alignment horizontal="center"/>
    </xf>
    <xf numFmtId="0" fontId="8" fillId="24" borderId="6" xfId="0" applyFont="1" applyFill="1" applyBorder="1" applyAlignment="1">
      <alignment horizontal="center" vertical="center"/>
    </xf>
    <xf numFmtId="0" fontId="8" fillId="24" borderId="43" xfId="0" applyFont="1" applyFill="1" applyBorder="1"/>
    <xf numFmtId="1" fontId="5" fillId="24" borderId="6" xfId="0" applyNumberFormat="1" applyFont="1" applyFill="1" applyBorder="1" applyAlignment="1">
      <alignment horizontal="center"/>
    </xf>
    <xf numFmtId="164" fontId="8" fillId="24" borderId="6" xfId="0" applyNumberFormat="1" applyFont="1" applyFill="1" applyBorder="1" applyAlignment="1">
      <alignment horizontal="center"/>
    </xf>
    <xf numFmtId="1" fontId="8" fillId="24" borderId="100" xfId="0" applyNumberFormat="1" applyFont="1" applyFill="1" applyBorder="1" applyAlignment="1">
      <alignment horizontal="center"/>
    </xf>
    <xf numFmtId="1" fontId="8" fillId="24" borderId="43" xfId="0" applyNumberFormat="1" applyFont="1" applyFill="1" applyBorder="1" applyAlignment="1">
      <alignment horizontal="center"/>
    </xf>
    <xf numFmtId="1" fontId="5" fillId="24" borderId="46" xfId="0" applyNumberFormat="1" applyFont="1" applyFill="1" applyBorder="1" applyAlignment="1">
      <alignment horizontal="center"/>
    </xf>
    <xf numFmtId="1" fontId="5" fillId="24" borderId="45" xfId="0" applyNumberFormat="1" applyFont="1" applyFill="1" applyBorder="1" applyAlignment="1">
      <alignment horizontal="center"/>
    </xf>
    <xf numFmtId="1" fontId="5" fillId="24" borderId="48" xfId="0" applyNumberFormat="1" applyFont="1" applyFill="1" applyBorder="1" applyAlignment="1">
      <alignment horizontal="center"/>
    </xf>
    <xf numFmtId="1" fontId="5" fillId="24" borderId="101" xfId="0" applyNumberFormat="1" applyFont="1" applyFill="1" applyBorder="1" applyAlignment="1">
      <alignment horizontal="center"/>
    </xf>
    <xf numFmtId="1" fontId="8" fillId="24" borderId="6" xfId="0" applyNumberFormat="1" applyFont="1" applyFill="1" applyBorder="1" applyAlignment="1">
      <alignment horizontal="center"/>
    </xf>
    <xf numFmtId="0" fontId="5" fillId="24" borderId="6" xfId="0" applyNumberFormat="1" applyFont="1" applyFill="1" applyBorder="1" applyAlignment="1">
      <alignment horizontal="center"/>
    </xf>
    <xf numFmtId="164" fontId="5" fillId="24" borderId="101" xfId="0" applyNumberFormat="1" applyFont="1" applyFill="1" applyBorder="1" applyAlignment="1">
      <alignment horizontal="center"/>
    </xf>
    <xf numFmtId="164" fontId="5" fillId="24" borderId="45" xfId="0" applyNumberFormat="1" applyFont="1" applyFill="1" applyBorder="1" applyAlignment="1">
      <alignment horizontal="center"/>
    </xf>
    <xf numFmtId="164" fontId="5" fillId="24" borderId="6" xfId="0" applyNumberFormat="1" applyFont="1" applyFill="1" applyBorder="1" applyAlignment="1">
      <alignment horizontal="center"/>
    </xf>
    <xf numFmtId="164" fontId="5" fillId="24" borderId="48" xfId="0" applyNumberFormat="1" applyFont="1" applyFill="1" applyBorder="1" applyAlignment="1">
      <alignment horizontal="center"/>
    </xf>
    <xf numFmtId="1" fontId="10" fillId="24" borderId="100" xfId="0" applyNumberFormat="1" applyFont="1" applyFill="1" applyBorder="1" applyAlignment="1">
      <alignment horizontal="center"/>
    </xf>
    <xf numFmtId="164" fontId="10" fillId="24" borderId="102" xfId="0" applyNumberFormat="1" applyFont="1" applyFill="1" applyBorder="1" applyAlignment="1">
      <alignment horizontal="center"/>
    </xf>
    <xf numFmtId="164" fontId="10" fillId="24" borderId="47" xfId="0" applyNumberFormat="1" applyFont="1" applyFill="1" applyBorder="1" applyAlignment="1">
      <alignment horizontal="center"/>
    </xf>
    <xf numFmtId="1" fontId="10" fillId="24" borderId="49" xfId="0" applyNumberFormat="1" applyFont="1" applyFill="1" applyBorder="1" applyAlignment="1">
      <alignment horizontal="center"/>
    </xf>
    <xf numFmtId="1" fontId="13" fillId="24" borderId="48" xfId="0" applyNumberFormat="1" applyFont="1" applyFill="1" applyBorder="1" applyAlignment="1">
      <alignment horizontal="center"/>
    </xf>
    <xf numFmtId="164" fontId="5" fillId="24" borderId="103" xfId="0" applyNumberFormat="1" applyFont="1" applyFill="1" applyBorder="1" applyAlignment="1">
      <alignment horizontal="center"/>
    </xf>
    <xf numFmtId="164" fontId="5" fillId="24" borderId="49" xfId="0" applyNumberFormat="1" applyFont="1" applyFill="1" applyBorder="1" applyAlignment="1">
      <alignment horizontal="center"/>
    </xf>
    <xf numFmtId="164" fontId="8" fillId="24" borderId="48" xfId="0" applyNumberFormat="1" applyFont="1" applyFill="1" applyBorder="1" applyAlignment="1">
      <alignment horizontal="center"/>
    </xf>
    <xf numFmtId="164" fontId="8" fillId="24" borderId="43" xfId="0" applyNumberFormat="1" applyFont="1" applyFill="1" applyBorder="1" applyAlignment="1">
      <alignment horizontal="center"/>
    </xf>
    <xf numFmtId="164" fontId="5" fillId="24" borderId="43" xfId="0" applyNumberFormat="1" applyFont="1" applyFill="1" applyBorder="1" applyAlignment="1">
      <alignment horizontal="center"/>
    </xf>
    <xf numFmtId="164" fontId="8" fillId="24" borderId="100" xfId="0" applyNumberFormat="1" applyFont="1" applyFill="1" applyBorder="1" applyAlignment="1">
      <alignment horizontal="center"/>
    </xf>
    <xf numFmtId="1" fontId="5" fillId="24" borderId="43" xfId="0" applyNumberFormat="1" applyFont="1" applyFill="1" applyBorder="1" applyAlignment="1">
      <alignment horizontal="center"/>
    </xf>
    <xf numFmtId="0" fontId="5" fillId="24" borderId="6" xfId="0" applyFont="1" applyFill="1" applyBorder="1" applyAlignment="1">
      <alignment horizontal="center"/>
    </xf>
    <xf numFmtId="0" fontId="5" fillId="24" borderId="50" xfId="0" applyFont="1" applyFill="1" applyBorder="1" applyAlignment="1">
      <alignment horizontal="center"/>
    </xf>
    <xf numFmtId="0" fontId="5" fillId="24" borderId="0" xfId="0" applyFont="1" applyFill="1" applyBorder="1"/>
    <xf numFmtId="0" fontId="5" fillId="0" borderId="83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 wrapText="1"/>
    </xf>
    <xf numFmtId="0" fontId="5" fillId="0" borderId="48" xfId="0" applyFont="1" applyFill="1" applyBorder="1" applyAlignment="1">
      <alignment horizontal="center"/>
    </xf>
    <xf numFmtId="164" fontId="8" fillId="0" borderId="36" xfId="0" applyNumberFormat="1" applyFont="1" applyFill="1" applyBorder="1" applyAlignment="1">
      <alignment horizontal="center"/>
    </xf>
    <xf numFmtId="0" fontId="5" fillId="0" borderId="12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 wrapText="1"/>
    </xf>
    <xf numFmtId="0" fontId="5" fillId="0" borderId="49" xfId="0" applyFont="1" applyFill="1" applyBorder="1" applyAlignment="1">
      <alignment horizontal="center"/>
    </xf>
    <xf numFmtId="164" fontId="8" fillId="0" borderId="40" xfId="0" applyNumberFormat="1" applyFont="1" applyFill="1" applyBorder="1" applyAlignment="1">
      <alignment horizontal="center"/>
    </xf>
    <xf numFmtId="1" fontId="12" fillId="22" borderId="6" xfId="0" applyNumberFormat="1" applyFont="1" applyFill="1" applyBorder="1" applyAlignment="1">
      <alignment horizontal="center" vertical="center"/>
    </xf>
    <xf numFmtId="0" fontId="12" fillId="22" borderId="6" xfId="0" applyFont="1" applyFill="1" applyBorder="1" applyAlignment="1">
      <alignment horizontal="center" vertical="center"/>
    </xf>
    <xf numFmtId="0" fontId="12" fillId="22" borderId="7" xfId="0" applyFont="1" applyFill="1" applyBorder="1" applyAlignment="1">
      <alignment horizontal="center" vertical="center"/>
    </xf>
    <xf numFmtId="0" fontId="12" fillId="22" borderId="8" xfId="0" applyFont="1" applyFill="1" applyBorder="1" applyAlignment="1">
      <alignment horizontal="center" vertical="center"/>
    </xf>
    <xf numFmtId="1" fontId="12" fillId="22" borderId="44" xfId="0" applyNumberFormat="1" applyFont="1" applyFill="1" applyBorder="1" applyAlignment="1">
      <alignment horizontal="center" vertical="center"/>
    </xf>
    <xf numFmtId="0" fontId="12" fillId="22" borderId="44" xfId="0" applyFont="1" applyFill="1" applyBorder="1" applyAlignment="1">
      <alignment horizontal="center" vertical="center"/>
    </xf>
    <xf numFmtId="0" fontId="12" fillId="22" borderId="53" xfId="0" applyFont="1" applyFill="1" applyBorder="1" applyAlignment="1">
      <alignment horizontal="center" vertical="center"/>
    </xf>
    <xf numFmtId="0" fontId="12" fillId="22" borderId="35" xfId="0" applyFont="1" applyFill="1" applyBorder="1" applyAlignment="1">
      <alignment horizontal="center" vertical="center"/>
    </xf>
    <xf numFmtId="1" fontId="12" fillId="22" borderId="43" xfId="0" applyNumberFormat="1" applyFont="1" applyFill="1" applyBorder="1" applyAlignment="1">
      <alignment horizontal="center" vertical="center"/>
    </xf>
    <xf numFmtId="0" fontId="12" fillId="22" borderId="43" xfId="0" applyFont="1" applyFill="1" applyBorder="1" applyAlignment="1">
      <alignment horizontal="center" vertical="center"/>
    </xf>
    <xf numFmtId="0" fontId="12" fillId="22" borderId="52" xfId="0" applyFont="1" applyFill="1" applyBorder="1" applyAlignment="1">
      <alignment horizontal="center" vertical="center"/>
    </xf>
    <xf numFmtId="0" fontId="12" fillId="22" borderId="34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25" borderId="12" xfId="0" applyFont="1" applyFill="1" applyBorder="1" applyAlignment="1">
      <alignment vertical="center" wrapText="1"/>
    </xf>
    <xf numFmtId="14" fontId="9" fillId="25" borderId="13" xfId="0" applyNumberFormat="1" applyFont="1" applyFill="1" applyBorder="1" applyAlignment="1">
      <alignment horizontal="center" vertical="center" wrapText="1"/>
    </xf>
    <xf numFmtId="1" fontId="8" fillId="25" borderId="18" xfId="0" applyNumberFormat="1" applyFont="1" applyFill="1" applyBorder="1" applyAlignment="1">
      <alignment horizontal="center" vertical="center" wrapText="1"/>
    </xf>
    <xf numFmtId="1" fontId="8" fillId="25" borderId="14" xfId="0" applyNumberFormat="1" applyFont="1" applyFill="1" applyBorder="1" applyAlignment="1">
      <alignment horizontal="center" vertical="center" wrapText="1"/>
    </xf>
    <xf numFmtId="0" fontId="8" fillId="25" borderId="15" xfId="0" applyFont="1" applyFill="1" applyBorder="1" applyAlignment="1">
      <alignment horizontal="center" vertical="center" wrapText="1"/>
    </xf>
    <xf numFmtId="164" fontId="8" fillId="25" borderId="18" xfId="0" applyNumberFormat="1" applyFont="1" applyFill="1" applyBorder="1" applyAlignment="1">
      <alignment horizontal="center" vertical="center" wrapText="1"/>
    </xf>
    <xf numFmtId="0" fontId="10" fillId="25" borderId="20" xfId="0" applyFont="1" applyFill="1" applyBorder="1" applyAlignment="1">
      <alignment horizontal="center" vertical="center" wrapText="1"/>
    </xf>
    <xf numFmtId="164" fontId="8" fillId="25" borderId="16" xfId="0" applyNumberFormat="1" applyFont="1" applyFill="1" applyBorder="1" applyAlignment="1">
      <alignment horizontal="center" vertical="center" wrapText="1"/>
    </xf>
    <xf numFmtId="0" fontId="10" fillId="25" borderId="140" xfId="0" applyFont="1" applyFill="1" applyBorder="1" applyAlignment="1">
      <alignment horizontal="center" vertical="center" wrapText="1"/>
    </xf>
    <xf numFmtId="0" fontId="10" fillId="25" borderId="19" xfId="0" applyFont="1" applyFill="1" applyBorder="1" applyAlignment="1">
      <alignment horizontal="center" vertical="center" wrapText="1"/>
    </xf>
    <xf numFmtId="0" fontId="10" fillId="25" borderId="141" xfId="0" applyFont="1" applyFill="1" applyBorder="1" applyAlignment="1">
      <alignment horizontal="center" vertical="center" wrapText="1"/>
    </xf>
    <xf numFmtId="0" fontId="8" fillId="25" borderId="17" xfId="0" applyFont="1" applyFill="1" applyBorder="1" applyAlignment="1">
      <alignment horizontal="center" vertical="center" wrapText="1"/>
    </xf>
    <xf numFmtId="0" fontId="8" fillId="25" borderId="16" xfId="0" applyFont="1" applyFill="1" applyBorder="1" applyAlignment="1">
      <alignment horizontal="center" vertical="center" wrapText="1"/>
    </xf>
    <xf numFmtId="164" fontId="8" fillId="25" borderId="20" xfId="0" applyNumberFormat="1" applyFont="1" applyFill="1" applyBorder="1" applyAlignment="1">
      <alignment horizontal="center" vertical="center" wrapText="1"/>
    </xf>
    <xf numFmtId="164" fontId="8" fillId="25" borderId="21" xfId="0" applyNumberFormat="1" applyFont="1" applyFill="1" applyBorder="1" applyAlignment="1">
      <alignment horizontal="center" vertical="center" wrapText="1"/>
    </xf>
    <xf numFmtId="0" fontId="8" fillId="25" borderId="23" xfId="0" applyFont="1" applyFill="1" applyBorder="1" applyAlignment="1">
      <alignment horizontal="center" vertical="center" wrapText="1"/>
    </xf>
    <xf numFmtId="0" fontId="8" fillId="25" borderId="24" xfId="0" applyFont="1" applyFill="1" applyBorder="1" applyAlignment="1">
      <alignment vertical="center" wrapText="1"/>
    </xf>
    <xf numFmtId="164" fontId="8" fillId="25" borderId="23" xfId="0" applyNumberFormat="1" applyFont="1" applyFill="1" applyBorder="1" applyAlignment="1">
      <alignment horizontal="center" vertical="center"/>
    </xf>
    <xf numFmtId="0" fontId="8" fillId="25" borderId="25" xfId="0" applyFont="1" applyFill="1" applyBorder="1" applyAlignment="1">
      <alignment horizontal="center" vertical="center"/>
    </xf>
    <xf numFmtId="164" fontId="8" fillId="25" borderId="25" xfId="0" applyNumberFormat="1" applyFont="1" applyFill="1" applyBorder="1" applyAlignment="1">
      <alignment horizontal="center" vertical="center"/>
    </xf>
    <xf numFmtId="0" fontId="11" fillId="25" borderId="26" xfId="0" applyFont="1" applyFill="1" applyBorder="1" applyAlignment="1">
      <alignment horizontal="center" vertical="center"/>
    </xf>
    <xf numFmtId="164" fontId="8" fillId="25" borderId="28" xfId="0" applyNumberFormat="1" applyFont="1" applyFill="1" applyBorder="1" applyAlignment="1">
      <alignment horizontal="center" vertical="center"/>
    </xf>
    <xf numFmtId="0" fontId="11" fillId="25" borderId="24" xfId="0" applyFont="1" applyFill="1" applyBorder="1" applyAlignment="1">
      <alignment horizontal="center" vertical="center"/>
    </xf>
    <xf numFmtId="1" fontId="8" fillId="25" borderId="29" xfId="0" applyNumberFormat="1" applyFont="1" applyFill="1" applyBorder="1" applyAlignment="1">
      <alignment horizontal="center" vertical="center"/>
    </xf>
    <xf numFmtId="1" fontId="8" fillId="25" borderId="25" xfId="0" applyNumberFormat="1" applyFont="1" applyFill="1" applyBorder="1" applyAlignment="1">
      <alignment horizontal="center" vertical="center"/>
    </xf>
    <xf numFmtId="0" fontId="8" fillId="25" borderId="26" xfId="0" quotePrefix="1" applyFont="1" applyFill="1" applyBorder="1" applyAlignment="1">
      <alignment horizontal="center" vertical="center"/>
    </xf>
    <xf numFmtId="164" fontId="8" fillId="25" borderId="29" xfId="0" quotePrefix="1" applyNumberFormat="1" applyFont="1" applyFill="1" applyBorder="1" applyAlignment="1">
      <alignment horizontal="center" vertical="center"/>
    </xf>
    <xf numFmtId="164" fontId="8" fillId="25" borderId="26" xfId="0" applyNumberFormat="1" applyFont="1" applyFill="1" applyBorder="1" applyAlignment="1">
      <alignment horizontal="center" vertical="center" wrapText="1"/>
    </xf>
    <xf numFmtId="0" fontId="8" fillId="25" borderId="30" xfId="0" applyFont="1" applyFill="1" applyBorder="1" applyAlignment="1">
      <alignment horizontal="center" vertical="center"/>
    </xf>
    <xf numFmtId="164" fontId="8" fillId="25" borderId="27" xfId="0" quotePrefix="1" applyNumberFormat="1" applyFont="1" applyFill="1" applyBorder="1" applyAlignment="1">
      <alignment horizontal="center" vertical="center"/>
    </xf>
    <xf numFmtId="0" fontId="8" fillId="25" borderId="142" xfId="0" quotePrefix="1" applyFont="1" applyFill="1" applyBorder="1" applyAlignment="1">
      <alignment horizontal="center" vertical="center" wrapText="1"/>
    </xf>
    <xf numFmtId="0" fontId="8" fillId="25" borderId="81" xfId="0" quotePrefix="1" applyFont="1" applyFill="1" applyBorder="1" applyAlignment="1">
      <alignment horizontal="center" vertical="center" wrapText="1"/>
    </xf>
    <xf numFmtId="0" fontId="8" fillId="25" borderId="143" xfId="0" quotePrefix="1" applyFont="1" applyFill="1" applyBorder="1" applyAlignment="1">
      <alignment horizontal="center" vertical="center" wrapText="1"/>
    </xf>
    <xf numFmtId="0" fontId="8" fillId="25" borderId="28" xfId="0" quotePrefix="1" applyFont="1" applyFill="1" applyBorder="1" applyAlignment="1">
      <alignment horizontal="center" vertical="center"/>
    </xf>
    <xf numFmtId="0" fontId="8" fillId="25" borderId="27" xfId="0" quotePrefix="1" applyFont="1" applyFill="1" applyBorder="1" applyAlignment="1">
      <alignment horizontal="center" vertical="center"/>
    </xf>
    <xf numFmtId="164" fontId="8" fillId="25" borderId="30" xfId="0" quotePrefix="1" applyNumberFormat="1" applyFont="1" applyFill="1" applyBorder="1" applyAlignment="1">
      <alignment horizontal="center" vertical="center"/>
    </xf>
    <xf numFmtId="164" fontId="8" fillId="25" borderId="31" xfId="0" quotePrefix="1" applyNumberFormat="1" applyFont="1" applyFill="1" applyBorder="1" applyAlignment="1">
      <alignment horizontal="center" vertical="center"/>
    </xf>
    <xf numFmtId="0" fontId="8" fillId="25" borderId="28" xfId="0" applyFont="1" applyFill="1" applyBorder="1" applyAlignment="1">
      <alignment horizontal="center" vertical="center" wrapText="1"/>
    </xf>
    <xf numFmtId="1" fontId="8" fillId="25" borderId="32" xfId="0" applyNumberFormat="1" applyFont="1" applyFill="1" applyBorder="1" applyAlignment="1">
      <alignment horizontal="center" vertical="center"/>
    </xf>
    <xf numFmtId="0" fontId="8" fillId="25" borderId="70" xfId="0" applyFont="1" applyFill="1" applyBorder="1" applyAlignment="1">
      <alignment vertical="center"/>
    </xf>
    <xf numFmtId="0" fontId="8" fillId="25" borderId="71" xfId="0" applyFont="1" applyFill="1" applyBorder="1" applyAlignment="1">
      <alignment vertical="center"/>
    </xf>
    <xf numFmtId="164" fontId="8" fillId="25" borderId="70" xfId="0" applyNumberFormat="1" applyFont="1" applyFill="1" applyBorder="1" applyAlignment="1">
      <alignment horizontal="center" vertical="center"/>
    </xf>
    <xf numFmtId="0" fontId="11" fillId="25" borderId="72" xfId="0" applyFont="1" applyFill="1" applyBorder="1" applyAlignment="1">
      <alignment horizontal="center" vertical="center"/>
    </xf>
    <xf numFmtId="164" fontId="8" fillId="25" borderId="72" xfId="0" applyNumberFormat="1" applyFont="1" applyFill="1" applyBorder="1" applyAlignment="1">
      <alignment horizontal="center" vertical="center"/>
    </xf>
    <xf numFmtId="0" fontId="11" fillId="25" borderId="73" xfId="0" applyFont="1" applyFill="1" applyBorder="1" applyAlignment="1">
      <alignment horizontal="center" vertical="center"/>
    </xf>
    <xf numFmtId="164" fontId="8" fillId="25" borderId="75" xfId="0" applyNumberFormat="1" applyFont="1" applyFill="1" applyBorder="1" applyAlignment="1">
      <alignment horizontal="center" vertical="center"/>
    </xf>
    <xf numFmtId="0" fontId="11" fillId="25" borderId="71" xfId="0" applyFont="1" applyFill="1" applyBorder="1" applyAlignment="1">
      <alignment horizontal="center" vertical="center"/>
    </xf>
    <xf numFmtId="1" fontId="8" fillId="25" borderId="76" xfId="0" applyNumberFormat="1" applyFont="1" applyFill="1" applyBorder="1" applyAlignment="1">
      <alignment horizontal="center" vertical="center"/>
    </xf>
    <xf numFmtId="1" fontId="8" fillId="25" borderId="72" xfId="0" applyNumberFormat="1" applyFont="1" applyFill="1" applyBorder="1" applyAlignment="1">
      <alignment horizontal="center" vertical="center"/>
    </xf>
    <xf numFmtId="164" fontId="8" fillId="25" borderId="73" xfId="0" applyNumberFormat="1" applyFont="1" applyFill="1" applyBorder="1" applyAlignment="1">
      <alignment horizontal="center" vertical="center"/>
    </xf>
    <xf numFmtId="164" fontId="8" fillId="25" borderId="76" xfId="0" applyNumberFormat="1" applyFont="1" applyFill="1" applyBorder="1" applyAlignment="1">
      <alignment horizontal="center" vertical="center"/>
    </xf>
    <xf numFmtId="1" fontId="10" fillId="25" borderId="77" xfId="0" applyNumberFormat="1" applyFont="1" applyFill="1" applyBorder="1" applyAlignment="1">
      <alignment horizontal="center" vertical="center"/>
    </xf>
    <xf numFmtId="164" fontId="8" fillId="25" borderId="74" xfId="0" applyNumberFormat="1" applyFont="1" applyFill="1" applyBorder="1" applyAlignment="1">
      <alignment horizontal="center" vertical="center"/>
    </xf>
    <xf numFmtId="164" fontId="8" fillId="25" borderId="150" xfId="0" applyNumberFormat="1" applyFont="1" applyFill="1" applyBorder="1" applyAlignment="1">
      <alignment horizontal="center" vertical="center" wrapText="1"/>
    </xf>
    <xf numFmtId="164" fontId="8" fillId="25" borderId="139" xfId="0" applyNumberFormat="1" applyFont="1" applyFill="1" applyBorder="1" applyAlignment="1">
      <alignment horizontal="center" vertical="center" wrapText="1"/>
    </xf>
    <xf numFmtId="164" fontId="10" fillId="25" borderId="151" xfId="0" applyNumberFormat="1" applyFont="1" applyFill="1" applyBorder="1" applyAlignment="1">
      <alignment horizontal="center" vertical="center" wrapText="1"/>
    </xf>
    <xf numFmtId="164" fontId="8" fillId="25" borderId="78" xfId="0" applyNumberFormat="1" applyFont="1" applyFill="1" applyBorder="1" applyAlignment="1">
      <alignment horizontal="center" vertical="center" wrapText="1"/>
    </xf>
    <xf numFmtId="164" fontId="8" fillId="25" borderId="77" xfId="0" applyNumberFormat="1" applyFont="1" applyFill="1" applyBorder="1" applyAlignment="1">
      <alignment horizontal="center" vertical="center"/>
    </xf>
    <xf numFmtId="164" fontId="8" fillId="25" borderId="78" xfId="0" applyNumberFormat="1" applyFont="1" applyFill="1" applyBorder="1" applyAlignment="1">
      <alignment horizontal="center" vertical="center"/>
    </xf>
    <xf numFmtId="1" fontId="5" fillId="25" borderId="72" xfId="0" applyNumberFormat="1" applyFont="1" applyFill="1" applyBorder="1" applyAlignment="1">
      <alignment horizontal="center" vertical="center"/>
    </xf>
    <xf numFmtId="1" fontId="5" fillId="25" borderId="79" xfId="0" applyNumberFormat="1" applyFont="1" applyFill="1" applyBorder="1" applyAlignment="1">
      <alignment horizontal="center" vertical="center"/>
    </xf>
    <xf numFmtId="0" fontId="5" fillId="25" borderId="80" xfId="0" applyFont="1" applyFill="1" applyBorder="1" applyAlignment="1">
      <alignment vertical="center"/>
    </xf>
    <xf numFmtId="0" fontId="5" fillId="25" borderId="81" xfId="0" applyFont="1" applyFill="1" applyBorder="1" applyAlignment="1">
      <alignment vertical="center"/>
    </xf>
    <xf numFmtId="164" fontId="5" fillId="25" borderId="31" xfId="0" applyNumberFormat="1" applyFont="1" applyFill="1" applyBorder="1" applyAlignment="1">
      <alignment horizontal="center" vertical="center"/>
    </xf>
    <xf numFmtId="0" fontId="12" fillId="25" borderId="31" xfId="0" applyFont="1" applyFill="1" applyBorder="1" applyAlignment="1">
      <alignment horizontal="center" vertical="center"/>
    </xf>
    <xf numFmtId="164" fontId="5" fillId="25" borderId="30" xfId="0" applyNumberFormat="1" applyFont="1" applyFill="1" applyBorder="1" applyAlignment="1">
      <alignment horizontal="center" vertical="center"/>
    </xf>
    <xf numFmtId="0" fontId="12" fillId="25" borderId="81" xfId="0" applyFont="1" applyFill="1" applyBorder="1" applyAlignment="1">
      <alignment horizontal="center" vertical="center"/>
    </xf>
    <xf numFmtId="1" fontId="5" fillId="25" borderId="31" xfId="0" applyNumberFormat="1" applyFont="1" applyFill="1" applyBorder="1" applyAlignment="1">
      <alignment horizontal="center" vertical="center"/>
    </xf>
    <xf numFmtId="0" fontId="5" fillId="25" borderId="31" xfId="0" applyFont="1" applyFill="1" applyBorder="1" applyAlignment="1">
      <alignment horizontal="center" vertical="center"/>
    </xf>
    <xf numFmtId="0" fontId="13" fillId="25" borderId="31" xfId="0" applyFont="1" applyFill="1" applyBorder="1" applyAlignment="1">
      <alignment horizontal="center" vertical="center"/>
    </xf>
    <xf numFmtId="0" fontId="13" fillId="25" borderId="31" xfId="0" applyFont="1" applyFill="1" applyBorder="1" applyAlignment="1">
      <alignment horizontal="center" vertical="center" wrapText="1"/>
    </xf>
    <xf numFmtId="164" fontId="5" fillId="25" borderId="27" xfId="0" applyNumberFormat="1" applyFont="1" applyFill="1" applyBorder="1" applyAlignment="1">
      <alignment horizontal="center" vertical="center"/>
    </xf>
    <xf numFmtId="0" fontId="5" fillId="25" borderId="27" xfId="0" applyFont="1" applyFill="1" applyBorder="1" applyAlignment="1">
      <alignment horizontal="center" vertical="center"/>
    </xf>
    <xf numFmtId="1" fontId="5" fillId="25" borderId="29" xfId="0" applyNumberFormat="1" applyFont="1" applyFill="1" applyBorder="1" applyAlignment="1">
      <alignment horizontal="center" vertical="center"/>
    </xf>
    <xf numFmtId="1" fontId="5" fillId="25" borderId="28" xfId="0" applyNumberFormat="1" applyFont="1" applyFill="1" applyBorder="1" applyAlignment="1">
      <alignment horizontal="center" vertical="center"/>
    </xf>
    <xf numFmtId="1" fontId="5" fillId="25" borderId="25" xfId="0" applyNumberFormat="1" applyFont="1" applyFill="1" applyBorder="1" applyAlignment="1">
      <alignment horizontal="center" vertical="center"/>
    </xf>
    <xf numFmtId="1" fontId="5" fillId="25" borderId="32" xfId="0" applyNumberFormat="1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vertical="center"/>
    </xf>
    <xf numFmtId="164" fontId="5" fillId="0" borderId="60" xfId="0" applyNumberFormat="1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164" fontId="5" fillId="0" borderId="62" xfId="0" applyNumberFormat="1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164" fontId="5" fillId="0" borderId="65" xfId="0" applyNumberFormat="1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1" fontId="5" fillId="0" borderId="66" xfId="0" applyNumberFormat="1" applyFont="1" applyFill="1" applyBorder="1" applyAlignment="1">
      <alignment horizontal="center" vertical="center"/>
    </xf>
    <xf numFmtId="1" fontId="5" fillId="0" borderId="62" xfId="0" applyNumberFormat="1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164" fontId="5" fillId="0" borderId="66" xfId="0" applyNumberFormat="1" applyFont="1" applyFill="1" applyBorder="1" applyAlignment="1">
      <alignment horizontal="center" vertical="center"/>
    </xf>
    <xf numFmtId="164" fontId="5" fillId="0" borderId="63" xfId="0" applyNumberFormat="1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164" fontId="5" fillId="0" borderId="64" xfId="0" applyNumberFormat="1" applyFont="1" applyFill="1" applyBorder="1" applyAlignment="1">
      <alignment horizontal="center" vertical="center"/>
    </xf>
    <xf numFmtId="164" fontId="5" fillId="0" borderId="148" xfId="0" applyNumberFormat="1" applyFont="1" applyFill="1" applyBorder="1" applyAlignment="1">
      <alignment horizontal="center" vertical="center" wrapText="1"/>
    </xf>
    <xf numFmtId="164" fontId="5" fillId="0" borderId="138" xfId="0" applyNumberFormat="1" applyFont="1" applyFill="1" applyBorder="1" applyAlignment="1">
      <alignment horizontal="center" vertical="center" wrapText="1"/>
    </xf>
    <xf numFmtId="164" fontId="13" fillId="0" borderId="149" xfId="0" applyNumberFormat="1" applyFont="1" applyFill="1" applyBorder="1" applyAlignment="1">
      <alignment horizontal="center" vertical="center" wrapText="1"/>
    </xf>
    <xf numFmtId="164" fontId="5" fillId="0" borderId="67" xfId="0" applyNumberFormat="1" applyFont="1" applyFill="1" applyBorder="1" applyAlignment="1">
      <alignment horizontal="center" vertical="center"/>
    </xf>
    <xf numFmtId="164" fontId="5" fillId="0" borderId="68" xfId="0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1" fontId="5" fillId="0" borderId="69" xfId="0" applyNumberFormat="1" applyFont="1" applyFill="1" applyBorder="1" applyAlignment="1">
      <alignment horizontal="center" vertical="center"/>
    </xf>
    <xf numFmtId="0" fontId="5" fillId="0" borderId="167" xfId="20" applyFont="1" applyBorder="1" applyAlignment="1">
      <alignment vertical="center"/>
    </xf>
    <xf numFmtId="0" fontId="5" fillId="0" borderId="168" xfId="20" applyFont="1" applyBorder="1" applyAlignment="1">
      <alignment vertical="center"/>
    </xf>
    <xf numFmtId="0" fontId="5" fillId="0" borderId="169" xfId="20" applyFont="1" applyBorder="1" applyAlignment="1">
      <alignment vertical="center"/>
    </xf>
    <xf numFmtId="0" fontId="5" fillId="0" borderId="0" xfId="20" applyFont="1"/>
    <xf numFmtId="0" fontId="5" fillId="0" borderId="1" xfId="20" applyFont="1" applyBorder="1" applyAlignment="1">
      <alignment vertical="center"/>
    </xf>
    <xf numFmtId="0" fontId="5" fillId="0" borderId="4" xfId="20" applyFont="1" applyBorder="1" applyAlignment="1">
      <alignment vertical="center"/>
    </xf>
    <xf numFmtId="0" fontId="5" fillId="0" borderId="5" xfId="20" applyFont="1" applyBorder="1" applyAlignment="1">
      <alignment vertical="center"/>
    </xf>
    <xf numFmtId="0" fontId="5" fillId="0" borderId="3" xfId="20" applyFont="1" applyBorder="1" applyAlignment="1">
      <alignment vertical="center"/>
    </xf>
    <xf numFmtId="0" fontId="5" fillId="0" borderId="164" xfId="20" applyFont="1" applyBorder="1" applyAlignment="1">
      <alignment horizontal="center" vertical="center"/>
    </xf>
    <xf numFmtId="0" fontId="5" fillId="0" borderId="135" xfId="20" applyFont="1" applyBorder="1" applyAlignment="1">
      <alignment horizontal="center" vertical="center"/>
    </xf>
    <xf numFmtId="0" fontId="5" fillId="0" borderId="2" xfId="20" applyFont="1" applyBorder="1"/>
    <xf numFmtId="0" fontId="5" fillId="0" borderId="2" xfId="20" applyFont="1" applyBorder="1" applyAlignment="1">
      <alignment horizontal="center"/>
    </xf>
    <xf numFmtId="0" fontId="5" fillId="0" borderId="170" xfId="20" applyFont="1" applyBorder="1" applyAlignment="1">
      <alignment horizontal="center"/>
    </xf>
    <xf numFmtId="0" fontId="5" fillId="0" borderId="135" xfId="20" applyFont="1" applyBorder="1" applyAlignment="1">
      <alignment horizontal="center"/>
    </xf>
    <xf numFmtId="0" fontId="12" fillId="0" borderId="2" xfId="20" applyFont="1" applyBorder="1" applyAlignment="1">
      <alignment horizontal="center" vertical="center"/>
    </xf>
    <xf numFmtId="0" fontId="12" fillId="0" borderId="135" xfId="20" applyFont="1" applyBorder="1" applyAlignment="1">
      <alignment horizontal="center" vertical="center"/>
    </xf>
    <xf numFmtId="0" fontId="5" fillId="0" borderId="3" xfId="20" applyFont="1" applyBorder="1" applyAlignment="1">
      <alignment horizontal="center" vertical="center"/>
    </xf>
    <xf numFmtId="0" fontId="5" fillId="0" borderId="3" xfId="20" applyFont="1" applyBorder="1"/>
    <xf numFmtId="0" fontId="5" fillId="0" borderId="3" xfId="20" applyFont="1" applyBorder="1" applyAlignment="1">
      <alignment horizontal="center"/>
    </xf>
    <xf numFmtId="0" fontId="5" fillId="0" borderId="3" xfId="20" quotePrefix="1" applyFont="1" applyBorder="1" applyAlignment="1">
      <alignment horizontal="center"/>
    </xf>
    <xf numFmtId="0" fontId="5" fillId="0" borderId="152" xfId="20" applyFont="1" applyBorder="1" applyAlignment="1">
      <alignment horizontal="center" vertical="center"/>
    </xf>
    <xf numFmtId="0" fontId="5" fillId="0" borderId="153" xfId="20" applyFont="1" applyBorder="1" applyAlignment="1">
      <alignment vertical="center"/>
    </xf>
    <xf numFmtId="0" fontId="5" fillId="0" borderId="8" xfId="20" applyFont="1" applyBorder="1" applyAlignment="1">
      <alignment vertical="center"/>
    </xf>
    <xf numFmtId="0" fontId="5" fillId="0" borderId="37" xfId="20" applyFont="1" applyBorder="1" applyAlignment="1">
      <alignment vertical="center"/>
    </xf>
    <xf numFmtId="0" fontId="5" fillId="0" borderId="36" xfId="20" applyFont="1" applyBorder="1" applyAlignment="1">
      <alignment vertical="center"/>
    </xf>
    <xf numFmtId="0" fontId="12" fillId="0" borderId="154" xfId="20" applyFont="1" applyBorder="1" applyAlignment="1">
      <alignment vertical="center"/>
    </xf>
    <xf numFmtId="0" fontId="5" fillId="0" borderId="46" xfId="20" applyFont="1" applyBorder="1" applyAlignment="1">
      <alignment horizontal="center" vertical="center"/>
    </xf>
    <xf numFmtId="0" fontId="5" fillId="0" borderId="6" xfId="20" applyFont="1" applyBorder="1" applyAlignment="1">
      <alignment vertical="center"/>
    </xf>
    <xf numFmtId="0" fontId="12" fillId="0" borderId="44" xfId="20" applyFont="1" applyBorder="1" applyAlignment="1">
      <alignment vertical="center"/>
    </xf>
    <xf numFmtId="0" fontId="5" fillId="0" borderId="44" xfId="20" applyFont="1" applyBorder="1" applyAlignment="1">
      <alignment vertical="center"/>
    </xf>
    <xf numFmtId="0" fontId="5" fillId="0" borderId="55" xfId="20" applyFont="1" applyBorder="1" applyAlignment="1">
      <alignment horizontal="center" vertical="center"/>
    </xf>
    <xf numFmtId="0" fontId="5" fillId="0" borderId="7" xfId="20" applyFont="1" applyBorder="1" applyAlignment="1">
      <alignment vertical="center"/>
    </xf>
    <xf numFmtId="0" fontId="5" fillId="0" borderId="54" xfId="20" applyFont="1" applyBorder="1" applyAlignment="1">
      <alignment vertical="center"/>
    </xf>
    <xf numFmtId="0" fontId="5" fillId="0" borderId="57" xfId="20" applyFont="1" applyBorder="1" applyAlignment="1">
      <alignment vertical="center"/>
    </xf>
    <xf numFmtId="0" fontId="5" fillId="0" borderId="53" xfId="20" applyFont="1" applyBorder="1" applyAlignment="1">
      <alignment vertical="center"/>
    </xf>
    <xf numFmtId="0" fontId="5" fillId="0" borderId="0" xfId="20" applyFont="1" applyBorder="1"/>
    <xf numFmtId="164" fontId="5" fillId="0" borderId="168" xfId="20" applyNumberFormat="1" applyFont="1" applyBorder="1" applyAlignment="1">
      <alignment vertical="center"/>
    </xf>
    <xf numFmtId="164" fontId="5" fillId="0" borderId="1" xfId="20" applyNumberFormat="1" applyFont="1" applyBorder="1" applyAlignment="1">
      <alignment vertical="center"/>
    </xf>
    <xf numFmtId="164" fontId="5" fillId="0" borderId="2" xfId="20" applyNumberFormat="1" applyFont="1" applyBorder="1" applyAlignment="1">
      <alignment horizontal="center"/>
    </xf>
    <xf numFmtId="164" fontId="5" fillId="0" borderId="3" xfId="20" applyNumberFormat="1" applyFont="1" applyBorder="1" applyAlignment="1">
      <alignment horizontal="center"/>
    </xf>
    <xf numFmtId="164" fontId="5" fillId="0" borderId="8" xfId="20" applyNumberFormat="1" applyFont="1" applyBorder="1" applyAlignment="1">
      <alignment vertical="center"/>
    </xf>
    <xf numFmtId="164" fontId="5" fillId="0" borderId="7" xfId="20" applyNumberFormat="1" applyFont="1" applyBorder="1" applyAlignment="1">
      <alignment vertical="center"/>
    </xf>
    <xf numFmtId="164" fontId="5" fillId="0" borderId="0" xfId="20" applyNumberFormat="1" applyFont="1" applyBorder="1"/>
    <xf numFmtId="164" fontId="5" fillId="0" borderId="0" xfId="20" applyNumberFormat="1" applyFont="1"/>
    <xf numFmtId="164" fontId="5" fillId="0" borderId="37" xfId="20" applyNumberFormat="1" applyFont="1" applyBorder="1" applyAlignment="1">
      <alignment vertical="center"/>
    </xf>
    <xf numFmtId="164" fontId="5" fillId="0" borderId="54" xfId="20" applyNumberFormat="1" applyFont="1" applyBorder="1" applyAlignment="1">
      <alignment vertical="center"/>
    </xf>
    <xf numFmtId="164" fontId="5" fillId="0" borderId="4" xfId="20" applyNumberFormat="1" applyFont="1" applyBorder="1" applyAlignment="1">
      <alignment vertical="center"/>
    </xf>
    <xf numFmtId="1" fontId="5" fillId="0" borderId="168" xfId="20" applyNumberFormat="1" applyFont="1" applyBorder="1" applyAlignment="1">
      <alignment vertical="center"/>
    </xf>
    <xf numFmtId="1" fontId="5" fillId="0" borderId="1" xfId="20" applyNumberFormat="1" applyFont="1" applyBorder="1" applyAlignment="1">
      <alignment vertical="center"/>
    </xf>
    <xf numFmtId="1" fontId="5" fillId="0" borderId="4" xfId="20" applyNumberFormat="1" applyFont="1" applyBorder="1" applyAlignment="1">
      <alignment vertical="center"/>
    </xf>
    <xf numFmtId="1" fontId="5" fillId="0" borderId="170" xfId="20" applyNumberFormat="1" applyFont="1" applyBorder="1" applyAlignment="1">
      <alignment horizontal="center"/>
    </xf>
    <xf numFmtId="1" fontId="5" fillId="0" borderId="135" xfId="20" applyNumberFormat="1" applyFont="1" applyBorder="1" applyAlignment="1">
      <alignment horizontal="center"/>
    </xf>
    <xf numFmtId="1" fontId="5" fillId="0" borderId="2" xfId="20" applyNumberFormat="1" applyFont="1" applyBorder="1"/>
    <xf numFmtId="1" fontId="5" fillId="0" borderId="3" xfId="20" quotePrefix="1" applyNumberFormat="1" applyFont="1" applyBorder="1" applyAlignment="1">
      <alignment horizontal="center"/>
    </xf>
    <xf numFmtId="1" fontId="5" fillId="0" borderId="37" xfId="20" applyNumberFormat="1" applyFont="1" applyBorder="1" applyAlignment="1">
      <alignment vertical="center"/>
    </xf>
    <xf numFmtId="1" fontId="5" fillId="0" borderId="54" xfId="20" applyNumberFormat="1" applyFont="1" applyBorder="1" applyAlignment="1">
      <alignment vertical="center"/>
    </xf>
    <xf numFmtId="1" fontId="5" fillId="0" borderId="0" xfId="20" applyNumberFormat="1" applyFont="1" applyBorder="1"/>
    <xf numFmtId="1" fontId="5" fillId="0" borderId="0" xfId="20" applyNumberFormat="1" applyFont="1"/>
    <xf numFmtId="1" fontId="5" fillId="0" borderId="2" xfId="20" applyNumberFormat="1" applyFont="1" applyBorder="1" applyAlignment="1">
      <alignment horizontal="center"/>
    </xf>
    <xf numFmtId="1" fontId="5" fillId="0" borderId="8" xfId="20" applyNumberFormat="1" applyFont="1" applyBorder="1" applyAlignment="1">
      <alignment vertical="center"/>
    </xf>
    <xf numFmtId="1" fontId="5" fillId="0" borderId="7" xfId="20" applyNumberFormat="1" applyFont="1" applyBorder="1" applyAlignment="1">
      <alignment vertical="center"/>
    </xf>
    <xf numFmtId="1" fontId="5" fillId="0" borderId="3" xfId="20" applyNumberFormat="1" applyFont="1" applyBorder="1" applyAlignment="1">
      <alignment horizontal="center"/>
    </xf>
    <xf numFmtId="164" fontId="13" fillId="3" borderId="45" xfId="0" applyNumberFormat="1" applyFont="1" applyFill="1" applyBorder="1" applyAlignment="1">
      <alignment horizontal="center"/>
    </xf>
    <xf numFmtId="164" fontId="8" fillId="3" borderId="37" xfId="0" applyNumberFormat="1" applyFont="1" applyFill="1" applyBorder="1" applyAlignment="1">
      <alignment horizontal="center"/>
    </xf>
    <xf numFmtId="1" fontId="13" fillId="3" borderId="44" xfId="0" applyNumberFormat="1" applyFont="1" applyFill="1" applyBorder="1" applyAlignment="1">
      <alignment horizontal="center"/>
    </xf>
    <xf numFmtId="1" fontId="5" fillId="0" borderId="47" xfId="0" applyNumberFormat="1" applyFont="1" applyBorder="1" applyAlignment="1">
      <alignment horizontal="center"/>
    </xf>
    <xf numFmtId="1" fontId="5" fillId="24" borderId="47" xfId="0" applyNumberFormat="1" applyFont="1" applyFill="1" applyBorder="1" applyAlignment="1">
      <alignment horizontal="center"/>
    </xf>
    <xf numFmtId="1" fontId="5" fillId="0" borderId="47" xfId="0" applyNumberFormat="1" applyFont="1" applyFill="1" applyBorder="1" applyAlignment="1">
      <alignment horizontal="center"/>
    </xf>
    <xf numFmtId="164" fontId="8" fillId="3" borderId="35" xfId="0" applyNumberFormat="1" applyFont="1" applyFill="1" applyBorder="1" applyAlignment="1">
      <alignment horizontal="center"/>
    </xf>
    <xf numFmtId="1" fontId="5" fillId="5" borderId="47" xfId="0" applyNumberFormat="1" applyFont="1" applyFill="1" applyBorder="1" applyAlignment="1">
      <alignment horizontal="center"/>
    </xf>
    <xf numFmtId="1" fontId="5" fillId="0" borderId="131" xfId="0" applyNumberFormat="1" applyFont="1" applyBorder="1" applyAlignment="1">
      <alignment horizontal="center"/>
    </xf>
    <xf numFmtId="0" fontId="5" fillId="23" borderId="40" xfId="0" applyFont="1" applyFill="1" applyBorder="1" applyAlignment="1">
      <alignment horizontal="center" wrapText="1"/>
    </xf>
    <xf numFmtId="0" fontId="15" fillId="0" borderId="0" xfId="122" applyFont="1" applyFill="1" applyBorder="1"/>
    <xf numFmtId="164" fontId="15" fillId="0" borderId="0" xfId="122" applyNumberFormat="1" applyFont="1" applyFill="1" applyBorder="1" applyAlignment="1">
      <alignment horizontal="center"/>
    </xf>
    <xf numFmtId="0" fontId="15" fillId="0" borderId="0" xfId="122" applyFont="1"/>
    <xf numFmtId="164" fontId="5" fillId="0" borderId="42" xfId="0" applyNumberFormat="1" applyFont="1" applyBorder="1" applyAlignment="1">
      <alignment horizontal="center"/>
    </xf>
    <xf numFmtId="164" fontId="5" fillId="24" borderId="42" xfId="0" applyNumberFormat="1" applyFont="1" applyFill="1" applyBorder="1" applyAlignment="1">
      <alignment horizontal="center"/>
    </xf>
    <xf numFmtId="164" fontId="5" fillId="0" borderId="42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0" fillId="0" borderId="6" xfId="0" quotePrefix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6" xfId="0" quotePrefix="1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68" xfId="20" applyFont="1" applyBorder="1" applyAlignment="1">
      <alignment horizontal="left" vertical="center"/>
    </xf>
    <xf numFmtId="0" fontId="5" fillId="0" borderId="1" xfId="20" applyFont="1" applyBorder="1" applyAlignment="1">
      <alignment horizontal="left" vertical="center"/>
    </xf>
    <xf numFmtId="0" fontId="5" fillId="0" borderId="173" xfId="20" applyFont="1" applyBorder="1" applyAlignment="1">
      <alignment horizontal="left" vertical="center"/>
    </xf>
    <xf numFmtId="0" fontId="5" fillId="0" borderId="4" xfId="20" applyFont="1" applyBorder="1" applyAlignment="1">
      <alignment horizontal="center" vertical="center"/>
    </xf>
    <xf numFmtId="0" fontId="5" fillId="0" borderId="2" xfId="20" applyFont="1" applyBorder="1" applyAlignment="1">
      <alignment horizontal="left"/>
    </xf>
    <xf numFmtId="0" fontId="5" fillId="0" borderId="3" xfId="20" applyFont="1" applyBorder="1" applyAlignment="1">
      <alignment horizontal="left"/>
    </xf>
    <xf numFmtId="0" fontId="8" fillId="0" borderId="152" xfId="20" applyFont="1" applyBorder="1" applyAlignment="1">
      <alignment horizontal="center" vertical="center"/>
    </xf>
    <xf numFmtId="0" fontId="8" fillId="0" borderId="153" xfId="20" applyFont="1" applyBorder="1" applyAlignment="1">
      <alignment vertical="center"/>
    </xf>
    <xf numFmtId="0" fontId="8" fillId="0" borderId="8" xfId="20" applyFont="1" applyBorder="1" applyAlignment="1">
      <alignment horizontal="center" vertical="center"/>
    </xf>
    <xf numFmtId="0" fontId="8" fillId="0" borderId="37" xfId="20" applyFont="1" applyBorder="1" applyAlignment="1">
      <alignment vertical="center"/>
    </xf>
    <xf numFmtId="0" fontId="8" fillId="0" borderId="37" xfId="20" applyFont="1" applyBorder="1" applyAlignment="1">
      <alignment horizontal="center" vertical="center"/>
    </xf>
    <xf numFmtId="0" fontId="8" fillId="0" borderId="8" xfId="20" applyFont="1" applyBorder="1" applyAlignment="1">
      <alignment vertical="center"/>
    </xf>
    <xf numFmtId="0" fontId="8" fillId="0" borderId="46" xfId="20" applyFont="1" applyBorder="1" applyAlignment="1">
      <alignment horizontal="center" vertical="center"/>
    </xf>
    <xf numFmtId="0" fontId="8" fillId="0" borderId="6" xfId="20" applyFont="1" applyBorder="1" applyAlignment="1">
      <alignment vertical="center"/>
    </xf>
    <xf numFmtId="0" fontId="8" fillId="0" borderId="55" xfId="20" applyFont="1" applyBorder="1" applyAlignment="1">
      <alignment horizontal="center" vertical="center"/>
    </xf>
    <xf numFmtId="0" fontId="8" fillId="0" borderId="7" xfId="20" applyFont="1" applyBorder="1" applyAlignment="1">
      <alignment vertical="center"/>
    </xf>
    <xf numFmtId="0" fontId="8" fillId="0" borderId="7" xfId="20" applyFont="1" applyBorder="1" applyAlignment="1">
      <alignment horizontal="center" vertical="center"/>
    </xf>
    <xf numFmtId="0" fontId="8" fillId="0" borderId="54" xfId="20" applyFont="1" applyBorder="1" applyAlignment="1">
      <alignment vertical="center"/>
    </xf>
    <xf numFmtId="0" fontId="8" fillId="0" borderId="54" xfId="20" applyFont="1" applyBorder="1" applyAlignment="1">
      <alignment horizontal="center" vertical="center"/>
    </xf>
    <xf numFmtId="0" fontId="8" fillId="0" borderId="0" xfId="20" applyFont="1" applyBorder="1" applyAlignment="1">
      <alignment horizontal="center"/>
    </xf>
    <xf numFmtId="0" fontId="5" fillId="0" borderId="0" xfId="20" applyFont="1" applyAlignment="1">
      <alignment horizontal="left"/>
    </xf>
    <xf numFmtId="164" fontId="3" fillId="23" borderId="6" xfId="141" applyNumberFormat="1" applyFont="1" applyFill="1" applyBorder="1" applyAlignment="1">
      <alignment horizontal="center"/>
    </xf>
    <xf numFmtId="164" fontId="3" fillId="2" borderId="6" xfId="141" applyNumberFormat="1" applyFont="1" applyFill="1" applyBorder="1" applyAlignment="1">
      <alignment horizontal="center"/>
    </xf>
    <xf numFmtId="1" fontId="3" fillId="2" borderId="6" xfId="141" applyNumberFormat="1" applyFont="1" applyFill="1" applyBorder="1" applyAlignment="1">
      <alignment horizontal="center"/>
    </xf>
    <xf numFmtId="0" fontId="2" fillId="0" borderId="0" xfId="141" applyFont="1"/>
    <xf numFmtId="0" fontId="3" fillId="22" borderId="6" xfId="141" applyFont="1" applyFill="1" applyBorder="1"/>
    <xf numFmtId="164" fontId="3" fillId="22" borderId="6" xfId="141" applyNumberFormat="1" applyFont="1" applyFill="1" applyBorder="1" applyAlignment="1">
      <alignment horizontal="center"/>
    </xf>
    <xf numFmtId="164" fontId="3" fillId="27" borderId="6" xfId="141" applyNumberFormat="1" applyFont="1" applyFill="1" applyBorder="1" applyAlignment="1">
      <alignment horizontal="center"/>
    </xf>
    <xf numFmtId="1" fontId="3" fillId="27" borderId="6" xfId="141" applyNumberFormat="1" applyFont="1" applyFill="1" applyBorder="1" applyAlignment="1">
      <alignment horizontal="center"/>
    </xf>
    <xf numFmtId="0" fontId="3" fillId="22" borderId="7" xfId="141" applyFont="1" applyFill="1" applyBorder="1"/>
    <xf numFmtId="164" fontId="3" fillId="22" borderId="7" xfId="141" applyNumberFormat="1" applyFont="1" applyFill="1" applyBorder="1" applyAlignment="1">
      <alignment horizontal="center"/>
    </xf>
    <xf numFmtId="164" fontId="3" fillId="2" borderId="7" xfId="141" applyNumberFormat="1" applyFont="1" applyFill="1" applyBorder="1" applyAlignment="1">
      <alignment horizontal="center"/>
    </xf>
    <xf numFmtId="164" fontId="3" fillId="23" borderId="7" xfId="141" applyNumberFormat="1" applyFont="1" applyFill="1" applyBorder="1" applyAlignment="1">
      <alignment horizontal="center"/>
    </xf>
    <xf numFmtId="164" fontId="3" fillId="27" borderId="7" xfId="141" applyNumberFormat="1" applyFont="1" applyFill="1" applyBorder="1" applyAlignment="1">
      <alignment horizontal="center"/>
    </xf>
    <xf numFmtId="1" fontId="3" fillId="27" borderId="7" xfId="141" applyNumberFormat="1" applyFont="1" applyFill="1" applyBorder="1" applyAlignment="1">
      <alignment horizontal="center"/>
    </xf>
    <xf numFmtId="0" fontId="8" fillId="22" borderId="8" xfId="141" applyFont="1" applyFill="1" applyBorder="1"/>
    <xf numFmtId="164" fontId="8" fillId="22" borderId="8" xfId="141" applyNumberFormat="1" applyFont="1" applyFill="1" applyBorder="1" applyAlignment="1">
      <alignment horizontal="center"/>
    </xf>
    <xf numFmtId="164" fontId="8" fillId="22" borderId="8" xfId="141" quotePrefix="1" applyNumberFormat="1" applyFont="1" applyFill="1" applyBorder="1" applyAlignment="1">
      <alignment horizontal="center"/>
    </xf>
    <xf numFmtId="164" fontId="8" fillId="2" borderId="8" xfId="141" quotePrefix="1" applyNumberFormat="1" applyFont="1" applyFill="1" applyBorder="1" applyAlignment="1">
      <alignment horizontal="center"/>
    </xf>
    <xf numFmtId="164" fontId="8" fillId="23" borderId="8" xfId="141" quotePrefix="1" applyNumberFormat="1" applyFont="1" applyFill="1" applyBorder="1" applyAlignment="1">
      <alignment horizontal="center"/>
    </xf>
    <xf numFmtId="164" fontId="8" fillId="27" borderId="8" xfId="141" applyNumberFormat="1" applyFont="1" applyFill="1" applyBorder="1" applyAlignment="1">
      <alignment horizontal="center"/>
    </xf>
    <xf numFmtId="1" fontId="8" fillId="27" borderId="8" xfId="141" applyNumberFormat="1" applyFont="1" applyFill="1" applyBorder="1" applyAlignment="1">
      <alignment horizontal="center"/>
    </xf>
    <xf numFmtId="0" fontId="5" fillId="0" borderId="0" xfId="141" applyFont="1"/>
    <xf numFmtId="0" fontId="2" fillId="0" borderId="6" xfId="141" applyFont="1" applyBorder="1"/>
    <xf numFmtId="164" fontId="2" fillId="0" borderId="6" xfId="141" applyNumberFormat="1" applyFont="1" applyBorder="1" applyAlignment="1">
      <alignment horizontal="center"/>
    </xf>
    <xf numFmtId="164" fontId="2" fillId="2" borderId="6" xfId="141" applyNumberFormat="1" applyFont="1" applyFill="1" applyBorder="1" applyAlignment="1">
      <alignment horizontal="center"/>
    </xf>
    <xf numFmtId="164" fontId="2" fillId="23" borderId="6" xfId="141" applyNumberFormat="1" applyFont="1" applyFill="1" applyBorder="1" applyAlignment="1">
      <alignment horizontal="center"/>
    </xf>
    <xf numFmtId="164" fontId="5" fillId="0" borderId="6" xfId="141" applyNumberFormat="1" applyFont="1" applyFill="1" applyBorder="1" applyAlignment="1">
      <alignment horizontal="center"/>
    </xf>
    <xf numFmtId="1" fontId="5" fillId="0" borderId="6" xfId="141" applyNumberFormat="1" applyFont="1" applyFill="1" applyBorder="1" applyAlignment="1">
      <alignment horizontal="center"/>
    </xf>
    <xf numFmtId="0" fontId="3" fillId="0" borderId="6" xfId="141" applyFont="1" applyBorder="1"/>
    <xf numFmtId="164" fontId="6" fillId="0" borderId="6" xfId="141" applyNumberFormat="1" applyFont="1" applyBorder="1" applyAlignment="1">
      <alignment horizontal="center"/>
    </xf>
    <xf numFmtId="1" fontId="6" fillId="0" borderId="6" xfId="141" applyNumberFormat="1" applyFont="1" applyBorder="1" applyAlignment="1">
      <alignment horizontal="center"/>
    </xf>
    <xf numFmtId="0" fontId="3" fillId="0" borderId="7" xfId="141" applyFont="1" applyBorder="1"/>
    <xf numFmtId="164" fontId="2" fillId="0" borderId="7" xfId="141" applyNumberFormat="1" applyFont="1" applyBorder="1" applyAlignment="1">
      <alignment horizontal="center"/>
    </xf>
    <xf numFmtId="164" fontId="2" fillId="2" borderId="7" xfId="141" applyNumberFormat="1" applyFont="1" applyFill="1" applyBorder="1" applyAlignment="1">
      <alignment horizontal="center"/>
    </xf>
    <xf numFmtId="164" fontId="2" fillId="23" borderId="7" xfId="141" applyNumberFormat="1" applyFont="1" applyFill="1" applyBorder="1" applyAlignment="1">
      <alignment horizontal="center"/>
    </xf>
    <xf numFmtId="164" fontId="6" fillId="0" borderId="7" xfId="141" applyNumberFormat="1" applyFont="1" applyBorder="1" applyAlignment="1">
      <alignment horizontal="center"/>
    </xf>
    <xf numFmtId="1" fontId="6" fillId="0" borderId="7" xfId="141" applyNumberFormat="1" applyFont="1" applyBorder="1" applyAlignment="1">
      <alignment horizontal="center"/>
    </xf>
    <xf numFmtId="0" fontId="2" fillId="0" borderId="1" xfId="141" applyFont="1" applyBorder="1"/>
    <xf numFmtId="0" fontId="3" fillId="0" borderId="8" xfId="141" applyFont="1" applyBorder="1"/>
    <xf numFmtId="164" fontId="2" fillId="0" borderId="8" xfId="141" applyNumberFormat="1" applyFont="1" applyBorder="1" applyAlignment="1">
      <alignment horizontal="center"/>
    </xf>
    <xf numFmtId="164" fontId="2" fillId="2" borderId="8" xfId="141" applyNumberFormat="1" applyFont="1" applyFill="1" applyBorder="1" applyAlignment="1">
      <alignment horizontal="center"/>
    </xf>
    <xf numFmtId="164" fontId="2" fillId="23" borderId="8" xfId="141" applyNumberFormat="1" applyFont="1" applyFill="1" applyBorder="1" applyAlignment="1">
      <alignment horizontal="center"/>
    </xf>
    <xf numFmtId="164" fontId="6" fillId="0" borderId="8" xfId="141" applyNumberFormat="1" applyFont="1" applyBorder="1" applyAlignment="1">
      <alignment horizontal="center"/>
    </xf>
    <xf numFmtId="1" fontId="6" fillId="0" borderId="8" xfId="141" applyNumberFormat="1" applyFont="1" applyBorder="1" applyAlignment="1">
      <alignment horizontal="center"/>
    </xf>
    <xf numFmtId="0" fontId="3" fillId="0" borderId="113" xfId="141" applyFont="1" applyBorder="1"/>
    <xf numFmtId="164" fontId="2" fillId="0" borderId="113" xfId="141" applyNumberFormat="1" applyFont="1" applyBorder="1" applyAlignment="1">
      <alignment horizontal="center"/>
    </xf>
    <xf numFmtId="164" fontId="2" fillId="2" borderId="113" xfId="141" applyNumberFormat="1" applyFont="1" applyFill="1" applyBorder="1" applyAlignment="1">
      <alignment horizontal="center"/>
    </xf>
    <xf numFmtId="164" fontId="2" fillId="23" borderId="113" xfId="141" applyNumberFormat="1" applyFont="1" applyFill="1" applyBorder="1" applyAlignment="1">
      <alignment horizontal="center"/>
    </xf>
    <xf numFmtId="164" fontId="6" fillId="0" borderId="113" xfId="141" applyNumberFormat="1" applyFont="1" applyBorder="1" applyAlignment="1">
      <alignment horizontal="center"/>
    </xf>
    <xf numFmtId="1" fontId="6" fillId="0" borderId="113" xfId="141" applyNumberFormat="1" applyFont="1" applyBorder="1" applyAlignment="1">
      <alignment horizontal="center"/>
    </xf>
    <xf numFmtId="0" fontId="3" fillId="0" borderId="82" xfId="141" applyFont="1" applyBorder="1"/>
    <xf numFmtId="164" fontId="2" fillId="0" borderId="82" xfId="141" applyNumberFormat="1" applyFont="1" applyBorder="1" applyAlignment="1">
      <alignment horizontal="center"/>
    </xf>
    <xf numFmtId="164" fontId="2" fillId="2" borderId="82" xfId="141" applyNumberFormat="1" applyFont="1" applyFill="1" applyBorder="1" applyAlignment="1">
      <alignment horizontal="center"/>
    </xf>
    <xf numFmtId="164" fontId="2" fillId="23" borderId="82" xfId="141" applyNumberFormat="1" applyFont="1" applyFill="1" applyBorder="1" applyAlignment="1">
      <alignment horizontal="center"/>
    </xf>
    <xf numFmtId="164" fontId="6" fillId="0" borderId="82" xfId="141" applyNumberFormat="1" applyFont="1" applyBorder="1" applyAlignment="1">
      <alignment horizontal="center"/>
    </xf>
    <xf numFmtId="1" fontId="6" fillId="0" borderId="82" xfId="141" applyNumberFormat="1" applyFont="1" applyBorder="1" applyAlignment="1">
      <alignment horizontal="center"/>
    </xf>
    <xf numFmtId="0" fontId="3" fillId="0" borderId="174" xfId="141" applyFont="1" applyBorder="1"/>
    <xf numFmtId="164" fontId="2" fillId="0" borderId="174" xfId="141" applyNumberFormat="1" applyFont="1" applyBorder="1" applyAlignment="1">
      <alignment horizontal="center"/>
    </xf>
    <xf numFmtId="164" fontId="2" fillId="2" borderId="174" xfId="141" applyNumberFormat="1" applyFont="1" applyFill="1" applyBorder="1" applyAlignment="1">
      <alignment horizontal="center"/>
    </xf>
    <xf numFmtId="164" fontId="2" fillId="23" borderId="174" xfId="141" applyNumberFormat="1" applyFont="1" applyFill="1" applyBorder="1" applyAlignment="1">
      <alignment horizontal="center"/>
    </xf>
    <xf numFmtId="164" fontId="6" fillId="0" borderId="174" xfId="141" applyNumberFormat="1" applyFont="1" applyBorder="1" applyAlignment="1">
      <alignment horizontal="center"/>
    </xf>
    <xf numFmtId="1" fontId="6" fillId="0" borderId="174" xfId="141" applyNumberFormat="1" applyFont="1" applyBorder="1" applyAlignment="1">
      <alignment horizontal="center"/>
    </xf>
    <xf numFmtId="0" fontId="2" fillId="22" borderId="8" xfId="141" applyFont="1" applyFill="1" applyBorder="1"/>
    <xf numFmtId="0" fontId="3" fillId="22" borderId="8" xfId="141" applyFont="1" applyFill="1" applyBorder="1" applyAlignment="1">
      <alignment horizontal="right"/>
    </xf>
    <xf numFmtId="164" fontId="3" fillId="22" borderId="8" xfId="141" applyNumberFormat="1" applyFont="1" applyFill="1" applyBorder="1" applyAlignment="1">
      <alignment horizontal="center"/>
    </xf>
    <xf numFmtId="164" fontId="3" fillId="2" borderId="8" xfId="141" applyNumberFormat="1" applyFont="1" applyFill="1" applyBorder="1" applyAlignment="1">
      <alignment horizontal="center"/>
    </xf>
    <xf numFmtId="164" fontId="3" fillId="23" borderId="8" xfId="141" applyNumberFormat="1" applyFont="1" applyFill="1" applyBorder="1" applyAlignment="1">
      <alignment horizontal="center"/>
    </xf>
    <xf numFmtId="164" fontId="18" fillId="22" borderId="8" xfId="141" applyNumberFormat="1" applyFont="1" applyFill="1" applyBorder="1" applyAlignment="1">
      <alignment horizontal="center"/>
    </xf>
    <xf numFmtId="1" fontId="18" fillId="22" borderId="8" xfId="141" applyNumberFormat="1" applyFont="1" applyFill="1" applyBorder="1" applyAlignment="1">
      <alignment horizontal="center"/>
    </xf>
    <xf numFmtId="0" fontId="2" fillId="22" borderId="6" xfId="141" applyFont="1" applyFill="1" applyBorder="1"/>
    <xf numFmtId="0" fontId="3" fillId="22" borderId="6" xfId="141" applyFont="1" applyFill="1" applyBorder="1" applyAlignment="1">
      <alignment horizontal="right"/>
    </xf>
    <xf numFmtId="164" fontId="18" fillId="22" borderId="6" xfId="141" applyNumberFormat="1" applyFont="1" applyFill="1" applyBorder="1" applyAlignment="1">
      <alignment horizontal="center"/>
    </xf>
    <xf numFmtId="1" fontId="18" fillId="22" borderId="6" xfId="141" applyNumberFormat="1" applyFont="1" applyFill="1" applyBorder="1" applyAlignment="1">
      <alignment horizontal="center"/>
    </xf>
    <xf numFmtId="0" fontId="3" fillId="0" borderId="6" xfId="141" applyFont="1" applyBorder="1" applyAlignment="1">
      <alignment horizontal="right"/>
    </xf>
    <xf numFmtId="1" fontId="2" fillId="0" borderId="6" xfId="141" applyNumberFormat="1" applyFont="1" applyBorder="1" applyAlignment="1">
      <alignment horizontal="center"/>
    </xf>
    <xf numFmtId="164" fontId="2" fillId="0" borderId="0" xfId="141" applyNumberFormat="1" applyFont="1" applyAlignment="1">
      <alignment horizontal="center"/>
    </xf>
    <xf numFmtId="1" fontId="2" fillId="0" borderId="0" xfId="141" applyNumberFormat="1" applyFont="1" applyAlignment="1">
      <alignment horizontal="center"/>
    </xf>
    <xf numFmtId="14" fontId="5" fillId="0" borderId="1" xfId="20" applyNumberFormat="1" applyFont="1" applyBorder="1" applyAlignment="1">
      <alignment vertical="center"/>
    </xf>
    <xf numFmtId="1" fontId="5" fillId="0" borderId="173" xfId="20" applyNumberFormat="1" applyFont="1" applyBorder="1" applyAlignment="1">
      <alignment horizontal="center" vertical="center"/>
    </xf>
    <xf numFmtId="1" fontId="5" fillId="0" borderId="4" xfId="20" applyNumberFormat="1" applyFont="1" applyBorder="1" applyAlignment="1">
      <alignment horizontal="center" vertical="center"/>
    </xf>
    <xf numFmtId="15" fontId="5" fillId="0" borderId="1" xfId="20" applyNumberFormat="1" applyFont="1" applyBorder="1" applyAlignment="1">
      <alignment vertical="center"/>
    </xf>
    <xf numFmtId="164" fontId="8" fillId="0" borderId="8" xfId="20" applyNumberFormat="1" applyFont="1" applyBorder="1" applyAlignment="1">
      <alignment horizontal="center" vertical="center"/>
    </xf>
    <xf numFmtId="1" fontId="8" fillId="0" borderId="37" xfId="20" applyNumberFormat="1" applyFont="1" applyBorder="1" applyAlignment="1">
      <alignment horizontal="center" vertical="center"/>
    </xf>
    <xf numFmtId="164" fontId="8" fillId="0" borderId="7" xfId="20" applyNumberFormat="1" applyFont="1" applyBorder="1" applyAlignment="1">
      <alignment horizontal="center" vertical="center"/>
    </xf>
    <xf numFmtId="1" fontId="8" fillId="0" borderId="54" xfId="20" applyNumberFormat="1" applyFont="1" applyBorder="1" applyAlignment="1">
      <alignment horizontal="center" vertical="center"/>
    </xf>
    <xf numFmtId="1" fontId="8" fillId="0" borderId="0" xfId="20" applyNumberFormat="1" applyFont="1" applyBorder="1" applyAlignment="1">
      <alignment horizontal="center"/>
    </xf>
    <xf numFmtId="0" fontId="8" fillId="0" borderId="0" xfId="20" applyFont="1"/>
    <xf numFmtId="0" fontId="8" fillId="0" borderId="0" xfId="20" applyFont="1" applyAlignment="1">
      <alignment horizontal="left"/>
    </xf>
    <xf numFmtId="0" fontId="5" fillId="0" borderId="167" xfId="1" applyFont="1" applyBorder="1" applyAlignment="1">
      <alignment vertical="center"/>
    </xf>
    <xf numFmtId="0" fontId="5" fillId="0" borderId="168" xfId="1" applyFont="1" applyBorder="1" applyAlignment="1">
      <alignment vertical="center"/>
    </xf>
    <xf numFmtId="164" fontId="5" fillId="0" borderId="168" xfId="1" applyNumberFormat="1" applyFont="1" applyBorder="1" applyAlignment="1">
      <alignment vertical="center"/>
    </xf>
    <xf numFmtId="0" fontId="5" fillId="0" borderId="0" xfId="1" applyFont="1"/>
    <xf numFmtId="0" fontId="5" fillId="0" borderId="1" xfId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1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173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0" fontId="5" fillId="0" borderId="135" xfId="1" applyFont="1" applyBorder="1" applyAlignment="1">
      <alignment horizontal="center" vertical="center"/>
    </xf>
    <xf numFmtId="0" fontId="5" fillId="0" borderId="2" xfId="1" applyFont="1" applyBorder="1"/>
    <xf numFmtId="164" fontId="5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35" xfId="1" applyFont="1" applyBorder="1" applyAlignment="1">
      <alignment horizontal="center"/>
    </xf>
    <xf numFmtId="164" fontId="5" fillId="0" borderId="2" xfId="1" applyNumberFormat="1" applyFont="1" applyBorder="1"/>
    <xf numFmtId="0" fontId="5" fillId="0" borderId="3" xfId="1" applyFont="1" applyBorder="1" applyAlignment="1">
      <alignment horizontal="center" vertical="center"/>
    </xf>
    <xf numFmtId="0" fontId="5" fillId="0" borderId="3" xfId="1" applyFont="1" applyBorder="1"/>
    <xf numFmtId="164" fontId="5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164" fontId="5" fillId="0" borderId="3" xfId="1" quotePrefix="1" applyNumberFormat="1" applyFont="1" applyBorder="1" applyAlignment="1">
      <alignment horizontal="center"/>
    </xf>
    <xf numFmtId="0" fontId="5" fillId="0" borderId="3" xfId="1" quotePrefix="1" applyFont="1" applyBorder="1" applyAlignment="1">
      <alignment horizontal="center"/>
    </xf>
    <xf numFmtId="0" fontId="5" fillId="0" borderId="152" xfId="1" applyFont="1" applyBorder="1" applyAlignment="1">
      <alignment horizontal="center" vertical="center"/>
    </xf>
    <xf numFmtId="0" fontId="5" fillId="0" borderId="153" xfId="1" applyFont="1" applyBorder="1" applyAlignment="1">
      <alignment vertical="center"/>
    </xf>
    <xf numFmtId="164" fontId="5" fillId="0" borderId="8" xfId="1" applyNumberFormat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64" fontId="5" fillId="0" borderId="37" xfId="1" applyNumberFormat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5" fillId="0" borderId="55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164" fontId="5" fillId="0" borderId="7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164" fontId="5" fillId="0" borderId="112" xfId="1" applyNumberFormat="1" applyFont="1" applyBorder="1" applyAlignment="1">
      <alignment horizontal="center" vertical="center"/>
    </xf>
    <xf numFmtId="0" fontId="5" fillId="0" borderId="112" xfId="1" applyFont="1" applyBorder="1" applyAlignment="1">
      <alignment horizontal="center" vertical="center"/>
    </xf>
    <xf numFmtId="164" fontId="5" fillId="0" borderId="54" xfId="1" applyNumberFormat="1" applyFont="1" applyBorder="1" applyAlignment="1">
      <alignment horizontal="center" vertical="center"/>
    </xf>
    <xf numFmtId="0" fontId="5" fillId="0" borderId="0" xfId="1" applyFont="1" applyBorder="1"/>
    <xf numFmtId="164" fontId="5" fillId="0" borderId="0" xfId="1" applyNumberFormat="1" applyFont="1" applyBorder="1" applyAlignment="1">
      <alignment horizontal="center"/>
    </xf>
    <xf numFmtId="0" fontId="56" fillId="0" borderId="0" xfId="1" applyFont="1" applyBorder="1"/>
    <xf numFmtId="0" fontId="5" fillId="0" borderId="0" xfId="1" applyFont="1" applyBorder="1" applyAlignment="1">
      <alignment horizont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175" xfId="1" applyNumberFormat="1" applyFont="1" applyBorder="1" applyAlignment="1">
      <alignment horizontal="center" vertical="center"/>
    </xf>
    <xf numFmtId="164" fontId="5" fillId="0" borderId="175" xfId="1" applyNumberFormat="1" applyFont="1" applyBorder="1" applyAlignment="1">
      <alignment horizontal="center"/>
    </xf>
    <xf numFmtId="0" fontId="5" fillId="0" borderId="175" xfId="1" applyFont="1" applyBorder="1" applyAlignment="1">
      <alignment horizontal="center"/>
    </xf>
    <xf numFmtId="164" fontId="5" fillId="0" borderId="0" xfId="1" applyNumberFormat="1" applyFont="1"/>
    <xf numFmtId="164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176" xfId="20" applyFont="1" applyBorder="1" applyAlignment="1">
      <alignment vertical="center"/>
    </xf>
    <xf numFmtId="0" fontId="5" fillId="0" borderId="177" xfId="20" applyFont="1" applyBorder="1" applyAlignment="1">
      <alignment vertical="center"/>
    </xf>
    <xf numFmtId="0" fontId="5" fillId="0" borderId="178" xfId="20" applyFont="1" applyBorder="1" applyAlignment="1">
      <alignment vertical="center"/>
    </xf>
    <xf numFmtId="0" fontId="5" fillId="0" borderId="179" xfId="20" applyFont="1" applyBorder="1" applyAlignment="1">
      <alignment horizontal="center"/>
    </xf>
    <xf numFmtId="164" fontId="5" fillId="0" borderId="0" xfId="20" applyNumberFormat="1" applyFont="1" applyBorder="1" applyAlignment="1"/>
    <xf numFmtId="164" fontId="5" fillId="0" borderId="0" xfId="20" applyNumberFormat="1" applyFont="1" applyAlignment="1"/>
    <xf numFmtId="0" fontId="57" fillId="28" borderId="0" xfId="7" applyFont="1" applyFill="1" applyBorder="1" applyAlignment="1"/>
    <xf numFmtId="0" fontId="58" fillId="26" borderId="164" xfId="122" applyFont="1" applyFill="1" applyBorder="1" applyAlignment="1">
      <alignment horizontal="center" vertical="center" wrapText="1"/>
    </xf>
    <xf numFmtId="0" fontId="59" fillId="26" borderId="164" xfId="122" applyFont="1" applyFill="1" applyBorder="1" applyAlignment="1">
      <alignment horizontal="center" vertical="center" wrapText="1"/>
    </xf>
    <xf numFmtId="0" fontId="15" fillId="28" borderId="164" xfId="122" applyFont="1" applyFill="1" applyBorder="1" applyAlignment="1">
      <alignment horizontal="center"/>
    </xf>
    <xf numFmtId="0" fontId="15" fillId="28" borderId="164" xfId="122" applyFont="1" applyFill="1" applyBorder="1" applyAlignment="1">
      <alignment horizontal="center" vertical="center"/>
    </xf>
    <xf numFmtId="164" fontId="15" fillId="28" borderId="164" xfId="122" applyNumberFormat="1" applyFont="1" applyFill="1" applyBorder="1" applyAlignment="1">
      <alignment horizontal="center"/>
    </xf>
    <xf numFmtId="1" fontId="15" fillId="28" borderId="164" xfId="122" applyNumberFormat="1" applyFont="1" applyFill="1" applyBorder="1" applyAlignment="1">
      <alignment horizontal="center"/>
    </xf>
    <xf numFmtId="0" fontId="15" fillId="28" borderId="164" xfId="122" applyFont="1" applyFill="1" applyBorder="1"/>
    <xf numFmtId="0" fontId="54" fillId="28" borderId="164" xfId="122" applyFont="1" applyFill="1" applyBorder="1" applyAlignment="1">
      <alignment horizontal="center"/>
    </xf>
    <xf numFmtId="0" fontId="54" fillId="28" borderId="164" xfId="122" applyFont="1" applyFill="1" applyBorder="1" applyAlignment="1">
      <alignment horizontal="center" vertical="center"/>
    </xf>
    <xf numFmtId="0" fontId="54" fillId="28" borderId="164" xfId="122" quotePrefix="1" applyFont="1" applyFill="1" applyBorder="1" applyAlignment="1">
      <alignment horizontal="center"/>
    </xf>
    <xf numFmtId="0" fontId="15" fillId="0" borderId="164" xfId="122" applyFont="1" applyBorder="1" applyAlignment="1">
      <alignment horizontal="center"/>
    </xf>
    <xf numFmtId="0" fontId="15" fillId="0" borderId="164" xfId="122" applyFont="1" applyBorder="1" applyAlignment="1">
      <alignment horizontal="center" vertical="center"/>
    </xf>
    <xf numFmtId="164" fontId="15" fillId="0" borderId="164" xfId="122" applyNumberFormat="1" applyFont="1" applyBorder="1" applyAlignment="1">
      <alignment horizontal="center"/>
    </xf>
    <xf numFmtId="1" fontId="15" fillId="0" borderId="164" xfId="122" applyNumberFormat="1" applyFont="1" applyBorder="1" applyAlignment="1">
      <alignment horizontal="center"/>
    </xf>
    <xf numFmtId="0" fontId="15" fillId="0" borderId="164" xfId="122" applyFont="1" applyBorder="1"/>
    <xf numFmtId="0" fontId="54" fillId="0" borderId="164" xfId="122" applyFont="1" applyFill="1" applyBorder="1" applyAlignment="1">
      <alignment horizontal="center" vertical="center"/>
    </xf>
    <xf numFmtId="0" fontId="15" fillId="0" borderId="164" xfId="122" applyFont="1" applyFill="1" applyBorder="1" applyAlignment="1">
      <alignment horizontal="center" vertical="center"/>
    </xf>
    <xf numFmtId="1" fontId="15" fillId="0" borderId="164" xfId="122" applyNumberFormat="1" applyFont="1" applyBorder="1"/>
    <xf numFmtId="0" fontId="15" fillId="0" borderId="164" xfId="122" applyFont="1" applyFill="1" applyBorder="1" applyAlignment="1">
      <alignment horizontal="center"/>
    </xf>
    <xf numFmtId="164" fontId="15" fillId="0" borderId="164" xfId="122" applyNumberFormat="1" applyFont="1" applyFill="1" applyBorder="1" applyAlignment="1">
      <alignment horizontal="center"/>
    </xf>
    <xf numFmtId="0" fontId="15" fillId="0" borderId="0" xfId="122" applyFont="1" applyFill="1"/>
    <xf numFmtId="0" fontId="59" fillId="0" borderId="0" xfId="7" applyFont="1" applyFill="1" applyBorder="1" applyAlignment="1">
      <alignment horizontal="right"/>
    </xf>
    <xf numFmtId="164" fontId="15" fillId="0" borderId="0" xfId="122" applyNumberFormat="1" applyFont="1" applyFill="1" applyAlignment="1">
      <alignment horizontal="center"/>
    </xf>
    <xf numFmtId="0" fontId="54" fillId="0" borderId="0" xfId="7" applyFont="1" applyFill="1" applyBorder="1"/>
    <xf numFmtId="0" fontId="5" fillId="0" borderId="1" xfId="20" applyFont="1" applyBorder="1" applyAlignment="1">
      <alignment horizontal="center" vertical="center"/>
    </xf>
    <xf numFmtId="1" fontId="5" fillId="0" borderId="8" xfId="20" applyNumberFormat="1" applyFont="1" applyBorder="1" applyAlignment="1">
      <alignment horizontal="center" vertical="center"/>
    </xf>
    <xf numFmtId="0" fontId="60" fillId="0" borderId="37" xfId="20" applyFont="1" applyBorder="1" applyAlignment="1">
      <alignment horizontal="center" vertical="center"/>
    </xf>
    <xf numFmtId="164" fontId="5" fillId="0" borderId="37" xfId="20" applyNumberFormat="1" applyFont="1" applyBorder="1" applyAlignment="1">
      <alignment horizontal="center" vertical="center"/>
    </xf>
    <xf numFmtId="1" fontId="5" fillId="0" borderId="37" xfId="20" applyNumberFormat="1" applyFont="1" applyBorder="1" applyAlignment="1">
      <alignment horizontal="center" vertical="center"/>
    </xf>
    <xf numFmtId="0" fontId="5" fillId="0" borderId="37" xfId="20" applyFont="1" applyBorder="1" applyAlignment="1">
      <alignment horizontal="center" vertical="center"/>
    </xf>
    <xf numFmtId="1" fontId="5" fillId="0" borderId="7" xfId="20" applyNumberFormat="1" applyFont="1" applyBorder="1" applyAlignment="1">
      <alignment horizontal="center" vertical="center"/>
    </xf>
    <xf numFmtId="0" fontId="60" fillId="0" borderId="54" xfId="20" applyFont="1" applyBorder="1" applyAlignment="1">
      <alignment horizontal="center" vertical="center"/>
    </xf>
    <xf numFmtId="164" fontId="5" fillId="0" borderId="54" xfId="20" applyNumberFormat="1" applyFont="1" applyBorder="1" applyAlignment="1">
      <alignment horizontal="center" vertical="center"/>
    </xf>
    <xf numFmtId="1" fontId="5" fillId="0" borderId="54" xfId="20" applyNumberFormat="1" applyFont="1" applyBorder="1" applyAlignment="1">
      <alignment horizontal="center" vertical="center"/>
    </xf>
    <xf numFmtId="0" fontId="5" fillId="0" borderId="54" xfId="20" applyFont="1" applyBorder="1" applyAlignment="1">
      <alignment horizontal="center" vertical="center"/>
    </xf>
    <xf numFmtId="1" fontId="5" fillId="0" borderId="0" xfId="20" applyNumberFormat="1" applyFont="1" applyBorder="1" applyAlignment="1">
      <alignment horizontal="center"/>
    </xf>
    <xf numFmtId="164" fontId="5" fillId="0" borderId="0" xfId="20" applyNumberFormat="1" applyFont="1" applyBorder="1" applyAlignment="1">
      <alignment horizontal="center"/>
    </xf>
    <xf numFmtId="0" fontId="5" fillId="0" borderId="64" xfId="0" applyFont="1" applyFill="1" applyBorder="1" applyAlignment="1">
      <alignment vertical="center"/>
    </xf>
    <xf numFmtId="14" fontId="61" fillId="25" borderId="16" xfId="0" applyNumberFormat="1" applyFont="1" applyFill="1" applyBorder="1" applyAlignment="1">
      <alignment horizontal="center" vertical="center" wrapText="1"/>
    </xf>
    <xf numFmtId="0" fontId="5" fillId="25" borderId="27" xfId="0" applyFont="1" applyFill="1" applyBorder="1" applyAlignment="1">
      <alignment vertical="center" wrapText="1"/>
    </xf>
    <xf numFmtId="0" fontId="12" fillId="0" borderId="36" xfId="0" applyFont="1" applyFill="1" applyBorder="1" applyAlignment="1">
      <alignment vertical="center"/>
    </xf>
    <xf numFmtId="0" fontId="12" fillId="0" borderId="48" xfId="0" applyFont="1" applyFill="1" applyBorder="1" applyAlignment="1">
      <alignment vertical="center"/>
    </xf>
    <xf numFmtId="0" fontId="12" fillId="0" borderId="57" xfId="0" applyFont="1" applyFill="1" applyBorder="1" applyAlignment="1">
      <alignment vertical="center"/>
    </xf>
    <xf numFmtId="0" fontId="5" fillId="25" borderId="74" xfId="0" applyFont="1" applyFill="1" applyBorder="1" applyAlignment="1">
      <alignment vertical="center"/>
    </xf>
    <xf numFmtId="0" fontId="62" fillId="0" borderId="36" xfId="0" applyFont="1" applyFill="1" applyBorder="1" applyAlignment="1">
      <alignment vertical="center"/>
    </xf>
    <xf numFmtId="164" fontId="63" fillId="2" borderId="6" xfId="141" applyNumberFormat="1" applyFont="1" applyFill="1" applyBorder="1" applyAlignment="1">
      <alignment horizontal="left"/>
    </xf>
    <xf numFmtId="0" fontId="2" fillId="0" borderId="0" xfId="141" applyFont="1" applyBorder="1"/>
    <xf numFmtId="1" fontId="63" fillId="22" borderId="6" xfId="141" applyNumberFormat="1" applyFont="1" applyFill="1" applyBorder="1" applyAlignment="1">
      <alignment horizontal="center"/>
    </xf>
    <xf numFmtId="2" fontId="18" fillId="0" borderId="43" xfId="141" applyNumberFormat="1" applyFont="1" applyBorder="1" applyAlignment="1">
      <alignment horizontal="left"/>
    </xf>
    <xf numFmtId="2" fontId="18" fillId="0" borderId="48" xfId="141" applyNumberFormat="1" applyFont="1" applyBorder="1" applyAlignment="1">
      <alignment horizontal="left"/>
    </xf>
    <xf numFmtId="2" fontId="3" fillId="0" borderId="0" xfId="141" applyNumberFormat="1" applyFont="1" applyBorder="1" applyAlignment="1">
      <alignment horizontal="left"/>
    </xf>
    <xf numFmtId="2" fontId="2" fillId="0" borderId="0" xfId="141" applyNumberFormat="1" applyFont="1" applyBorder="1" applyAlignment="1">
      <alignment horizontal="left"/>
    </xf>
    <xf numFmtId="0" fontId="4" fillId="25" borderId="9" xfId="0" applyFont="1" applyFill="1" applyBorder="1" applyAlignment="1">
      <alignment horizontal="left" vertical="center" wrapText="1"/>
    </xf>
    <xf numFmtId="0" fontId="3" fillId="25" borderId="10" xfId="0" applyFont="1" applyFill="1" applyBorder="1" applyAlignment="1">
      <alignment horizontal="left" vertical="center" wrapText="1"/>
    </xf>
    <xf numFmtId="0" fontId="3" fillId="25" borderId="11" xfId="0" applyFont="1" applyFill="1" applyBorder="1" applyAlignment="1">
      <alignment horizontal="left" vertical="center" wrapText="1"/>
    </xf>
    <xf numFmtId="0" fontId="8" fillId="25" borderId="12" xfId="0" applyFont="1" applyFill="1" applyBorder="1" applyAlignment="1">
      <alignment horizontal="center" vertical="center" wrapText="1"/>
    </xf>
    <xf numFmtId="0" fontId="8" fillId="25" borderId="14" xfId="0" applyFont="1" applyFill="1" applyBorder="1" applyAlignment="1">
      <alignment horizontal="center" vertical="center" wrapText="1"/>
    </xf>
    <xf numFmtId="0" fontId="8" fillId="25" borderId="15" xfId="0" applyFont="1" applyFill="1" applyBorder="1" applyAlignment="1">
      <alignment horizontal="center" vertical="center" wrapText="1"/>
    </xf>
    <xf numFmtId="0" fontId="8" fillId="25" borderId="17" xfId="0" applyFont="1" applyFill="1" applyBorder="1" applyAlignment="1">
      <alignment horizontal="center" vertical="center" wrapText="1"/>
    </xf>
    <xf numFmtId="0" fontId="8" fillId="25" borderId="13" xfId="0" applyFont="1" applyFill="1" applyBorder="1" applyAlignment="1">
      <alignment horizontal="center" vertical="center" wrapText="1"/>
    </xf>
    <xf numFmtId="164" fontId="8" fillId="25" borderId="19" xfId="0" applyNumberFormat="1" applyFont="1" applyFill="1" applyBorder="1" applyAlignment="1">
      <alignment horizontal="center" vertical="center" wrapText="1"/>
    </xf>
    <xf numFmtId="164" fontId="8" fillId="25" borderId="20" xfId="0" applyNumberFormat="1" applyFont="1" applyFill="1" applyBorder="1" applyAlignment="1">
      <alignment horizontal="center" vertical="center" wrapText="1"/>
    </xf>
    <xf numFmtId="0" fontId="8" fillId="25" borderId="22" xfId="0" applyFont="1" applyFill="1" applyBorder="1" applyAlignment="1">
      <alignment horizontal="center" vertical="center" wrapText="1"/>
    </xf>
    <xf numFmtId="164" fontId="5" fillId="3" borderId="93" xfId="0" applyNumberFormat="1" applyFont="1" applyFill="1" applyBorder="1" applyAlignment="1">
      <alignment horizontal="center" wrapText="1"/>
    </xf>
    <xf numFmtId="164" fontId="5" fillId="3" borderId="16" xfId="0" applyNumberFormat="1" applyFont="1" applyFill="1" applyBorder="1" applyAlignment="1">
      <alignment horizontal="center" wrapText="1"/>
    </xf>
    <xf numFmtId="1" fontId="5" fillId="3" borderId="19" xfId="0" applyNumberFormat="1" applyFont="1" applyFill="1" applyBorder="1" applyAlignment="1">
      <alignment horizontal="center" wrapText="1"/>
    </xf>
    <xf numFmtId="1" fontId="5" fillId="3" borderId="20" xfId="0" applyNumberFormat="1" applyFont="1" applyFill="1" applyBorder="1" applyAlignment="1">
      <alignment horizontal="center" wrapText="1"/>
    </xf>
    <xf numFmtId="0" fontId="8" fillId="3" borderId="86" xfId="0" applyFont="1" applyFill="1" applyBorder="1" applyAlignment="1">
      <alignment horizontal="center" wrapText="1"/>
    </xf>
    <xf numFmtId="0" fontId="8" fillId="3" borderId="83" xfId="0" applyFont="1" applyFill="1" applyBorder="1" applyAlignment="1">
      <alignment horizontal="center" wrapText="1"/>
    </xf>
    <xf numFmtId="0" fontId="8" fillId="3" borderId="85" xfId="0" applyFont="1" applyFill="1" applyBorder="1" applyAlignment="1">
      <alignment horizontal="center" wrapText="1"/>
    </xf>
    <xf numFmtId="0" fontId="8" fillId="3" borderId="86" xfId="0" applyFont="1" applyFill="1" applyBorder="1" applyAlignment="1">
      <alignment horizontal="center"/>
    </xf>
    <xf numFmtId="0" fontId="8" fillId="3" borderId="83" xfId="0" applyFont="1" applyFill="1" applyBorder="1" applyAlignment="1">
      <alignment horizontal="center"/>
    </xf>
    <xf numFmtId="1" fontId="8" fillId="3" borderId="86" xfId="0" applyNumberFormat="1" applyFont="1" applyFill="1" applyBorder="1" applyAlignment="1">
      <alignment horizontal="center" wrapText="1"/>
    </xf>
    <xf numFmtId="1" fontId="8" fillId="3" borderId="83" xfId="0" applyNumberFormat="1" applyFont="1" applyFill="1" applyBorder="1" applyAlignment="1">
      <alignment horizontal="center" wrapText="1"/>
    </xf>
    <xf numFmtId="1" fontId="8" fillId="3" borderId="85" xfId="0" applyNumberFormat="1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85" xfId="0" applyFont="1" applyFill="1" applyBorder="1" applyAlignment="1">
      <alignment horizontal="center"/>
    </xf>
    <xf numFmtId="1" fontId="5" fillId="0" borderId="171" xfId="20" applyNumberFormat="1" applyFont="1" applyBorder="1" applyAlignment="1">
      <alignment horizontal="center"/>
    </xf>
    <xf numFmtId="1" fontId="5" fillId="0" borderId="172" xfId="20" applyNumberFormat="1" applyFont="1" applyBorder="1" applyAlignment="1">
      <alignment horizontal="center"/>
    </xf>
    <xf numFmtId="0" fontId="5" fillId="0" borderId="180" xfId="20" applyFont="1" applyBorder="1" applyAlignment="1">
      <alignment horizontal="center"/>
    </xf>
    <xf numFmtId="0" fontId="5" fillId="0" borderId="181" xfId="20" applyFont="1" applyBorder="1" applyAlignment="1">
      <alignment horizontal="center"/>
    </xf>
    <xf numFmtId="0" fontId="57" fillId="28" borderId="0" xfId="7" applyFont="1" applyFill="1" applyBorder="1" applyAlignment="1">
      <alignment horizontal="center"/>
    </xf>
    <xf numFmtId="2" fontId="54" fillId="0" borderId="0" xfId="7" applyNumberFormat="1" applyFont="1" applyFill="1" applyBorder="1" applyAlignment="1">
      <alignment horizontal="left"/>
    </xf>
    <xf numFmtId="2" fontId="6" fillId="0" borderId="43" xfId="141" applyNumberFormat="1" applyFont="1" applyBorder="1" applyAlignment="1">
      <alignment horizontal="left"/>
    </xf>
    <xf numFmtId="2" fontId="6" fillId="0" borderId="48" xfId="141" applyNumberFormat="1" applyFont="1" applyBorder="1" applyAlignment="1">
      <alignment horizontal="left"/>
    </xf>
    <xf numFmtId="0" fontId="53" fillId="22" borderId="43" xfId="141" applyFont="1" applyFill="1" applyBorder="1" applyAlignment="1">
      <alignment horizontal="left"/>
    </xf>
    <xf numFmtId="0" fontId="53" fillId="22" borderId="48" xfId="141" applyFont="1" applyFill="1" applyBorder="1" applyAlignment="1">
      <alignment horizontal="left"/>
    </xf>
    <xf numFmtId="0" fontId="53" fillId="22" borderId="45" xfId="141" applyFont="1" applyFill="1" applyBorder="1" applyAlignment="1">
      <alignment horizontal="left"/>
    </xf>
    <xf numFmtId="2" fontId="63" fillId="0" borderId="43" xfId="141" applyNumberFormat="1" applyFont="1" applyBorder="1" applyAlignment="1">
      <alignment horizontal="left"/>
    </xf>
    <xf numFmtId="2" fontId="18" fillId="0" borderId="48" xfId="141" applyNumberFormat="1" applyFont="1" applyBorder="1" applyAlignment="1">
      <alignment horizontal="left"/>
    </xf>
    <xf numFmtId="0" fontId="5" fillId="0" borderId="171" xfId="20" applyFont="1" applyBorder="1" applyAlignment="1">
      <alignment horizontal="center"/>
    </xf>
    <xf numFmtId="0" fontId="5" fillId="0" borderId="172" xfId="20" applyFont="1" applyBorder="1" applyAlignment="1">
      <alignment horizontal="center"/>
    </xf>
  </cellXfs>
  <cellStyles count="142">
    <cellStyle name="20% - Accent1 2" xfId="22"/>
    <cellStyle name="20% - Accent2 2" xfId="23"/>
    <cellStyle name="20% - Accent3 2" xfId="24"/>
    <cellStyle name="20% - Accent4 2" xfId="25"/>
    <cellStyle name="20% - Accent5 2" xfId="26"/>
    <cellStyle name="20% - Accent6 2" xfId="27"/>
    <cellStyle name="40% - Accent1 2" xfId="28"/>
    <cellStyle name="40% - Accent2 2" xfId="29"/>
    <cellStyle name="40% - Accent3 2" xfId="30"/>
    <cellStyle name="40% - Accent4 2" xfId="31"/>
    <cellStyle name="40% - Accent5 2" xfId="32"/>
    <cellStyle name="40% - Accent6 2" xfId="33"/>
    <cellStyle name="60% - Accent1 2" xfId="34"/>
    <cellStyle name="60% - Accent2 2" xfId="35"/>
    <cellStyle name="60% - Accent3 2" xfId="36"/>
    <cellStyle name="60% - Accent4 2" xfId="37"/>
    <cellStyle name="60% - Accent5 2" xfId="38"/>
    <cellStyle name="60% - Accent6 2" xfId="39"/>
    <cellStyle name="Accent1 2" xfId="40"/>
    <cellStyle name="Accent2 2" xfId="41"/>
    <cellStyle name="Accent3 2" xfId="42"/>
    <cellStyle name="Accent4 2" xfId="43"/>
    <cellStyle name="Accent5 2" xfId="44"/>
    <cellStyle name="Accent6 2" xfId="45"/>
    <cellStyle name="Bad 2" xfId="46"/>
    <cellStyle name="BOX" xfId="81"/>
    <cellStyle name="BOX 2" xfId="82"/>
    <cellStyle name="Calculation 2" xfId="47"/>
    <cellStyle name="Check Cell 2" xfId="48"/>
    <cellStyle name="chemes]_x000a__x000a_Sci-Fi=_x000a__x000a_Nature=_x000a__x000a_robin=_x000a__x000a__x000a__x000a_[SoundScheme.Nature]_x000a__x000a_SystemAsterisk=C:\SNDSYS" xfId="2"/>
    <cellStyle name="chemes]_x000a__x000a_Sci-Fi=_x000a__x000a_Nature=_x000a__x000a_robin=_x000a__x000a__x000a__x000a_[SoundScheme.Nature]_x000a__x000a_SystemAsterisk=C:\SNDSYS 2" xfId="14"/>
    <cellStyle name="chemes]_x000a__x000a_Sci-Fi=_x000a__x000a_Nature=_x000a__x000a_robin=_x000a__x000a__x000a__x000a_[SoundScheme.Nature]_x000a__x000a_SystemAsterisk=C:\SNDSYS 2 2" xfId="49"/>
    <cellStyle name="chemes]_x000a__x000a_Sci-Fi=_x000a__x000a_Nature=_x000a__x000a_robin=_x000a__x000a__x000a__x000a_[SoundScheme.Nature]_x000a__x000a_SystemAsterisk=C:\SNDSYS 2 3" xfId="135"/>
    <cellStyle name="chemes]_x000a__x000a_Sci-Fi=_x000a__x000a_Nature=_x000a__x000a_robin=_x000a__x000a__x000a__x000a_[SoundScheme.Nature]_x000a__x000a_SystemAsterisk=C:\SNDSYS 3" xfId="50"/>
    <cellStyle name="chemes]_x000a__x000a_Sci-Fi=_x000a__x000a_Nature=_x000a__x000a_robin=_x000a__x000a__x000a__x000a_[SoundScheme.Nature]_x000a__x000a_SystemAsterisk=C:\SNDSYS 4" xfId="133"/>
    <cellStyle name="chemes]_x000a__x000a_Sci-Fi=_x000a__x000a_Nature=_x000a__x000a_robin=_x000a__x000a__x000a__x000a_[SoundScheme.Nature]_x000a__x000a_SystemAsterisk=C:\SNDSYS_18FAWWON_IRR Left Page" xfId="17"/>
    <cellStyle name="chemes]_x000d__x000a_Sci-Fi=_x000d__x000a_Nature=_x000d__x000a_robin=_x000d__x000a__x000d__x000a_[SoundScheme.Nature]_x000d__x000a_SystemAsterisk=C:\SNDSYS" xfId="3"/>
    <cellStyle name="chemes]_x000d__x000a_Sci-Fi=_x000d__x000a_Nature=_x000d__x000a_robin=_x000d__x000a__x000d__x000a_[SoundScheme.Nature]_x000d__x000a_SystemAsterisk=C:\SNDSYS 2" xfId="51"/>
    <cellStyle name="Comma 2" xfId="52"/>
    <cellStyle name="Comma0" xfId="18"/>
    <cellStyle name="Comma0 2" xfId="53"/>
    <cellStyle name="Currency 2" xfId="83"/>
    <cellStyle name="Currency 3" xfId="84"/>
    <cellStyle name="Currency0" xfId="85"/>
    <cellStyle name="Date" xfId="86"/>
    <cellStyle name="Explanatory Text 2" xfId="54"/>
    <cellStyle name="F2" xfId="87"/>
    <cellStyle name="F3" xfId="88"/>
    <cellStyle name="F4" xfId="89"/>
    <cellStyle name="F5" xfId="90"/>
    <cellStyle name="F6" xfId="91"/>
    <cellStyle name="F7" xfId="92"/>
    <cellStyle name="F8" xfId="93"/>
    <cellStyle name="Fixed" xfId="94"/>
    <cellStyle name="Good 2" xfId="55"/>
    <cellStyle name="Heading 1 10" xfId="95"/>
    <cellStyle name="Heading 1 11" xfId="96"/>
    <cellStyle name="Heading 1 2" xfId="56"/>
    <cellStyle name="Heading 1 3" xfId="97"/>
    <cellStyle name="Heading 1 4" xfId="98"/>
    <cellStyle name="Heading 1 5" xfId="99"/>
    <cellStyle name="Heading 1 6" xfId="100"/>
    <cellStyle name="Heading 1 7" xfId="101"/>
    <cellStyle name="Heading 1 8" xfId="102"/>
    <cellStyle name="Heading 1 9" xfId="103"/>
    <cellStyle name="Heading 2 10" xfId="104"/>
    <cellStyle name="Heading 2 11" xfId="105"/>
    <cellStyle name="Heading 2 2" xfId="57"/>
    <cellStyle name="Heading 2 3" xfId="106"/>
    <cellStyle name="Heading 2 4" xfId="107"/>
    <cellStyle name="Heading 2 5" xfId="108"/>
    <cellStyle name="Heading 2 6" xfId="109"/>
    <cellStyle name="Heading 2 7" xfId="110"/>
    <cellStyle name="Heading 2 8" xfId="111"/>
    <cellStyle name="Heading 2 9" xfId="112"/>
    <cellStyle name="Heading 3 2" xfId="58"/>
    <cellStyle name="Heading 4 2" xfId="59"/>
    <cellStyle name="HEADING1" xfId="113"/>
    <cellStyle name="HEADING2" xfId="114"/>
    <cellStyle name="Hyperlink 2" xfId="115"/>
    <cellStyle name="Input 2" xfId="60"/>
    <cellStyle name="Linked Cell 2" xfId="61"/>
    <cellStyle name="N1" xfId="4"/>
    <cellStyle name="N1 2" xfId="5"/>
    <cellStyle name="N1 2 2" xfId="116"/>
    <cellStyle name="N1 2 3" xfId="117"/>
    <cellStyle name="N1 3" xfId="62"/>
    <cellStyle name="N1 3 2" xfId="118"/>
    <cellStyle name="N1 4" xfId="119"/>
    <cellStyle name="N1 5" xfId="120"/>
    <cellStyle name="N1_2010 JGL Leading Edge Master GSR Book Pages 1.4" xfId="121"/>
    <cellStyle name="Neutral 2" xfId="63"/>
    <cellStyle name="Normal" xfId="0" builtinId="0"/>
    <cellStyle name="Normal 10" xfId="16"/>
    <cellStyle name="Normal 11" xfId="20"/>
    <cellStyle name="Normal 11 2" xfId="122"/>
    <cellStyle name="Normal 11 2 2" xfId="140"/>
    <cellStyle name="Normal 12" xfId="21"/>
    <cellStyle name="Normal 12 2" xfId="19"/>
    <cellStyle name="Normal 13" xfId="80"/>
    <cellStyle name="Normal 14" xfId="132"/>
    <cellStyle name="Normal 15" xfId="134"/>
    <cellStyle name="Normal 16" xfId="139"/>
    <cellStyle name="Normal 2" xfId="1"/>
    <cellStyle name="Normal 2 2" xfId="15"/>
    <cellStyle name="Normal 2 2 2" xfId="64"/>
    <cellStyle name="Normal 2 3" xfId="65"/>
    <cellStyle name="Normal 2 4" xfId="136"/>
    <cellStyle name="Normal 2 5" xfId="137"/>
    <cellStyle name="Normal 2 6" xfId="138"/>
    <cellStyle name="Normal 2_2011 JG Canada Advances" xfId="123"/>
    <cellStyle name="Normal 3" xfId="6"/>
    <cellStyle name="Normal 3 2" xfId="7"/>
    <cellStyle name="Normal 3 3" xfId="66"/>
    <cellStyle name="Normal 3 4" xfId="141"/>
    <cellStyle name="Normal 4" xfId="8"/>
    <cellStyle name="Normal 4 2" xfId="67"/>
    <cellStyle name="Normal 4 3" xfId="68"/>
    <cellStyle name="Normal 5" xfId="9"/>
    <cellStyle name="Normal 5 2" xfId="69"/>
    <cellStyle name="Normal 5 3" xfId="70"/>
    <cellStyle name="Normal 6" xfId="10"/>
    <cellStyle name="Normal 6 2" xfId="71"/>
    <cellStyle name="Normal 6 3" xfId="72"/>
    <cellStyle name="Normal 7" xfId="11"/>
    <cellStyle name="Normal 7 2" xfId="73"/>
    <cellStyle name="Normal 7 3" xfId="74"/>
    <cellStyle name="Normal 8" xfId="12"/>
    <cellStyle name="Normal 8 2" xfId="124"/>
    <cellStyle name="Normal 9" xfId="13"/>
    <cellStyle name="normální 2" xfId="125"/>
    <cellStyle name="normální_List1" xfId="126"/>
    <cellStyle name="Norman_characters" xfId="127"/>
    <cellStyle name="Note 2" xfId="75"/>
    <cellStyle name="Note 3" xfId="128"/>
    <cellStyle name="Output 2" xfId="76"/>
    <cellStyle name="Percent 2" xfId="129"/>
    <cellStyle name="Percent 3" xfId="130"/>
    <cellStyle name="Percent 4" xfId="131"/>
    <cellStyle name="Title 2" xfId="77"/>
    <cellStyle name="Total 2" xfId="78"/>
    <cellStyle name="Warning Text 2" xfId="79"/>
  </cellStyles>
  <dxfs count="0"/>
  <tableStyles count="0" defaultTableStyle="TableStyleMedium9" defaultPivotStyle="PivotStyleLight16"/>
  <colors>
    <mruColors>
      <color rgb="FFE7F6FF"/>
      <color rgb="FFDAED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133600" y="46831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133600" y="46831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133600" y="46831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120900" y="46831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133600" y="46831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476500" y="50641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%20Office%20Files\EXCEL\97-P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%20Office%20Files\EXCEL\Archiv02\97-P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sharrison\Local%20Settings\Temporary%20Internet%20Files\Content.Outlook\DAMBJU9R\USS10BRLAT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sharrison\Documents\2017%20NURS\USS\USS17%20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WNY97"/>
    </sheetNames>
    <sheetDataSet>
      <sheetData sheetId="0">
        <row r="8">
          <cell r="A8">
            <v>2</v>
          </cell>
          <cell r="B8" t="str">
            <v xml:space="preserve">COKER 9835  </v>
          </cell>
          <cell r="G8">
            <v>63.7</v>
          </cell>
          <cell r="H8" t="str">
            <v>*</v>
          </cell>
          <cell r="I8">
            <v>76.400000000000006</v>
          </cell>
          <cell r="J8" t="str">
            <v>*</v>
          </cell>
          <cell r="K8">
            <v>49.4</v>
          </cell>
          <cell r="Q8">
            <v>56.210371997795718</v>
          </cell>
          <cell r="W8">
            <v>73.5</v>
          </cell>
          <cell r="X8" t="str">
            <v>*</v>
          </cell>
          <cell r="Y8">
            <v>75.5</v>
          </cell>
          <cell r="Z8" t="str">
            <v>*</v>
          </cell>
          <cell r="AA8">
            <v>71.8</v>
          </cell>
          <cell r="AC8">
            <v>68</v>
          </cell>
          <cell r="AE8">
            <v>97</v>
          </cell>
          <cell r="AF8" t="str">
            <v>*</v>
          </cell>
          <cell r="AG8">
            <v>77</v>
          </cell>
          <cell r="AM8">
            <v>69.7</v>
          </cell>
          <cell r="AO8">
            <v>74</v>
          </cell>
          <cell r="AQ8">
            <v>114.3</v>
          </cell>
          <cell r="AY8">
            <v>80.2</v>
          </cell>
          <cell r="BA8">
            <v>68.400000000000006</v>
          </cell>
          <cell r="BI8">
            <v>74.346951692138134</v>
          </cell>
          <cell r="BJ8">
            <v>3</v>
          </cell>
          <cell r="BK8">
            <v>74.340691466519729</v>
          </cell>
          <cell r="BL8">
            <v>5</v>
          </cell>
          <cell r="BM8">
            <v>2</v>
          </cell>
          <cell r="BN8" t="str">
            <v xml:space="preserve">COKER 9835  </v>
          </cell>
          <cell r="BO8">
            <v>62.45</v>
          </cell>
          <cell r="BP8">
            <v>5</v>
          </cell>
          <cell r="BQ8">
            <v>65.436790665931923</v>
          </cell>
          <cell r="BR8">
            <v>10</v>
          </cell>
          <cell r="BS8">
            <v>73.5</v>
          </cell>
          <cell r="BT8">
            <v>5</v>
          </cell>
          <cell r="BU8">
            <v>78.933333333333337</v>
          </cell>
          <cell r="BV8">
            <v>8</v>
          </cell>
          <cell r="BW8">
            <v>73.349999999999994</v>
          </cell>
          <cell r="BX8">
            <v>22</v>
          </cell>
          <cell r="BY8">
            <v>94.15</v>
          </cell>
          <cell r="BZ8">
            <v>7</v>
          </cell>
          <cell r="CA8">
            <v>68</v>
          </cell>
          <cell r="CB8">
            <v>15</v>
          </cell>
        </row>
        <row r="9">
          <cell r="A9">
            <v>3</v>
          </cell>
          <cell r="B9" t="str">
            <v>PIONEER 2643</v>
          </cell>
          <cell r="G9">
            <v>60</v>
          </cell>
          <cell r="H9" t="str">
            <v>*</v>
          </cell>
          <cell r="I9">
            <v>79.099999999999994</v>
          </cell>
          <cell r="J9" t="str">
            <v>*</v>
          </cell>
          <cell r="K9">
            <v>42.8</v>
          </cell>
          <cell r="Q9">
            <v>55.168426822937093</v>
          </cell>
          <cell r="W9">
            <v>67.5</v>
          </cell>
          <cell r="Y9">
            <v>57.4</v>
          </cell>
          <cell r="AA9">
            <v>69.400000000000006</v>
          </cell>
          <cell r="AC9">
            <v>64.3</v>
          </cell>
          <cell r="AE9">
            <v>107</v>
          </cell>
          <cell r="AF9" t="str">
            <v>**</v>
          </cell>
          <cell r="AG9">
            <v>79</v>
          </cell>
          <cell r="AM9">
            <v>76.900000000000006</v>
          </cell>
          <cell r="AN9" t="str">
            <v>*</v>
          </cell>
          <cell r="AO9">
            <v>77</v>
          </cell>
          <cell r="AQ9">
            <v>108.9</v>
          </cell>
          <cell r="AY9">
            <v>80.3</v>
          </cell>
          <cell r="BA9">
            <v>69.2</v>
          </cell>
          <cell r="BI9">
            <v>72.651417447918234</v>
          </cell>
          <cell r="BJ9">
            <v>7</v>
          </cell>
          <cell r="BK9">
            <v>72.931228454862477</v>
          </cell>
          <cell r="BL9">
            <v>8</v>
          </cell>
          <cell r="BM9">
            <v>3</v>
          </cell>
          <cell r="BN9" t="str">
            <v>PIONEER 2643</v>
          </cell>
          <cell r="BO9">
            <v>50.099999999999994</v>
          </cell>
          <cell r="BP9">
            <v>25</v>
          </cell>
          <cell r="BQ9">
            <v>64.756142274312367</v>
          </cell>
          <cell r="BR9">
            <v>10</v>
          </cell>
          <cell r="BS9">
            <v>67.5</v>
          </cell>
          <cell r="BT9">
            <v>14</v>
          </cell>
          <cell r="BU9">
            <v>80.233333333333334</v>
          </cell>
          <cell r="BV9">
            <v>5</v>
          </cell>
          <cell r="BW9">
            <v>77.95</v>
          </cell>
          <cell r="BX9">
            <v>9</v>
          </cell>
          <cell r="BY9">
            <v>92.95</v>
          </cell>
          <cell r="BZ9">
            <v>10</v>
          </cell>
          <cell r="CA9">
            <v>64.3</v>
          </cell>
          <cell r="CB9">
            <v>25</v>
          </cell>
        </row>
        <row r="10">
          <cell r="A10">
            <v>4</v>
          </cell>
          <cell r="B10" t="str">
            <v xml:space="preserve">SC 900237   </v>
          </cell>
          <cell r="G10">
            <v>58.4</v>
          </cell>
          <cell r="H10" t="str">
            <v>*</v>
          </cell>
          <cell r="I10">
            <v>68.8</v>
          </cell>
          <cell r="K10">
            <v>44.9</v>
          </cell>
          <cell r="Q10">
            <v>59.804552495252416</v>
          </cell>
          <cell r="R10" t="str">
            <v>*</v>
          </cell>
          <cell r="W10">
            <v>66.3</v>
          </cell>
          <cell r="Y10">
            <v>66</v>
          </cell>
          <cell r="AA10">
            <v>61.2</v>
          </cell>
          <cell r="AC10">
            <v>68.8</v>
          </cell>
          <cell r="AE10">
            <v>105</v>
          </cell>
          <cell r="AF10" t="str">
            <v>*</v>
          </cell>
          <cell r="AG10">
            <v>80</v>
          </cell>
          <cell r="AM10">
            <v>66.7</v>
          </cell>
          <cell r="AO10">
            <v>65</v>
          </cell>
          <cell r="AQ10">
            <v>102.5</v>
          </cell>
          <cell r="AY10">
            <v>83.5</v>
          </cell>
          <cell r="BA10">
            <v>65.5</v>
          </cell>
          <cell r="BI10">
            <v>70.261888653480952</v>
          </cell>
          <cell r="BJ10">
            <v>15</v>
          </cell>
          <cell r="BK10">
            <v>70.826970166350165</v>
          </cell>
          <cell r="BL10">
            <v>14</v>
          </cell>
          <cell r="BM10">
            <v>4</v>
          </cell>
          <cell r="BN10" t="str">
            <v xml:space="preserve">SC 900237   </v>
          </cell>
          <cell r="BO10">
            <v>55.45</v>
          </cell>
          <cell r="BP10">
            <v>11</v>
          </cell>
          <cell r="BQ10">
            <v>62.334850831750799</v>
          </cell>
          <cell r="BR10">
            <v>20</v>
          </cell>
          <cell r="BS10">
            <v>66.3</v>
          </cell>
          <cell r="BT10">
            <v>17</v>
          </cell>
          <cell r="BU10">
            <v>78.333333333333329</v>
          </cell>
          <cell r="BV10">
            <v>9</v>
          </cell>
          <cell r="BW10">
            <v>73.349999999999994</v>
          </cell>
          <cell r="BX10">
            <v>22</v>
          </cell>
          <cell r="BY10">
            <v>83.75</v>
          </cell>
          <cell r="BZ10">
            <v>26</v>
          </cell>
          <cell r="CA10">
            <v>68.8</v>
          </cell>
          <cell r="CB10">
            <v>14</v>
          </cell>
        </row>
        <row r="11">
          <cell r="A11">
            <v>5</v>
          </cell>
          <cell r="B11" t="str">
            <v>NK/Coker 9704</v>
          </cell>
          <cell r="G11">
            <v>58.4</v>
          </cell>
          <cell r="H11" t="str">
            <v>*</v>
          </cell>
          <cell r="I11">
            <v>77.2</v>
          </cell>
          <cell r="J11" t="str">
            <v>*</v>
          </cell>
          <cell r="K11">
            <v>50.4</v>
          </cell>
          <cell r="Q11">
            <v>65.877534434541928</v>
          </cell>
          <cell r="R11" t="str">
            <v>*</v>
          </cell>
          <cell r="W11">
            <v>63.5</v>
          </cell>
          <cell r="Y11">
            <v>56.6</v>
          </cell>
          <cell r="AA11">
            <v>65.7</v>
          </cell>
          <cell r="AC11">
            <v>75.5</v>
          </cell>
          <cell r="AD11" t="str">
            <v>*</v>
          </cell>
          <cell r="AE11">
            <v>91</v>
          </cell>
          <cell r="AG11">
            <v>84</v>
          </cell>
          <cell r="AM11">
            <v>72.5</v>
          </cell>
          <cell r="AO11">
            <v>74</v>
          </cell>
          <cell r="AQ11">
            <v>97.5</v>
          </cell>
          <cell r="AY11">
            <v>81.099999999999994</v>
          </cell>
          <cell r="BA11">
            <v>64.5</v>
          </cell>
          <cell r="BI11">
            <v>71.705964187272457</v>
          </cell>
          <cell r="BJ11">
            <v>13</v>
          </cell>
          <cell r="BK11">
            <v>71.851835628969454</v>
          </cell>
          <cell r="BL11">
            <v>11</v>
          </cell>
          <cell r="BM11">
            <v>5</v>
          </cell>
          <cell r="BN11" t="str">
            <v>NK/Coker 9704</v>
          </cell>
          <cell r="BO11">
            <v>53.5</v>
          </cell>
          <cell r="BP11">
            <v>14</v>
          </cell>
          <cell r="BQ11">
            <v>67.159178144847303</v>
          </cell>
          <cell r="BR11">
            <v>6</v>
          </cell>
          <cell r="BS11">
            <v>63.5</v>
          </cell>
          <cell r="BT11">
            <v>20</v>
          </cell>
          <cell r="BU11">
            <v>77.399999999999991</v>
          </cell>
          <cell r="BV11">
            <v>14</v>
          </cell>
          <cell r="BW11">
            <v>78.25</v>
          </cell>
          <cell r="BX11">
            <v>9</v>
          </cell>
          <cell r="BY11">
            <v>85.75</v>
          </cell>
          <cell r="BZ11">
            <v>24</v>
          </cell>
          <cell r="CA11">
            <v>75.5</v>
          </cell>
          <cell r="CB11">
            <v>6</v>
          </cell>
        </row>
        <row r="12">
          <cell r="A12">
            <v>6</v>
          </cell>
          <cell r="B12" t="str">
            <v xml:space="preserve">MO 94-317   </v>
          </cell>
          <cell r="G12">
            <v>72</v>
          </cell>
          <cell r="H12" t="str">
            <v>*</v>
          </cell>
          <cell r="I12">
            <v>73.3</v>
          </cell>
          <cell r="J12" t="str">
            <v>*</v>
          </cell>
          <cell r="K12">
            <v>24.7</v>
          </cell>
          <cell r="Q12">
            <v>64.38682665500653</v>
          </cell>
          <cell r="R12" t="str">
            <v>*</v>
          </cell>
          <cell r="W12">
            <v>63.9</v>
          </cell>
          <cell r="Y12">
            <v>29.7</v>
          </cell>
          <cell r="AA12">
            <v>68.900000000000006</v>
          </cell>
          <cell r="AC12">
            <v>61</v>
          </cell>
          <cell r="AE12">
            <v>79</v>
          </cell>
          <cell r="AG12">
            <v>77</v>
          </cell>
          <cell r="AM12">
            <v>63.4</v>
          </cell>
          <cell r="AO12">
            <v>62</v>
          </cell>
          <cell r="AQ12">
            <v>126.4</v>
          </cell>
          <cell r="AR12" t="str">
            <v>*</v>
          </cell>
          <cell r="AY12">
            <v>75.900000000000006</v>
          </cell>
          <cell r="BA12">
            <v>65.599999999999994</v>
          </cell>
          <cell r="BI12">
            <v>66.59129435807742</v>
          </cell>
          <cell r="BJ12">
            <v>23</v>
          </cell>
          <cell r="BK12">
            <v>67.145788443667101</v>
          </cell>
          <cell r="BL12">
            <v>22</v>
          </cell>
          <cell r="BM12">
            <v>6</v>
          </cell>
          <cell r="BN12" t="str">
            <v xml:space="preserve">MO 94-317   </v>
          </cell>
          <cell r="BO12">
            <v>27.2</v>
          </cell>
          <cell r="BP12">
            <v>33</v>
          </cell>
          <cell r="BQ12">
            <v>69.895608885002176</v>
          </cell>
          <cell r="BR12">
            <v>3</v>
          </cell>
          <cell r="BS12">
            <v>63.9</v>
          </cell>
          <cell r="BT12">
            <v>20</v>
          </cell>
          <cell r="BU12">
            <v>69.63333333333334</v>
          </cell>
          <cell r="BV12">
            <v>20</v>
          </cell>
          <cell r="BW12">
            <v>70.2</v>
          </cell>
          <cell r="BX12">
            <v>26</v>
          </cell>
          <cell r="BY12">
            <v>94.2</v>
          </cell>
          <cell r="BZ12">
            <v>7</v>
          </cell>
          <cell r="CA12">
            <v>61</v>
          </cell>
          <cell r="CB12">
            <v>28</v>
          </cell>
        </row>
        <row r="13">
          <cell r="A13">
            <v>7</v>
          </cell>
          <cell r="B13" t="str">
            <v xml:space="preserve">SC 910031   </v>
          </cell>
          <cell r="G13">
            <v>59.1</v>
          </cell>
          <cell r="H13" t="str">
            <v>*</v>
          </cell>
          <cell r="I13">
            <v>74.2</v>
          </cell>
          <cell r="J13" t="str">
            <v>*</v>
          </cell>
          <cell r="K13">
            <v>50.2</v>
          </cell>
          <cell r="Q13">
            <v>62.710086377532406</v>
          </cell>
          <cell r="R13" t="str">
            <v>*</v>
          </cell>
          <cell r="W13">
            <v>57.8</v>
          </cell>
          <cell r="Y13">
            <v>57</v>
          </cell>
          <cell r="AA13">
            <v>57.9</v>
          </cell>
          <cell r="AC13">
            <v>54</v>
          </cell>
          <cell r="AE13">
            <v>88</v>
          </cell>
          <cell r="AG13">
            <v>75</v>
          </cell>
          <cell r="AM13">
            <v>59.9</v>
          </cell>
          <cell r="AO13">
            <v>64</v>
          </cell>
          <cell r="AQ13">
            <v>104.4</v>
          </cell>
          <cell r="AY13">
            <v>59.9</v>
          </cell>
          <cell r="BA13">
            <v>35.799999999999997</v>
          </cell>
          <cell r="BI13">
            <v>66.477698952117876</v>
          </cell>
          <cell r="BJ13">
            <v>23</v>
          </cell>
          <cell r="BK13">
            <v>63.994005758502148</v>
          </cell>
          <cell r="BL13">
            <v>28</v>
          </cell>
          <cell r="BM13">
            <v>7</v>
          </cell>
          <cell r="BN13" t="str">
            <v xml:space="preserve">SC 910031   </v>
          </cell>
          <cell r="BO13">
            <v>53.6</v>
          </cell>
          <cell r="BP13">
            <v>14</v>
          </cell>
          <cell r="BQ13">
            <v>65.336695459177477</v>
          </cell>
          <cell r="BR13">
            <v>10</v>
          </cell>
          <cell r="BS13">
            <v>57.8</v>
          </cell>
          <cell r="BT13">
            <v>28</v>
          </cell>
          <cell r="BU13">
            <v>66.63333333333334</v>
          </cell>
          <cell r="BV13">
            <v>24</v>
          </cell>
          <cell r="BW13">
            <v>67.45</v>
          </cell>
          <cell r="BX13">
            <v>28</v>
          </cell>
          <cell r="BY13">
            <v>84.2</v>
          </cell>
          <cell r="BZ13">
            <v>26</v>
          </cell>
          <cell r="CA13">
            <v>54</v>
          </cell>
          <cell r="CB13">
            <v>31</v>
          </cell>
        </row>
        <row r="14">
          <cell r="A14">
            <v>8</v>
          </cell>
          <cell r="B14" t="str">
            <v xml:space="preserve">GA 87467    </v>
          </cell>
          <cell r="G14">
            <v>37.299999999999997</v>
          </cell>
          <cell r="I14">
            <v>67.5</v>
          </cell>
          <cell r="K14">
            <v>57.5</v>
          </cell>
          <cell r="L14" t="str">
            <v>*</v>
          </cell>
          <cell r="Q14">
            <v>55.531516566721024</v>
          </cell>
          <cell r="W14">
            <v>63.5</v>
          </cell>
          <cell r="Y14">
            <v>81</v>
          </cell>
          <cell r="Z14" t="str">
            <v>**</v>
          </cell>
          <cell r="AA14">
            <v>72.599999999999994</v>
          </cell>
          <cell r="AC14">
            <v>66.599999999999994</v>
          </cell>
          <cell r="AE14">
            <v>85</v>
          </cell>
          <cell r="AG14">
            <v>87</v>
          </cell>
          <cell r="AH14" t="str">
            <v>*</v>
          </cell>
          <cell r="AM14">
            <v>74.400000000000006</v>
          </cell>
          <cell r="AN14" t="str">
            <v>*</v>
          </cell>
          <cell r="AO14">
            <v>90</v>
          </cell>
          <cell r="AP14" t="str">
            <v>**</v>
          </cell>
          <cell r="AQ14">
            <v>110.5</v>
          </cell>
          <cell r="AY14">
            <v>70.5</v>
          </cell>
          <cell r="BA14">
            <v>67.900000000000006</v>
          </cell>
          <cell r="BI14">
            <v>72.95627050513238</v>
          </cell>
          <cell r="BJ14">
            <v>7</v>
          </cell>
          <cell r="BK14">
            <v>72.455434437781406</v>
          </cell>
          <cell r="BL14">
            <v>11</v>
          </cell>
          <cell r="BM14">
            <v>8</v>
          </cell>
          <cell r="BN14" t="str">
            <v xml:space="preserve">GA 87467    </v>
          </cell>
          <cell r="BO14">
            <v>69.25</v>
          </cell>
          <cell r="BP14">
            <v>1</v>
          </cell>
          <cell r="BQ14">
            <v>53.443838855573667</v>
          </cell>
          <cell r="BR14">
            <v>28</v>
          </cell>
          <cell r="BS14">
            <v>63.5</v>
          </cell>
          <cell r="BT14">
            <v>20</v>
          </cell>
          <cell r="BU14">
            <v>74.733333333333334</v>
          </cell>
          <cell r="BV14">
            <v>18</v>
          </cell>
          <cell r="BW14">
            <v>80.7</v>
          </cell>
          <cell r="BX14">
            <v>5</v>
          </cell>
          <cell r="BY14">
            <v>100.25</v>
          </cell>
          <cell r="BZ14">
            <v>4</v>
          </cell>
          <cell r="CA14">
            <v>66.599999999999994</v>
          </cell>
          <cell r="CB14">
            <v>18</v>
          </cell>
        </row>
        <row r="15">
          <cell r="A15">
            <v>9</v>
          </cell>
          <cell r="B15" t="str">
            <v xml:space="preserve">GA 871339   </v>
          </cell>
          <cell r="G15">
            <v>65.900000000000006</v>
          </cell>
          <cell r="H15" t="str">
            <v>*</v>
          </cell>
          <cell r="I15">
            <v>75.3</v>
          </cell>
          <cell r="J15" t="str">
            <v>*</v>
          </cell>
          <cell r="K15">
            <v>32.5</v>
          </cell>
          <cell r="Q15">
            <v>53.959215586335318</v>
          </cell>
          <cell r="W15">
            <v>67.3</v>
          </cell>
          <cell r="Y15">
            <v>61.1</v>
          </cell>
          <cell r="AA15">
            <v>79.5</v>
          </cell>
          <cell r="AB15" t="str">
            <v>*</v>
          </cell>
          <cell r="AC15">
            <v>65.8</v>
          </cell>
          <cell r="AE15">
            <v>89</v>
          </cell>
          <cell r="AG15">
            <v>90</v>
          </cell>
          <cell r="AH15" t="str">
            <v>*</v>
          </cell>
          <cell r="AM15">
            <v>83.5</v>
          </cell>
          <cell r="AN15" t="str">
            <v>*</v>
          </cell>
          <cell r="AO15">
            <v>86</v>
          </cell>
          <cell r="AP15" t="str">
            <v>*</v>
          </cell>
          <cell r="AQ15">
            <v>111.7</v>
          </cell>
          <cell r="AY15">
            <v>74.7</v>
          </cell>
          <cell r="BA15">
            <v>62.9</v>
          </cell>
          <cell r="BI15">
            <v>73.966093506641172</v>
          </cell>
          <cell r="BJ15">
            <v>3</v>
          </cell>
          <cell r="BK15">
            <v>73.277281039089033</v>
          </cell>
          <cell r="BL15">
            <v>8</v>
          </cell>
          <cell r="BM15">
            <v>9</v>
          </cell>
          <cell r="BN15" t="str">
            <v xml:space="preserve">GA 871339   </v>
          </cell>
          <cell r="BO15">
            <v>46.8</v>
          </cell>
          <cell r="BP15">
            <v>28</v>
          </cell>
          <cell r="BQ15">
            <v>65.053071862111764</v>
          </cell>
          <cell r="BR15">
            <v>10</v>
          </cell>
          <cell r="BS15">
            <v>67.3</v>
          </cell>
          <cell r="BT15">
            <v>16</v>
          </cell>
          <cell r="BU15">
            <v>78.100000000000009</v>
          </cell>
          <cell r="BV15">
            <v>9</v>
          </cell>
          <cell r="BW15">
            <v>86.75</v>
          </cell>
          <cell r="BX15">
            <v>1</v>
          </cell>
          <cell r="BY15">
            <v>98.85</v>
          </cell>
          <cell r="BZ15">
            <v>5</v>
          </cell>
          <cell r="CA15">
            <v>65.8</v>
          </cell>
          <cell r="CB15">
            <v>20</v>
          </cell>
        </row>
        <row r="16">
          <cell r="A16">
            <v>10</v>
          </cell>
          <cell r="B16" t="str">
            <v xml:space="preserve">GA 90078    </v>
          </cell>
          <cell r="G16">
            <v>49.5</v>
          </cell>
          <cell r="I16">
            <v>63.7</v>
          </cell>
          <cell r="K16">
            <v>30.9</v>
          </cell>
          <cell r="Q16">
            <v>58.208589486620113</v>
          </cell>
          <cell r="W16">
            <v>64.3</v>
          </cell>
          <cell r="Y16">
            <v>72.099999999999994</v>
          </cell>
          <cell r="Z16" t="str">
            <v>*</v>
          </cell>
          <cell r="AA16">
            <v>68.400000000000006</v>
          </cell>
          <cell r="AC16">
            <v>65.7</v>
          </cell>
          <cell r="AE16">
            <v>47</v>
          </cell>
          <cell r="AG16">
            <v>79</v>
          </cell>
          <cell r="AM16">
            <v>70.2</v>
          </cell>
          <cell r="AO16">
            <v>73</v>
          </cell>
          <cell r="AQ16">
            <v>100</v>
          </cell>
          <cell r="AY16">
            <v>77.5</v>
          </cell>
          <cell r="BA16">
            <v>70.900000000000006</v>
          </cell>
          <cell r="BI16">
            <v>64.769891498970779</v>
          </cell>
          <cell r="BJ16">
            <v>26</v>
          </cell>
          <cell r="BK16">
            <v>66.027239299108004</v>
          </cell>
          <cell r="BL16">
            <v>24</v>
          </cell>
          <cell r="BM16">
            <v>10</v>
          </cell>
          <cell r="BN16" t="str">
            <v xml:space="preserve">GA 90078    </v>
          </cell>
          <cell r="BO16">
            <v>51.5</v>
          </cell>
          <cell r="BP16">
            <v>22</v>
          </cell>
          <cell r="BQ16">
            <v>57.136196495540041</v>
          </cell>
          <cell r="BR16">
            <v>25</v>
          </cell>
          <cell r="BS16">
            <v>64.3</v>
          </cell>
          <cell r="BT16">
            <v>20</v>
          </cell>
          <cell r="BU16">
            <v>60.366666666666674</v>
          </cell>
          <cell r="BV16">
            <v>30</v>
          </cell>
          <cell r="BW16">
            <v>74.599999999999994</v>
          </cell>
          <cell r="BX16">
            <v>16</v>
          </cell>
          <cell r="BY16">
            <v>86.5</v>
          </cell>
          <cell r="BZ16">
            <v>23</v>
          </cell>
          <cell r="CA16">
            <v>65.7</v>
          </cell>
          <cell r="CB16">
            <v>20</v>
          </cell>
        </row>
        <row r="17">
          <cell r="A17">
            <v>11</v>
          </cell>
          <cell r="B17" t="str">
            <v>LA 85422-C13</v>
          </cell>
          <cell r="G17">
            <v>40.799999999999997</v>
          </cell>
          <cell r="I17">
            <v>68.599999999999994</v>
          </cell>
          <cell r="K17">
            <v>61.2</v>
          </cell>
          <cell r="L17" t="str">
            <v>**</v>
          </cell>
          <cell r="Q17">
            <v>49.886082999887215</v>
          </cell>
          <cell r="W17">
            <v>71</v>
          </cell>
          <cell r="X17" t="str">
            <v>*</v>
          </cell>
          <cell r="Y17">
            <v>77.099999999999994</v>
          </cell>
          <cell r="Z17" t="str">
            <v>*</v>
          </cell>
          <cell r="AA17">
            <v>77.900000000000006</v>
          </cell>
          <cell r="AB17" t="str">
            <v>*</v>
          </cell>
          <cell r="AC17">
            <v>67</v>
          </cell>
          <cell r="AE17">
            <v>58</v>
          </cell>
          <cell r="AG17">
            <v>96</v>
          </cell>
          <cell r="AH17" t="str">
            <v>**</v>
          </cell>
          <cell r="AM17">
            <v>70.599999999999994</v>
          </cell>
          <cell r="AO17">
            <v>64</v>
          </cell>
          <cell r="AQ17">
            <v>102</v>
          </cell>
          <cell r="AY17">
            <v>62.8</v>
          </cell>
          <cell r="BA17">
            <v>60.4</v>
          </cell>
          <cell r="BI17">
            <v>69.54508330768364</v>
          </cell>
          <cell r="BJ17">
            <v>15</v>
          </cell>
          <cell r="BK17">
            <v>68.485738866659148</v>
          </cell>
          <cell r="BL17">
            <v>21</v>
          </cell>
          <cell r="BM17">
            <v>11</v>
          </cell>
          <cell r="BN17" t="str">
            <v>LA 85422-C13</v>
          </cell>
          <cell r="BO17">
            <v>69.150000000000006</v>
          </cell>
          <cell r="BP17">
            <v>1</v>
          </cell>
          <cell r="BQ17">
            <v>53.095360999962402</v>
          </cell>
          <cell r="BR17">
            <v>28</v>
          </cell>
          <cell r="BS17">
            <v>71</v>
          </cell>
          <cell r="BT17">
            <v>9</v>
          </cell>
          <cell r="BU17">
            <v>67.63333333333334</v>
          </cell>
          <cell r="BV17">
            <v>23</v>
          </cell>
          <cell r="BW17">
            <v>83.3</v>
          </cell>
          <cell r="BX17">
            <v>3</v>
          </cell>
          <cell r="BY17">
            <v>83</v>
          </cell>
          <cell r="BZ17">
            <v>29</v>
          </cell>
          <cell r="CA17">
            <v>67</v>
          </cell>
          <cell r="CB17">
            <v>18</v>
          </cell>
        </row>
        <row r="18">
          <cell r="A18">
            <v>12</v>
          </cell>
          <cell r="B18" t="str">
            <v xml:space="preserve">TX 91D6999  </v>
          </cell>
          <cell r="G18">
            <v>60.6</v>
          </cell>
          <cell r="H18" t="str">
            <v>*</v>
          </cell>
          <cell r="I18">
            <v>66.599999999999994</v>
          </cell>
          <cell r="K18">
            <v>52.5</v>
          </cell>
          <cell r="L18" t="str">
            <v>*</v>
          </cell>
          <cell r="Q18">
            <v>54.815128263255204</v>
          </cell>
          <cell r="W18">
            <v>63.4</v>
          </cell>
          <cell r="Y18">
            <v>67.2</v>
          </cell>
          <cell r="AA18">
            <v>69.3</v>
          </cell>
          <cell r="AC18">
            <v>66.099999999999994</v>
          </cell>
          <cell r="AE18">
            <v>91</v>
          </cell>
          <cell r="AG18">
            <v>60</v>
          </cell>
          <cell r="AM18">
            <v>64.599999999999994</v>
          </cell>
          <cell r="AO18">
            <v>66</v>
          </cell>
          <cell r="AQ18">
            <v>118</v>
          </cell>
          <cell r="AR18" t="str">
            <v>*</v>
          </cell>
          <cell r="AY18">
            <v>82.9</v>
          </cell>
          <cell r="BA18">
            <v>62.9</v>
          </cell>
          <cell r="BI18">
            <v>69.239625251019632</v>
          </cell>
          <cell r="BJ18">
            <v>20</v>
          </cell>
          <cell r="BK18">
            <v>69.727675217550342</v>
          </cell>
          <cell r="BL18">
            <v>17</v>
          </cell>
          <cell r="BM18">
            <v>12</v>
          </cell>
          <cell r="BN18" t="str">
            <v xml:space="preserve">TX 91D6999  </v>
          </cell>
          <cell r="BO18">
            <v>59.85</v>
          </cell>
          <cell r="BP18">
            <v>8</v>
          </cell>
          <cell r="BQ18">
            <v>60.671709421085062</v>
          </cell>
          <cell r="BR18">
            <v>22</v>
          </cell>
          <cell r="BS18">
            <v>63.4</v>
          </cell>
          <cell r="BT18">
            <v>24</v>
          </cell>
          <cell r="BU18">
            <v>75.466666666666654</v>
          </cell>
          <cell r="BV18">
            <v>16</v>
          </cell>
          <cell r="BW18">
            <v>62.3</v>
          </cell>
          <cell r="BX18">
            <v>30</v>
          </cell>
          <cell r="BY18">
            <v>92</v>
          </cell>
          <cell r="BZ18">
            <v>12</v>
          </cell>
          <cell r="CA18">
            <v>66.099999999999994</v>
          </cell>
          <cell r="CB18">
            <v>20</v>
          </cell>
        </row>
        <row r="19">
          <cell r="A19">
            <v>13</v>
          </cell>
          <cell r="B19" t="str">
            <v xml:space="preserve">VA 94-52-68 </v>
          </cell>
          <cell r="G19">
            <v>57.4</v>
          </cell>
          <cell r="H19" t="str">
            <v>*</v>
          </cell>
          <cell r="I19">
            <v>75.400000000000006</v>
          </cell>
          <cell r="J19" t="str">
            <v>*</v>
          </cell>
          <cell r="K19">
            <v>38.799999999999997</v>
          </cell>
          <cell r="Q19">
            <v>65.370840657261425</v>
          </cell>
          <cell r="R19" t="str">
            <v>*</v>
          </cell>
          <cell r="W19">
            <v>77.8</v>
          </cell>
          <cell r="X19" t="str">
            <v>*</v>
          </cell>
          <cell r="Y19">
            <v>66.2</v>
          </cell>
          <cell r="AA19">
            <v>74.900000000000006</v>
          </cell>
          <cell r="AC19">
            <v>71.599999999999994</v>
          </cell>
          <cell r="AE19">
            <v>86</v>
          </cell>
          <cell r="AG19">
            <v>82</v>
          </cell>
          <cell r="AM19">
            <v>65.900000000000006</v>
          </cell>
          <cell r="AO19">
            <v>68</v>
          </cell>
          <cell r="AQ19">
            <v>117.5</v>
          </cell>
          <cell r="AR19" t="str">
            <v>*</v>
          </cell>
          <cell r="AY19">
            <v>89.6</v>
          </cell>
          <cell r="AZ19" t="str">
            <v>*</v>
          </cell>
          <cell r="BA19">
            <v>65.099999999999994</v>
          </cell>
          <cell r="BI19">
            <v>72.836218512097034</v>
          </cell>
          <cell r="BJ19">
            <v>7</v>
          </cell>
          <cell r="BK19">
            <v>73.438056043817411</v>
          </cell>
          <cell r="BL19">
            <v>8</v>
          </cell>
          <cell r="BM19">
            <v>13</v>
          </cell>
          <cell r="BN19" t="str">
            <v xml:space="preserve">VA 94-52-68 </v>
          </cell>
          <cell r="BO19">
            <v>52.5</v>
          </cell>
          <cell r="BP19">
            <v>17</v>
          </cell>
          <cell r="BQ19">
            <v>66.056946885753817</v>
          </cell>
          <cell r="BR19">
            <v>8</v>
          </cell>
          <cell r="BS19">
            <v>77.8</v>
          </cell>
          <cell r="BT19">
            <v>2</v>
          </cell>
          <cell r="BU19">
            <v>77.5</v>
          </cell>
          <cell r="BV19">
            <v>9</v>
          </cell>
          <cell r="BW19">
            <v>73.95</v>
          </cell>
          <cell r="BX19">
            <v>19</v>
          </cell>
          <cell r="BY19">
            <v>92.75</v>
          </cell>
          <cell r="BZ19">
            <v>10</v>
          </cell>
          <cell r="CA19">
            <v>71.599999999999994</v>
          </cell>
          <cell r="CB19">
            <v>9</v>
          </cell>
        </row>
        <row r="20">
          <cell r="A20">
            <v>14</v>
          </cell>
          <cell r="B20" t="str">
            <v>VA 94-54-479</v>
          </cell>
          <cell r="G20">
            <v>62.7</v>
          </cell>
          <cell r="H20" t="str">
            <v>*</v>
          </cell>
          <cell r="I20">
            <v>70</v>
          </cell>
          <cell r="K20">
            <v>48.1</v>
          </cell>
          <cell r="Q20">
            <v>58.681830051551984</v>
          </cell>
          <cell r="W20">
            <v>71.099999999999994</v>
          </cell>
          <cell r="X20" t="str">
            <v>*</v>
          </cell>
          <cell r="Y20">
            <v>78.099999999999994</v>
          </cell>
          <cell r="Z20" t="str">
            <v>*</v>
          </cell>
          <cell r="AA20">
            <v>87.5</v>
          </cell>
          <cell r="AB20" t="str">
            <v>**</v>
          </cell>
          <cell r="AC20">
            <v>74</v>
          </cell>
          <cell r="AD20" t="str">
            <v>*</v>
          </cell>
          <cell r="AE20">
            <v>95</v>
          </cell>
          <cell r="AF20" t="str">
            <v>*</v>
          </cell>
          <cell r="AG20">
            <v>79</v>
          </cell>
          <cell r="AM20">
            <v>81.099999999999994</v>
          </cell>
          <cell r="AN20" t="str">
            <v>*</v>
          </cell>
          <cell r="AO20">
            <v>83</v>
          </cell>
          <cell r="AP20" t="str">
            <v>*</v>
          </cell>
          <cell r="AQ20">
            <v>125.6</v>
          </cell>
          <cell r="AR20" t="str">
            <v>*</v>
          </cell>
          <cell r="AY20">
            <v>88.5</v>
          </cell>
          <cell r="AZ20" t="str">
            <v>*</v>
          </cell>
          <cell r="BA20">
            <v>69.400000000000006</v>
          </cell>
          <cell r="BI20">
            <v>77.990910003965539</v>
          </cell>
          <cell r="BJ20">
            <v>2</v>
          </cell>
          <cell r="BK20">
            <v>78.11878867010347</v>
          </cell>
          <cell r="BL20">
            <v>2</v>
          </cell>
          <cell r="BM20">
            <v>14</v>
          </cell>
          <cell r="BN20" t="str">
            <v>VA 94-54-479</v>
          </cell>
          <cell r="BO20">
            <v>63.099999999999994</v>
          </cell>
          <cell r="BP20">
            <v>5</v>
          </cell>
          <cell r="BQ20">
            <v>63.793943350517317</v>
          </cell>
          <cell r="BR20">
            <v>15</v>
          </cell>
          <cell r="BS20">
            <v>71.099999999999994</v>
          </cell>
          <cell r="BT20">
            <v>9</v>
          </cell>
          <cell r="BU20">
            <v>85.5</v>
          </cell>
          <cell r="BV20">
            <v>2</v>
          </cell>
          <cell r="BW20">
            <v>80.05</v>
          </cell>
          <cell r="BX20">
            <v>6</v>
          </cell>
          <cell r="BY20">
            <v>104.3</v>
          </cell>
          <cell r="BZ20">
            <v>1</v>
          </cell>
          <cell r="CA20">
            <v>74</v>
          </cell>
          <cell r="CB20">
            <v>8</v>
          </cell>
        </row>
        <row r="21">
          <cell r="A21">
            <v>15</v>
          </cell>
          <cell r="B21" t="str">
            <v>VA 94-54-549</v>
          </cell>
          <cell r="G21">
            <v>72.5</v>
          </cell>
          <cell r="H21" t="str">
            <v>**</v>
          </cell>
          <cell r="I21">
            <v>78.599999999999994</v>
          </cell>
          <cell r="J21" t="str">
            <v>*</v>
          </cell>
          <cell r="K21">
            <v>50.5</v>
          </cell>
          <cell r="Q21">
            <v>62.079370934959414</v>
          </cell>
          <cell r="R21" t="str">
            <v>*</v>
          </cell>
          <cell r="W21">
            <v>78.900000000000006</v>
          </cell>
          <cell r="X21" t="str">
            <v>**</v>
          </cell>
          <cell r="Y21">
            <v>66.8</v>
          </cell>
          <cell r="AA21">
            <v>78.599999999999994</v>
          </cell>
          <cell r="AB21" t="str">
            <v>*</v>
          </cell>
          <cell r="AC21">
            <v>70.3</v>
          </cell>
          <cell r="AE21">
            <v>72</v>
          </cell>
          <cell r="AG21">
            <v>90</v>
          </cell>
          <cell r="AH21" t="str">
            <v>*</v>
          </cell>
          <cell r="AM21">
            <v>75.7</v>
          </cell>
          <cell r="AN21" t="str">
            <v>*</v>
          </cell>
          <cell r="AO21">
            <v>59</v>
          </cell>
          <cell r="AQ21">
            <v>103.7</v>
          </cell>
          <cell r="AY21">
            <v>95.5</v>
          </cell>
          <cell r="AZ21" t="str">
            <v>*</v>
          </cell>
          <cell r="BA21">
            <v>67.8</v>
          </cell>
          <cell r="BI21">
            <v>73.744566994996887</v>
          </cell>
          <cell r="BJ21">
            <v>3</v>
          </cell>
          <cell r="BK21">
            <v>74.798624728997297</v>
          </cell>
          <cell r="BL21">
            <v>3</v>
          </cell>
          <cell r="BM21">
            <v>15</v>
          </cell>
          <cell r="BN21" t="str">
            <v>VA 94-54-549</v>
          </cell>
          <cell r="BO21">
            <v>58.65</v>
          </cell>
          <cell r="BP21">
            <v>9</v>
          </cell>
          <cell r="BQ21">
            <v>71.059790311653146</v>
          </cell>
          <cell r="BR21">
            <v>2</v>
          </cell>
          <cell r="BS21">
            <v>78.900000000000006</v>
          </cell>
          <cell r="BT21">
            <v>1</v>
          </cell>
          <cell r="BU21">
            <v>73.633333333333326</v>
          </cell>
          <cell r="BV21">
            <v>19</v>
          </cell>
          <cell r="BW21">
            <v>82.85</v>
          </cell>
          <cell r="BX21">
            <v>3</v>
          </cell>
          <cell r="BY21">
            <v>81.349999999999994</v>
          </cell>
          <cell r="BZ21">
            <v>30</v>
          </cell>
          <cell r="CA21">
            <v>70.3</v>
          </cell>
          <cell r="CB21">
            <v>13</v>
          </cell>
        </row>
        <row r="22">
          <cell r="A22">
            <v>16</v>
          </cell>
          <cell r="B22" t="str">
            <v xml:space="preserve">AR 494B-2-2 </v>
          </cell>
          <cell r="G22">
            <v>69.400000000000006</v>
          </cell>
          <cell r="H22" t="str">
            <v>*</v>
          </cell>
          <cell r="I22">
            <v>77.7</v>
          </cell>
          <cell r="J22" t="str">
            <v>*</v>
          </cell>
          <cell r="K22">
            <v>49.9</v>
          </cell>
          <cell r="Q22">
            <v>51.864718120507533</v>
          </cell>
          <cell r="W22">
            <v>59.4</v>
          </cell>
          <cell r="Y22">
            <v>48.8</v>
          </cell>
          <cell r="AA22">
            <v>84.3</v>
          </cell>
          <cell r="AB22" t="str">
            <v>*</v>
          </cell>
          <cell r="AC22">
            <v>81</v>
          </cell>
          <cell r="AD22" t="str">
            <v>*</v>
          </cell>
          <cell r="AE22">
            <v>90</v>
          </cell>
          <cell r="AG22">
            <v>70</v>
          </cell>
          <cell r="AM22">
            <v>74.5</v>
          </cell>
          <cell r="AN22" t="str">
            <v>*</v>
          </cell>
          <cell r="AO22">
            <v>78</v>
          </cell>
          <cell r="AQ22">
            <v>127.1</v>
          </cell>
          <cell r="AR22" t="str">
            <v>*</v>
          </cell>
          <cell r="AY22">
            <v>86.1</v>
          </cell>
          <cell r="BA22">
            <v>66.099999999999994</v>
          </cell>
          <cell r="BI22">
            <v>73.997286009269814</v>
          </cell>
          <cell r="BJ22">
            <v>3</v>
          </cell>
          <cell r="BK22">
            <v>74.277647874700506</v>
          </cell>
          <cell r="BL22">
            <v>5</v>
          </cell>
          <cell r="BM22">
            <v>16</v>
          </cell>
          <cell r="BN22" t="str">
            <v xml:space="preserve">AR 494B-2-2 </v>
          </cell>
          <cell r="BO22">
            <v>49.349999999999994</v>
          </cell>
          <cell r="BP22">
            <v>26</v>
          </cell>
          <cell r="BQ22">
            <v>66.321572706835852</v>
          </cell>
          <cell r="BR22">
            <v>8</v>
          </cell>
          <cell r="BS22">
            <v>59.4</v>
          </cell>
          <cell r="BT22">
            <v>26</v>
          </cell>
          <cell r="BU22">
            <v>85.100000000000009</v>
          </cell>
          <cell r="BV22">
            <v>3</v>
          </cell>
          <cell r="BW22">
            <v>72.25</v>
          </cell>
          <cell r="BX22">
            <v>24</v>
          </cell>
          <cell r="BY22">
            <v>102.55</v>
          </cell>
          <cell r="BZ22">
            <v>2</v>
          </cell>
          <cell r="CA22">
            <v>81</v>
          </cell>
          <cell r="CB22">
            <v>3</v>
          </cell>
        </row>
        <row r="23">
          <cell r="A23">
            <v>17</v>
          </cell>
          <cell r="B23" t="str">
            <v xml:space="preserve">AR 584A-3-2 </v>
          </cell>
          <cell r="G23">
            <v>71.3</v>
          </cell>
          <cell r="H23" t="str">
            <v>*</v>
          </cell>
          <cell r="I23">
            <v>83.8</v>
          </cell>
          <cell r="J23" t="str">
            <v>*</v>
          </cell>
          <cell r="K23">
            <v>55.4</v>
          </cell>
          <cell r="L23" t="str">
            <v>*</v>
          </cell>
          <cell r="Q23">
            <v>67.728884161835751</v>
          </cell>
          <cell r="R23" t="str">
            <v>*</v>
          </cell>
          <cell r="W23">
            <v>65.599999999999994</v>
          </cell>
          <cell r="Y23">
            <v>78.900000000000006</v>
          </cell>
          <cell r="Z23" t="str">
            <v>*</v>
          </cell>
          <cell r="AA23">
            <v>81.7</v>
          </cell>
          <cell r="AB23" t="str">
            <v>*</v>
          </cell>
          <cell r="AC23">
            <v>81.900000000000006</v>
          </cell>
          <cell r="AD23" t="str">
            <v>**</v>
          </cell>
          <cell r="AE23">
            <v>97</v>
          </cell>
          <cell r="AF23" t="str">
            <v>*</v>
          </cell>
          <cell r="AG23">
            <v>77</v>
          </cell>
          <cell r="AM23">
            <v>75</v>
          </cell>
          <cell r="AN23" t="str">
            <v>*</v>
          </cell>
          <cell r="AO23">
            <v>77</v>
          </cell>
          <cell r="AQ23">
            <v>119.9</v>
          </cell>
          <cell r="AR23" t="str">
            <v>*</v>
          </cell>
          <cell r="AY23">
            <v>86.8</v>
          </cell>
          <cell r="AZ23" t="str">
            <v>*</v>
          </cell>
          <cell r="BA23">
            <v>68.2</v>
          </cell>
          <cell r="BI23">
            <v>79.402221858602758</v>
          </cell>
          <cell r="BJ23">
            <v>1</v>
          </cell>
          <cell r="BK23">
            <v>79.14859227745572</v>
          </cell>
          <cell r="BL23">
            <v>1</v>
          </cell>
          <cell r="BM23">
            <v>17</v>
          </cell>
          <cell r="BN23" t="str">
            <v xml:space="preserve">AR 584A-3-2 </v>
          </cell>
          <cell r="BO23">
            <v>67.150000000000006</v>
          </cell>
          <cell r="BP23">
            <v>3</v>
          </cell>
          <cell r="BQ23">
            <v>74.276294720611915</v>
          </cell>
          <cell r="BR23">
            <v>1</v>
          </cell>
          <cell r="BS23">
            <v>65.599999999999994</v>
          </cell>
          <cell r="BT23">
            <v>17</v>
          </cell>
          <cell r="BU23">
            <v>86.866666666666674</v>
          </cell>
          <cell r="BV23">
            <v>1</v>
          </cell>
          <cell r="BW23">
            <v>76</v>
          </cell>
          <cell r="BX23">
            <v>14</v>
          </cell>
          <cell r="BY23">
            <v>98.45</v>
          </cell>
          <cell r="BZ23">
            <v>5</v>
          </cell>
          <cell r="CA23">
            <v>81.900000000000006</v>
          </cell>
          <cell r="CB23">
            <v>1</v>
          </cell>
        </row>
        <row r="24">
          <cell r="A24">
            <v>18</v>
          </cell>
          <cell r="B24" t="str">
            <v xml:space="preserve">FL 92944RCX </v>
          </cell>
          <cell r="G24">
            <v>42.9</v>
          </cell>
          <cell r="I24">
            <v>63</v>
          </cell>
          <cell r="K24">
            <v>34.9</v>
          </cell>
          <cell r="Q24">
            <v>40.141407022333198</v>
          </cell>
          <cell r="W24">
            <v>71.8</v>
          </cell>
          <cell r="X24" t="str">
            <v>*</v>
          </cell>
          <cell r="Y24">
            <v>71.7</v>
          </cell>
          <cell r="Z24" t="str">
            <v>*</v>
          </cell>
          <cell r="AA24">
            <v>63.7</v>
          </cell>
          <cell r="AC24">
            <v>50.4</v>
          </cell>
          <cell r="AE24">
            <v>39</v>
          </cell>
          <cell r="AG24">
            <v>89</v>
          </cell>
          <cell r="AH24" t="str">
            <v>*</v>
          </cell>
          <cell r="AM24">
            <v>64.599999999999994</v>
          </cell>
          <cell r="AO24">
            <v>66</v>
          </cell>
          <cell r="AQ24">
            <v>113.5</v>
          </cell>
          <cell r="AY24">
            <v>59.5</v>
          </cell>
          <cell r="BA24">
            <v>54.8</v>
          </cell>
          <cell r="BI24">
            <v>62.357031309410246</v>
          </cell>
          <cell r="BJ24">
            <v>32</v>
          </cell>
          <cell r="BK24">
            <v>61.66276046815554</v>
          </cell>
          <cell r="BL24">
            <v>31</v>
          </cell>
          <cell r="BM24">
            <v>18</v>
          </cell>
          <cell r="BN24" t="str">
            <v xml:space="preserve">FL 92944RCX </v>
          </cell>
          <cell r="BO24">
            <v>53.3</v>
          </cell>
          <cell r="BP24">
            <v>17</v>
          </cell>
          <cell r="BQ24">
            <v>48.680469007444401</v>
          </cell>
          <cell r="BR24">
            <v>32</v>
          </cell>
          <cell r="BS24">
            <v>71.8</v>
          </cell>
          <cell r="BT24">
            <v>7</v>
          </cell>
          <cell r="BU24">
            <v>51.033333333333331</v>
          </cell>
          <cell r="BV24">
            <v>33</v>
          </cell>
          <cell r="BW24">
            <v>76.8</v>
          </cell>
          <cell r="BX24">
            <v>11</v>
          </cell>
          <cell r="BY24">
            <v>89.75</v>
          </cell>
          <cell r="BZ24">
            <v>15</v>
          </cell>
          <cell r="CA24">
            <v>50.4</v>
          </cell>
          <cell r="CB24">
            <v>33</v>
          </cell>
        </row>
        <row r="25">
          <cell r="A25">
            <v>19</v>
          </cell>
          <cell r="B25" t="str">
            <v xml:space="preserve">FL 931339AS </v>
          </cell>
          <cell r="G25">
            <v>19.600000000000001</v>
          </cell>
          <cell r="I25">
            <v>63.6</v>
          </cell>
          <cell r="K25">
            <v>34</v>
          </cell>
          <cell r="Q25">
            <v>42.733623013347938</v>
          </cell>
          <cell r="W25">
            <v>48.7</v>
          </cell>
          <cell r="Y25">
            <v>60.8</v>
          </cell>
          <cell r="AA25">
            <v>52.1</v>
          </cell>
          <cell r="AC25">
            <v>57.1</v>
          </cell>
          <cell r="AE25">
            <v>67</v>
          </cell>
          <cell r="AG25">
            <v>57</v>
          </cell>
          <cell r="AM25">
            <v>45.8</v>
          </cell>
          <cell r="AO25">
            <v>47</v>
          </cell>
          <cell r="AQ25">
            <v>95.2</v>
          </cell>
          <cell r="AY25">
            <v>59.9</v>
          </cell>
          <cell r="BA25">
            <v>53.2</v>
          </cell>
          <cell r="BI25">
            <v>53.125663308719076</v>
          </cell>
          <cell r="BJ25">
            <v>33</v>
          </cell>
          <cell r="BK25">
            <v>53.582241534223201</v>
          </cell>
          <cell r="BL25">
            <v>33</v>
          </cell>
          <cell r="BM25">
            <v>19</v>
          </cell>
          <cell r="BN25" t="str">
            <v xml:space="preserve">FL 931339AS </v>
          </cell>
          <cell r="BO25">
            <v>47.4</v>
          </cell>
          <cell r="BP25">
            <v>28</v>
          </cell>
          <cell r="BQ25">
            <v>41.977874337782644</v>
          </cell>
          <cell r="BR25">
            <v>33</v>
          </cell>
          <cell r="BS25">
            <v>48.7</v>
          </cell>
          <cell r="BT25">
            <v>32</v>
          </cell>
          <cell r="BU25">
            <v>58.733333333333327</v>
          </cell>
          <cell r="BV25">
            <v>32</v>
          </cell>
          <cell r="BW25">
            <v>51.4</v>
          </cell>
          <cell r="BX25">
            <v>33</v>
          </cell>
          <cell r="BY25">
            <v>71.099999999999994</v>
          </cell>
          <cell r="BZ25">
            <v>32</v>
          </cell>
          <cell r="CA25">
            <v>57.1</v>
          </cell>
          <cell r="CB25">
            <v>30</v>
          </cell>
        </row>
        <row r="26">
          <cell r="A26">
            <v>20</v>
          </cell>
          <cell r="B26" t="str">
            <v xml:space="preserve">FL 92944BX  </v>
          </cell>
          <cell r="G26">
            <v>34.4</v>
          </cell>
          <cell r="I26">
            <v>72.099999999999994</v>
          </cell>
          <cell r="K26">
            <v>37.4</v>
          </cell>
          <cell r="Q26">
            <v>43.332517107589297</v>
          </cell>
          <cell r="W26">
            <v>55.2</v>
          </cell>
          <cell r="Y26">
            <v>67.5</v>
          </cell>
          <cell r="AA26">
            <v>70.3</v>
          </cell>
          <cell r="AC26">
            <v>70.900000000000006</v>
          </cell>
          <cell r="AE26">
            <v>49</v>
          </cell>
          <cell r="AG26">
            <v>83</v>
          </cell>
          <cell r="AM26">
            <v>64.400000000000006</v>
          </cell>
          <cell r="AO26">
            <v>75</v>
          </cell>
          <cell r="AQ26">
            <v>127.5</v>
          </cell>
          <cell r="AR26" t="str">
            <v>**</v>
          </cell>
          <cell r="AY26">
            <v>39.4</v>
          </cell>
          <cell r="BA26">
            <v>51.7</v>
          </cell>
          <cell r="BI26">
            <v>65.387116700583789</v>
          </cell>
          <cell r="BJ26">
            <v>26</v>
          </cell>
          <cell r="BK26">
            <v>62.742167807172628</v>
          </cell>
          <cell r="BL26">
            <v>29</v>
          </cell>
          <cell r="BM26">
            <v>20</v>
          </cell>
          <cell r="BN26" t="str">
            <v xml:space="preserve">FL 92944BX  </v>
          </cell>
          <cell r="BO26">
            <v>52.45</v>
          </cell>
          <cell r="BP26">
            <v>17</v>
          </cell>
          <cell r="BQ26">
            <v>49.94417236919643</v>
          </cell>
          <cell r="BR26">
            <v>31</v>
          </cell>
          <cell r="BS26">
            <v>55.2</v>
          </cell>
          <cell r="BT26">
            <v>30</v>
          </cell>
          <cell r="BU26">
            <v>63.4</v>
          </cell>
          <cell r="BV26">
            <v>28</v>
          </cell>
          <cell r="BW26">
            <v>73.7</v>
          </cell>
          <cell r="BX26">
            <v>19</v>
          </cell>
          <cell r="BY26">
            <v>101.25</v>
          </cell>
          <cell r="BZ26">
            <v>3</v>
          </cell>
          <cell r="CA26">
            <v>70.900000000000006</v>
          </cell>
          <cell r="CB26">
            <v>11</v>
          </cell>
        </row>
        <row r="27">
          <cell r="A27">
            <v>21</v>
          </cell>
          <cell r="B27" t="str">
            <v xml:space="preserve">A93-6061    </v>
          </cell>
          <cell r="G27">
            <v>57.7</v>
          </cell>
          <cell r="H27" t="str">
            <v>*</v>
          </cell>
          <cell r="I27">
            <v>79.900000000000006</v>
          </cell>
          <cell r="J27" t="str">
            <v>*</v>
          </cell>
          <cell r="K27">
            <v>41.9</v>
          </cell>
          <cell r="Q27">
            <v>69.175531612911968</v>
          </cell>
          <cell r="R27" t="str">
            <v>*</v>
          </cell>
          <cell r="W27">
            <v>74.2</v>
          </cell>
          <cell r="X27" t="str">
            <v>*</v>
          </cell>
          <cell r="Y27">
            <v>51.2</v>
          </cell>
          <cell r="AA27">
            <v>63.8</v>
          </cell>
          <cell r="AC27">
            <v>71.400000000000006</v>
          </cell>
          <cell r="AE27">
            <v>62</v>
          </cell>
          <cell r="AG27">
            <v>50</v>
          </cell>
          <cell r="AM27">
            <v>58.9</v>
          </cell>
          <cell r="AO27">
            <v>61</v>
          </cell>
          <cell r="AQ27">
            <v>107.8</v>
          </cell>
          <cell r="AY27">
            <v>72</v>
          </cell>
          <cell r="BA27">
            <v>74.099999999999994</v>
          </cell>
          <cell r="BB27" t="str">
            <v>*</v>
          </cell>
          <cell r="BI27">
            <v>65.305810124070149</v>
          </cell>
          <cell r="BJ27">
            <v>26</v>
          </cell>
          <cell r="BK27">
            <v>66.338368774194137</v>
          </cell>
          <cell r="BL27">
            <v>24</v>
          </cell>
          <cell r="BM27">
            <v>21</v>
          </cell>
          <cell r="BN27" t="str">
            <v xml:space="preserve">A93-6061    </v>
          </cell>
          <cell r="BO27">
            <v>46.55</v>
          </cell>
          <cell r="BP27">
            <v>28</v>
          </cell>
          <cell r="BQ27">
            <v>68.925177204304006</v>
          </cell>
          <cell r="BR27">
            <v>4</v>
          </cell>
          <cell r="BS27">
            <v>74.2</v>
          </cell>
          <cell r="BT27">
            <v>5</v>
          </cell>
          <cell r="BU27">
            <v>65.733333333333334</v>
          </cell>
          <cell r="BV27">
            <v>26</v>
          </cell>
          <cell r="BW27">
            <v>54.45</v>
          </cell>
          <cell r="BX27">
            <v>32</v>
          </cell>
          <cell r="BY27">
            <v>84.4</v>
          </cell>
          <cell r="BZ27">
            <v>26</v>
          </cell>
          <cell r="CA27">
            <v>71.400000000000006</v>
          </cell>
          <cell r="CB27">
            <v>11</v>
          </cell>
        </row>
        <row r="28">
          <cell r="A28">
            <v>22</v>
          </cell>
          <cell r="B28" t="str">
            <v xml:space="preserve">A93-6227    </v>
          </cell>
          <cell r="G28">
            <v>57.7</v>
          </cell>
          <cell r="H28" t="str">
            <v>*</v>
          </cell>
          <cell r="I28">
            <v>75.7</v>
          </cell>
          <cell r="J28" t="str">
            <v>*</v>
          </cell>
          <cell r="K28">
            <v>47</v>
          </cell>
          <cell r="Q28">
            <v>58.4313389249415</v>
          </cell>
          <cell r="W28">
            <v>66</v>
          </cell>
          <cell r="Y28">
            <v>56.6</v>
          </cell>
          <cell r="AA28">
            <v>52.4</v>
          </cell>
          <cell r="AC28">
            <v>71.8</v>
          </cell>
          <cell r="AE28">
            <v>77</v>
          </cell>
          <cell r="AG28">
            <v>72</v>
          </cell>
          <cell r="AM28">
            <v>62.3</v>
          </cell>
          <cell r="AO28">
            <v>60</v>
          </cell>
          <cell r="AQ28">
            <v>120.7</v>
          </cell>
          <cell r="AR28" t="str">
            <v>*</v>
          </cell>
          <cell r="AY28">
            <v>78</v>
          </cell>
          <cell r="BA28">
            <v>31.4</v>
          </cell>
          <cell r="BI28">
            <v>67.510102994226273</v>
          </cell>
          <cell r="BJ28">
            <v>22</v>
          </cell>
          <cell r="BK28">
            <v>65.802089261662758</v>
          </cell>
          <cell r="BL28">
            <v>24</v>
          </cell>
          <cell r="BM28">
            <v>22</v>
          </cell>
          <cell r="BN28" t="str">
            <v xml:space="preserve">A93-6227    </v>
          </cell>
          <cell r="BO28">
            <v>51.8</v>
          </cell>
          <cell r="BP28">
            <v>22</v>
          </cell>
          <cell r="BQ28">
            <v>63.943779641647176</v>
          </cell>
          <cell r="BR28">
            <v>15</v>
          </cell>
          <cell r="BS28">
            <v>66</v>
          </cell>
          <cell r="BT28">
            <v>17</v>
          </cell>
          <cell r="BU28">
            <v>67.066666666666663</v>
          </cell>
          <cell r="BV28">
            <v>24</v>
          </cell>
          <cell r="BW28">
            <v>67.150000000000006</v>
          </cell>
          <cell r="BX28">
            <v>29</v>
          </cell>
          <cell r="BY28">
            <v>90.35</v>
          </cell>
          <cell r="BZ28">
            <v>15</v>
          </cell>
          <cell r="CA28">
            <v>71.8</v>
          </cell>
          <cell r="CB28">
            <v>9</v>
          </cell>
        </row>
        <row r="29">
          <cell r="A29">
            <v>23</v>
          </cell>
          <cell r="B29" t="str">
            <v xml:space="preserve">A93*7162    </v>
          </cell>
          <cell r="G29">
            <v>58.2</v>
          </cell>
          <cell r="H29" t="str">
            <v>*</v>
          </cell>
          <cell r="I29">
            <v>65.2</v>
          </cell>
          <cell r="K29">
            <v>53.8</v>
          </cell>
          <cell r="L29" t="str">
            <v>*</v>
          </cell>
          <cell r="Q29">
            <v>76.215392982277791</v>
          </cell>
          <cell r="R29" t="str">
            <v>**</v>
          </cell>
          <cell r="W29">
            <v>74.7</v>
          </cell>
          <cell r="X29" t="str">
            <v>*</v>
          </cell>
          <cell r="Y29">
            <v>56.9</v>
          </cell>
          <cell r="AA29">
            <v>74</v>
          </cell>
          <cell r="AC29">
            <v>67.5</v>
          </cell>
          <cell r="AE29">
            <v>89</v>
          </cell>
          <cell r="AG29">
            <v>84</v>
          </cell>
          <cell r="AM29">
            <v>73.7</v>
          </cell>
          <cell r="AN29" t="str">
            <v>*</v>
          </cell>
          <cell r="AO29">
            <v>61</v>
          </cell>
          <cell r="AQ29">
            <v>117.5</v>
          </cell>
          <cell r="AR29" t="str">
            <v>*</v>
          </cell>
          <cell r="AY29">
            <v>96</v>
          </cell>
          <cell r="AZ29" t="str">
            <v>**</v>
          </cell>
          <cell r="BA29">
            <v>77.5</v>
          </cell>
          <cell r="BB29" t="str">
            <v>**</v>
          </cell>
          <cell r="BI29">
            <v>73.208876383252132</v>
          </cell>
          <cell r="BJ29">
            <v>7</v>
          </cell>
          <cell r="BK29">
            <v>75.014359532151857</v>
          </cell>
          <cell r="BL29">
            <v>3</v>
          </cell>
          <cell r="BM29">
            <v>23</v>
          </cell>
          <cell r="BN29" t="str">
            <v xml:space="preserve">A93*7162    </v>
          </cell>
          <cell r="BO29">
            <v>55.349999999999994</v>
          </cell>
          <cell r="BP29">
            <v>13</v>
          </cell>
          <cell r="BQ29">
            <v>66.538464327425928</v>
          </cell>
          <cell r="BR29">
            <v>6</v>
          </cell>
          <cell r="BS29">
            <v>74.7</v>
          </cell>
          <cell r="BT29">
            <v>3</v>
          </cell>
          <cell r="BU29">
            <v>76.833333333333329</v>
          </cell>
          <cell r="BV29">
            <v>14</v>
          </cell>
          <cell r="BW29">
            <v>78.849999999999994</v>
          </cell>
          <cell r="BX29">
            <v>8</v>
          </cell>
          <cell r="BY29">
            <v>89.25</v>
          </cell>
          <cell r="BZ29">
            <v>18</v>
          </cell>
          <cell r="CA29">
            <v>67.5</v>
          </cell>
          <cell r="CB29">
            <v>15</v>
          </cell>
        </row>
        <row r="30">
          <cell r="A30">
            <v>24</v>
          </cell>
          <cell r="B30" t="str">
            <v xml:space="preserve">L920738     </v>
          </cell>
          <cell r="G30">
            <v>55.1</v>
          </cell>
          <cell r="H30" t="str">
            <v>*</v>
          </cell>
          <cell r="I30">
            <v>83.5</v>
          </cell>
          <cell r="J30" t="str">
            <v>*</v>
          </cell>
          <cell r="K30">
            <v>43.5</v>
          </cell>
          <cell r="Q30">
            <v>53.143283577832086</v>
          </cell>
          <cell r="W30">
            <v>74.900000000000006</v>
          </cell>
          <cell r="X30" t="str">
            <v>*</v>
          </cell>
          <cell r="Y30">
            <v>62.4</v>
          </cell>
          <cell r="AA30">
            <v>70.3</v>
          </cell>
          <cell r="AC30">
            <v>82.2</v>
          </cell>
          <cell r="AD30" t="str">
            <v>**</v>
          </cell>
          <cell r="AE30">
            <v>98</v>
          </cell>
          <cell r="AF30" t="str">
            <v>*</v>
          </cell>
          <cell r="AG30">
            <v>83</v>
          </cell>
          <cell r="AM30">
            <v>64.099999999999994</v>
          </cell>
          <cell r="AO30">
            <v>72</v>
          </cell>
          <cell r="AQ30">
            <v>110.8</v>
          </cell>
          <cell r="AY30">
            <v>87.6</v>
          </cell>
          <cell r="AZ30" t="str">
            <v>*</v>
          </cell>
          <cell r="BA30">
            <v>65.599999999999994</v>
          </cell>
          <cell r="BI30">
            <v>73.30332950598708</v>
          </cell>
          <cell r="BJ30">
            <v>7</v>
          </cell>
          <cell r="BK30">
            <v>73.742885571855453</v>
          </cell>
          <cell r="BL30">
            <v>5</v>
          </cell>
          <cell r="BM30">
            <v>24</v>
          </cell>
          <cell r="BN30" t="str">
            <v xml:space="preserve">L920738     </v>
          </cell>
          <cell r="BO30">
            <v>52.95</v>
          </cell>
          <cell r="BP30">
            <v>17</v>
          </cell>
          <cell r="BQ30">
            <v>63.91442785927736</v>
          </cell>
          <cell r="BR30">
            <v>15</v>
          </cell>
          <cell r="BS30">
            <v>74.900000000000006</v>
          </cell>
          <cell r="BT30">
            <v>3</v>
          </cell>
          <cell r="BU30">
            <v>83.5</v>
          </cell>
          <cell r="BV30">
            <v>4</v>
          </cell>
          <cell r="BW30">
            <v>73.55</v>
          </cell>
          <cell r="BX30">
            <v>19</v>
          </cell>
          <cell r="BY30">
            <v>91.4</v>
          </cell>
          <cell r="BZ30">
            <v>14</v>
          </cell>
          <cell r="CA30">
            <v>82.2</v>
          </cell>
          <cell r="CB30">
            <v>1</v>
          </cell>
        </row>
        <row r="31">
          <cell r="A31">
            <v>25</v>
          </cell>
          <cell r="B31" t="str">
            <v xml:space="preserve">L920024     </v>
          </cell>
          <cell r="G31">
            <v>51</v>
          </cell>
          <cell r="I31">
            <v>75.3</v>
          </cell>
          <cell r="J31" t="str">
            <v>*</v>
          </cell>
          <cell r="K31">
            <v>34.1</v>
          </cell>
          <cell r="Q31">
            <v>55.698782628464187</v>
          </cell>
          <cell r="W31">
            <v>62.9</v>
          </cell>
          <cell r="Y31">
            <v>66.8</v>
          </cell>
          <cell r="AA31">
            <v>64.3</v>
          </cell>
          <cell r="AC31">
            <v>78.5</v>
          </cell>
          <cell r="AD31" t="str">
            <v>*</v>
          </cell>
          <cell r="AE31">
            <v>98</v>
          </cell>
          <cell r="AF31" t="str">
            <v>*</v>
          </cell>
          <cell r="AG31">
            <v>79</v>
          </cell>
          <cell r="AM31">
            <v>71.599999999999994</v>
          </cell>
          <cell r="AO31">
            <v>75</v>
          </cell>
          <cell r="AQ31">
            <v>95</v>
          </cell>
          <cell r="AY31">
            <v>85.8</v>
          </cell>
          <cell r="BA31">
            <v>66.8</v>
          </cell>
          <cell r="BI31">
            <v>69.784521740651101</v>
          </cell>
          <cell r="BJ31">
            <v>15</v>
          </cell>
          <cell r="BK31">
            <v>70.653252175230961</v>
          </cell>
          <cell r="BL31">
            <v>14</v>
          </cell>
          <cell r="BM31">
            <v>25</v>
          </cell>
          <cell r="BN31" t="str">
            <v xml:space="preserve">L920024     </v>
          </cell>
          <cell r="BO31">
            <v>50.45</v>
          </cell>
          <cell r="BP31">
            <v>24</v>
          </cell>
          <cell r="BQ31">
            <v>60.66626087615473</v>
          </cell>
          <cell r="BR31">
            <v>22</v>
          </cell>
          <cell r="BS31">
            <v>62.9</v>
          </cell>
          <cell r="BT31">
            <v>24</v>
          </cell>
          <cell r="BU31">
            <v>80.266666666666666</v>
          </cell>
          <cell r="BV31">
            <v>5</v>
          </cell>
          <cell r="BW31">
            <v>75.3</v>
          </cell>
          <cell r="BX31">
            <v>16</v>
          </cell>
          <cell r="BY31">
            <v>85</v>
          </cell>
          <cell r="BZ31">
            <v>25</v>
          </cell>
          <cell r="CA31">
            <v>78.5</v>
          </cell>
          <cell r="CB31">
            <v>5</v>
          </cell>
        </row>
        <row r="32">
          <cell r="A32">
            <v>26</v>
          </cell>
          <cell r="B32" t="str">
            <v xml:space="preserve">LA8889-B2-1 </v>
          </cell>
          <cell r="G32">
            <v>47</v>
          </cell>
          <cell r="I32">
            <v>70.099999999999994</v>
          </cell>
          <cell r="K32">
            <v>43.8</v>
          </cell>
          <cell r="Q32">
            <v>50.728124832662544</v>
          </cell>
          <cell r="W32">
            <v>33.5</v>
          </cell>
          <cell r="Y32">
            <v>68.900000000000006</v>
          </cell>
          <cell r="AA32">
            <v>62.8</v>
          </cell>
          <cell r="AC32">
            <v>63</v>
          </cell>
          <cell r="AE32">
            <v>84</v>
          </cell>
          <cell r="AG32">
            <v>85</v>
          </cell>
          <cell r="AH32" t="str">
            <v>*</v>
          </cell>
          <cell r="AM32">
            <v>69.099999999999994</v>
          </cell>
          <cell r="AO32">
            <v>61</v>
          </cell>
          <cell r="AQ32">
            <v>75.599999999999994</v>
          </cell>
          <cell r="AY32">
            <v>78.900000000000006</v>
          </cell>
          <cell r="BA32">
            <v>53.7</v>
          </cell>
          <cell r="BI32">
            <v>62.656009602512505</v>
          </cell>
          <cell r="BJ32">
            <v>30</v>
          </cell>
          <cell r="BK32">
            <v>63.141874988844172</v>
          </cell>
          <cell r="BL32">
            <v>29</v>
          </cell>
          <cell r="BM32">
            <v>26</v>
          </cell>
          <cell r="BN32" t="str">
            <v xml:space="preserve">LA8889-B2-1 </v>
          </cell>
          <cell r="BO32">
            <v>56.35</v>
          </cell>
          <cell r="BP32">
            <v>11</v>
          </cell>
          <cell r="BQ32">
            <v>55.942708277554175</v>
          </cell>
          <cell r="BR32">
            <v>26</v>
          </cell>
          <cell r="BS32">
            <v>33.5</v>
          </cell>
          <cell r="BT32">
            <v>33</v>
          </cell>
          <cell r="BU32">
            <v>69.933333333333337</v>
          </cell>
          <cell r="BV32">
            <v>20</v>
          </cell>
          <cell r="BW32">
            <v>77.05</v>
          </cell>
          <cell r="BX32">
            <v>11</v>
          </cell>
          <cell r="BY32">
            <v>68.3</v>
          </cell>
          <cell r="BZ32">
            <v>33</v>
          </cell>
          <cell r="CA32">
            <v>63</v>
          </cell>
          <cell r="CB32">
            <v>27</v>
          </cell>
        </row>
        <row r="33">
          <cell r="A33">
            <v>27</v>
          </cell>
          <cell r="B33" t="str">
            <v xml:space="preserve">LA8529-B3-  </v>
          </cell>
          <cell r="G33">
            <v>68.3</v>
          </cell>
          <cell r="H33" t="str">
            <v>*</v>
          </cell>
          <cell r="I33">
            <v>70.2</v>
          </cell>
          <cell r="K33">
            <v>54.7</v>
          </cell>
          <cell r="L33" t="str">
            <v>*</v>
          </cell>
          <cell r="Q33">
            <v>57.406528322261437</v>
          </cell>
          <cell r="W33">
            <v>59.2</v>
          </cell>
          <cell r="Y33">
            <v>70.3</v>
          </cell>
          <cell r="AA33">
            <v>57.5</v>
          </cell>
          <cell r="AC33">
            <v>68</v>
          </cell>
          <cell r="AE33">
            <v>83</v>
          </cell>
          <cell r="AG33">
            <v>72</v>
          </cell>
          <cell r="AM33">
            <v>66.8</v>
          </cell>
          <cell r="AO33">
            <v>54</v>
          </cell>
          <cell r="AQ33">
            <v>121.9</v>
          </cell>
          <cell r="AR33" t="str">
            <v>*</v>
          </cell>
          <cell r="AY33">
            <v>77.599999999999994</v>
          </cell>
          <cell r="BA33">
            <v>53</v>
          </cell>
          <cell r="BI33">
            <v>69.485117563250881</v>
          </cell>
          <cell r="BJ33">
            <v>15</v>
          </cell>
          <cell r="BK33">
            <v>68.927101888150759</v>
          </cell>
          <cell r="BL33">
            <v>20</v>
          </cell>
          <cell r="BM33">
            <v>27</v>
          </cell>
          <cell r="BN33" t="str">
            <v xml:space="preserve">LA8529-B3-  </v>
          </cell>
          <cell r="BO33">
            <v>62.5</v>
          </cell>
          <cell r="BP33">
            <v>5</v>
          </cell>
          <cell r="BQ33">
            <v>65.302176107420479</v>
          </cell>
          <cell r="BR33">
            <v>10</v>
          </cell>
          <cell r="BS33">
            <v>59.2</v>
          </cell>
          <cell r="BT33">
            <v>26</v>
          </cell>
          <cell r="BU33">
            <v>69.5</v>
          </cell>
          <cell r="BV33">
            <v>20</v>
          </cell>
          <cell r="BW33">
            <v>69.400000000000006</v>
          </cell>
          <cell r="BX33">
            <v>27</v>
          </cell>
          <cell r="BY33">
            <v>87.95</v>
          </cell>
          <cell r="BZ33">
            <v>21</v>
          </cell>
          <cell r="CA33">
            <v>68</v>
          </cell>
          <cell r="CB33">
            <v>15</v>
          </cell>
        </row>
        <row r="34">
          <cell r="A34">
            <v>28</v>
          </cell>
          <cell r="B34" t="str">
            <v>LA 87167-D8-</v>
          </cell>
          <cell r="G34">
            <v>55.3</v>
          </cell>
          <cell r="H34" t="str">
            <v>*</v>
          </cell>
          <cell r="I34">
            <v>75</v>
          </cell>
          <cell r="J34" t="str">
            <v>*</v>
          </cell>
          <cell r="K34">
            <v>58.6</v>
          </cell>
          <cell r="L34" t="str">
            <v>*</v>
          </cell>
          <cell r="Q34">
            <v>48.593646698418098</v>
          </cell>
          <cell r="W34">
            <v>54.9</v>
          </cell>
          <cell r="Y34">
            <v>76</v>
          </cell>
          <cell r="Z34" t="str">
            <v>*</v>
          </cell>
          <cell r="AA34">
            <v>69.8</v>
          </cell>
          <cell r="AC34">
            <v>65.099999999999994</v>
          </cell>
          <cell r="AE34">
            <v>98</v>
          </cell>
          <cell r="AF34" t="str">
            <v>*</v>
          </cell>
          <cell r="AG34">
            <v>87</v>
          </cell>
          <cell r="AH34" t="str">
            <v>*</v>
          </cell>
          <cell r="AM34">
            <v>73.7</v>
          </cell>
          <cell r="AN34" t="str">
            <v>*</v>
          </cell>
          <cell r="AO34">
            <v>77</v>
          </cell>
          <cell r="AQ34">
            <v>101</v>
          </cell>
          <cell r="AY34">
            <v>75.8</v>
          </cell>
          <cell r="BA34">
            <v>51.3</v>
          </cell>
          <cell r="BI34">
            <v>72.307203592186013</v>
          </cell>
          <cell r="BJ34">
            <v>13</v>
          </cell>
          <cell r="BK34">
            <v>71.139576446561207</v>
          </cell>
          <cell r="BL34">
            <v>14</v>
          </cell>
          <cell r="BM34">
            <v>28</v>
          </cell>
          <cell r="BN34" t="str">
            <v>LA 87167-D8-</v>
          </cell>
          <cell r="BO34">
            <v>67.3</v>
          </cell>
          <cell r="BP34">
            <v>3</v>
          </cell>
          <cell r="BQ34">
            <v>59.631215566139367</v>
          </cell>
          <cell r="BR34">
            <v>24</v>
          </cell>
          <cell r="BS34">
            <v>54.9</v>
          </cell>
          <cell r="BT34">
            <v>30</v>
          </cell>
          <cell r="BU34">
            <v>77.633333333333326</v>
          </cell>
          <cell r="BV34">
            <v>9</v>
          </cell>
          <cell r="BW34">
            <v>80.349999999999994</v>
          </cell>
          <cell r="BX34">
            <v>6</v>
          </cell>
          <cell r="BY34">
            <v>89</v>
          </cell>
          <cell r="BZ34">
            <v>18</v>
          </cell>
          <cell r="CA34">
            <v>65.099999999999994</v>
          </cell>
          <cell r="CB34">
            <v>23</v>
          </cell>
        </row>
        <row r="35">
          <cell r="A35">
            <v>29</v>
          </cell>
          <cell r="B35" t="str">
            <v xml:space="preserve">TX 92D7702  </v>
          </cell>
          <cell r="G35">
            <v>65.400000000000006</v>
          </cell>
          <cell r="H35" t="str">
            <v>*</v>
          </cell>
          <cell r="I35">
            <v>84.5</v>
          </cell>
          <cell r="J35" t="str">
            <v>**</v>
          </cell>
          <cell r="K35">
            <v>40.299999999999997</v>
          </cell>
          <cell r="Q35">
            <v>53.308101843549736</v>
          </cell>
          <cell r="W35">
            <v>68.3</v>
          </cell>
          <cell r="Y35">
            <v>68.400000000000006</v>
          </cell>
          <cell r="AA35">
            <v>56.7</v>
          </cell>
          <cell r="AC35">
            <v>59.7</v>
          </cell>
          <cell r="AE35">
            <v>68</v>
          </cell>
          <cell r="AG35">
            <v>67</v>
          </cell>
          <cell r="AM35">
            <v>49.9</v>
          </cell>
          <cell r="AO35">
            <v>52</v>
          </cell>
          <cell r="AQ35">
            <v>103.4</v>
          </cell>
          <cell r="AY35">
            <v>82.4</v>
          </cell>
          <cell r="BA35">
            <v>60.4</v>
          </cell>
          <cell r="BI35">
            <v>64.377546295657666</v>
          </cell>
          <cell r="BJ35">
            <v>29</v>
          </cell>
          <cell r="BK35">
            <v>65.313873456236635</v>
          </cell>
          <cell r="BL35">
            <v>27</v>
          </cell>
          <cell r="BM35">
            <v>29</v>
          </cell>
          <cell r="BN35" t="str">
            <v xml:space="preserve">TX 92D7702  </v>
          </cell>
          <cell r="BO35">
            <v>54.35</v>
          </cell>
          <cell r="BP35">
            <v>14</v>
          </cell>
          <cell r="BQ35">
            <v>67.736033947849918</v>
          </cell>
          <cell r="BR35">
            <v>5</v>
          </cell>
          <cell r="BS35">
            <v>68.3</v>
          </cell>
          <cell r="BT35">
            <v>14</v>
          </cell>
          <cell r="BU35">
            <v>61.466666666666669</v>
          </cell>
          <cell r="BV35">
            <v>29</v>
          </cell>
          <cell r="BW35">
            <v>58.45</v>
          </cell>
          <cell r="BX35">
            <v>31</v>
          </cell>
          <cell r="BY35">
            <v>77.7</v>
          </cell>
          <cell r="BZ35">
            <v>31</v>
          </cell>
          <cell r="CA35">
            <v>59.7</v>
          </cell>
          <cell r="CB35">
            <v>29</v>
          </cell>
        </row>
        <row r="36">
          <cell r="A36">
            <v>30</v>
          </cell>
          <cell r="B36" t="str">
            <v xml:space="preserve">TX 92D8102  </v>
          </cell>
          <cell r="G36">
            <v>63.2</v>
          </cell>
          <cell r="H36" t="str">
            <v>*</v>
          </cell>
          <cell r="I36">
            <v>73.900000000000006</v>
          </cell>
          <cell r="J36" t="str">
            <v>*</v>
          </cell>
          <cell r="K36">
            <v>44.7</v>
          </cell>
          <cell r="Q36">
            <v>55.156187842809544</v>
          </cell>
          <cell r="W36">
            <v>70</v>
          </cell>
          <cell r="X36" t="str">
            <v>*</v>
          </cell>
          <cell r="Y36">
            <v>51.5</v>
          </cell>
          <cell r="AA36">
            <v>67.900000000000006</v>
          </cell>
          <cell r="AC36">
            <v>64.7</v>
          </cell>
          <cell r="AE36">
            <v>59</v>
          </cell>
          <cell r="AG36">
            <v>76</v>
          </cell>
          <cell r="AM36">
            <v>67.8</v>
          </cell>
          <cell r="AO36">
            <v>58</v>
          </cell>
          <cell r="AQ36">
            <v>118.1</v>
          </cell>
          <cell r="AR36" t="str">
            <v>*</v>
          </cell>
          <cell r="AY36">
            <v>65.099999999999994</v>
          </cell>
          <cell r="BA36">
            <v>63.2</v>
          </cell>
          <cell r="BI36">
            <v>66.919706757139195</v>
          </cell>
          <cell r="BJ36">
            <v>23</v>
          </cell>
          <cell r="BK36">
            <v>66.550412522853975</v>
          </cell>
          <cell r="BL36">
            <v>22</v>
          </cell>
          <cell r="BM36">
            <v>30</v>
          </cell>
          <cell r="BN36" t="str">
            <v xml:space="preserve">TX 92D8102  </v>
          </cell>
          <cell r="BO36">
            <v>48.1</v>
          </cell>
          <cell r="BP36">
            <v>27</v>
          </cell>
          <cell r="BQ36">
            <v>64.085395947603189</v>
          </cell>
          <cell r="BR36">
            <v>15</v>
          </cell>
          <cell r="BS36">
            <v>70</v>
          </cell>
          <cell r="BT36">
            <v>11</v>
          </cell>
          <cell r="BU36">
            <v>63.866666666666674</v>
          </cell>
          <cell r="BV36">
            <v>27</v>
          </cell>
          <cell r="BW36">
            <v>71.900000000000006</v>
          </cell>
          <cell r="BX36">
            <v>24</v>
          </cell>
          <cell r="BY36">
            <v>88.05</v>
          </cell>
          <cell r="BZ36">
            <v>21</v>
          </cell>
          <cell r="CA36">
            <v>64.7</v>
          </cell>
          <cell r="CB36">
            <v>23</v>
          </cell>
        </row>
        <row r="37">
          <cell r="A37">
            <v>31</v>
          </cell>
          <cell r="B37" t="str">
            <v xml:space="preserve">NCV93-1007  </v>
          </cell>
          <cell r="G37">
            <v>67.5</v>
          </cell>
          <cell r="H37" t="str">
            <v>*</v>
          </cell>
          <cell r="I37">
            <v>83.4</v>
          </cell>
          <cell r="J37" t="str">
            <v>*</v>
          </cell>
          <cell r="K37">
            <v>43.9</v>
          </cell>
          <cell r="Q37">
            <v>40.834133297552427</v>
          </cell>
          <cell r="W37">
            <v>70.2</v>
          </cell>
          <cell r="X37" t="str">
            <v>*</v>
          </cell>
          <cell r="Y37">
            <v>74.400000000000006</v>
          </cell>
          <cell r="Z37" t="str">
            <v>*</v>
          </cell>
          <cell r="AA37">
            <v>67.2</v>
          </cell>
          <cell r="AC37">
            <v>80.3</v>
          </cell>
          <cell r="AD37" t="str">
            <v>*</v>
          </cell>
          <cell r="AE37">
            <v>80</v>
          </cell>
          <cell r="AG37">
            <v>87</v>
          </cell>
          <cell r="AH37" t="str">
            <v>*</v>
          </cell>
          <cell r="AM37">
            <v>64.2</v>
          </cell>
          <cell r="AO37">
            <v>73</v>
          </cell>
          <cell r="AQ37">
            <v>114.4</v>
          </cell>
          <cell r="AY37">
            <v>84.4</v>
          </cell>
          <cell r="BA37">
            <v>51.9</v>
          </cell>
          <cell r="BI37">
            <v>72.79493333058096</v>
          </cell>
          <cell r="BJ37">
            <v>7</v>
          </cell>
          <cell r="BK37">
            <v>72.175608886503511</v>
          </cell>
          <cell r="BL37">
            <v>11</v>
          </cell>
          <cell r="BM37">
            <v>31</v>
          </cell>
          <cell r="BN37" t="str">
            <v xml:space="preserve">NCV93-1007  </v>
          </cell>
          <cell r="BO37">
            <v>59.150000000000006</v>
          </cell>
          <cell r="BP37">
            <v>9</v>
          </cell>
          <cell r="BQ37">
            <v>63.911377765850808</v>
          </cell>
          <cell r="BR37">
            <v>15</v>
          </cell>
          <cell r="BS37">
            <v>70.2</v>
          </cell>
          <cell r="BT37">
            <v>11</v>
          </cell>
          <cell r="BU37">
            <v>75.833333333333329</v>
          </cell>
          <cell r="BV37">
            <v>16</v>
          </cell>
          <cell r="BW37">
            <v>75.599999999999994</v>
          </cell>
          <cell r="BX37">
            <v>14</v>
          </cell>
          <cell r="BY37">
            <v>93.7</v>
          </cell>
          <cell r="BZ37">
            <v>7</v>
          </cell>
          <cell r="CA37">
            <v>80.3</v>
          </cell>
          <cell r="CB37">
            <v>4</v>
          </cell>
        </row>
        <row r="38">
          <cell r="A38">
            <v>32</v>
          </cell>
          <cell r="B38" t="str">
            <v xml:space="preserve">NCV93-612   </v>
          </cell>
          <cell r="G38">
            <v>43.7</v>
          </cell>
          <cell r="I38">
            <v>66.5</v>
          </cell>
          <cell r="K38">
            <v>44.6</v>
          </cell>
          <cell r="Q38">
            <v>53.262409651073554</v>
          </cell>
          <cell r="W38">
            <v>69.900000000000006</v>
          </cell>
          <cell r="X38" t="str">
            <v>*</v>
          </cell>
          <cell r="Y38">
            <v>60.3</v>
          </cell>
          <cell r="AA38">
            <v>69.900000000000006</v>
          </cell>
          <cell r="AC38">
            <v>64.400000000000006</v>
          </cell>
          <cell r="AE38">
            <v>99</v>
          </cell>
          <cell r="AF38" t="str">
            <v>*</v>
          </cell>
          <cell r="AG38">
            <v>85</v>
          </cell>
          <cell r="AH38" t="str">
            <v>*</v>
          </cell>
          <cell r="AM38">
            <v>69.8</v>
          </cell>
          <cell r="AO38">
            <v>73</v>
          </cell>
          <cell r="AQ38">
            <v>110.5</v>
          </cell>
          <cell r="AY38">
            <v>75.7</v>
          </cell>
          <cell r="BA38">
            <v>57.2</v>
          </cell>
          <cell r="BI38">
            <v>69.989416127005654</v>
          </cell>
          <cell r="BJ38">
            <v>15</v>
          </cell>
          <cell r="BK38">
            <v>69.517493976738237</v>
          </cell>
          <cell r="BL38">
            <v>17</v>
          </cell>
          <cell r="BM38">
            <v>32</v>
          </cell>
          <cell r="BN38" t="str">
            <v xml:space="preserve">NCV93-612   </v>
          </cell>
          <cell r="BO38">
            <v>52.45</v>
          </cell>
          <cell r="BP38">
            <v>17</v>
          </cell>
          <cell r="BQ38">
            <v>54.487469883691183</v>
          </cell>
          <cell r="BR38">
            <v>27</v>
          </cell>
          <cell r="BS38">
            <v>69.900000000000006</v>
          </cell>
          <cell r="BT38">
            <v>11</v>
          </cell>
          <cell r="BU38">
            <v>77.766666666666666</v>
          </cell>
          <cell r="BV38">
            <v>9</v>
          </cell>
          <cell r="BW38">
            <v>77.400000000000006</v>
          </cell>
          <cell r="BX38">
            <v>11</v>
          </cell>
          <cell r="BY38">
            <v>91.75</v>
          </cell>
          <cell r="BZ38">
            <v>12</v>
          </cell>
          <cell r="CA38">
            <v>64.400000000000006</v>
          </cell>
          <cell r="CB38">
            <v>25</v>
          </cell>
        </row>
        <row r="39">
          <cell r="A39">
            <v>33</v>
          </cell>
          <cell r="B39" t="str">
            <v xml:space="preserve">TX18NT      </v>
          </cell>
          <cell r="G39">
            <v>19.600000000000001</v>
          </cell>
          <cell r="I39">
            <v>77.7</v>
          </cell>
          <cell r="J39" t="str">
            <v>*</v>
          </cell>
          <cell r="K39">
            <v>36.299999999999997</v>
          </cell>
          <cell r="Q39">
            <v>57.12095211928532</v>
          </cell>
          <cell r="W39">
            <v>71.599999999999994</v>
          </cell>
          <cell r="X39" t="str">
            <v>*</v>
          </cell>
          <cell r="Y39">
            <v>50.1</v>
          </cell>
          <cell r="AA39">
            <v>78.3</v>
          </cell>
          <cell r="AB39" t="str">
            <v>*</v>
          </cell>
          <cell r="AC39">
            <v>74.8</v>
          </cell>
          <cell r="AD39" t="str">
            <v>*</v>
          </cell>
          <cell r="AE39">
            <v>87</v>
          </cell>
          <cell r="AG39">
            <v>84</v>
          </cell>
          <cell r="AM39">
            <v>84.6</v>
          </cell>
          <cell r="AN39" t="str">
            <v>**</v>
          </cell>
          <cell r="AO39">
            <v>73</v>
          </cell>
          <cell r="AQ39">
            <v>107.8</v>
          </cell>
          <cell r="AY39">
            <v>85.2</v>
          </cell>
          <cell r="BA39">
            <v>66</v>
          </cell>
          <cell r="BI39">
            <v>69.378534778406575</v>
          </cell>
          <cell r="BJ39">
            <v>20</v>
          </cell>
          <cell r="BK39">
            <v>70.208063474619024</v>
          </cell>
          <cell r="BL39">
            <v>17</v>
          </cell>
          <cell r="BM39">
            <v>33</v>
          </cell>
          <cell r="BN39" t="str">
            <v xml:space="preserve">TX18NT      </v>
          </cell>
          <cell r="BO39">
            <v>43.2</v>
          </cell>
          <cell r="BP39">
            <v>31</v>
          </cell>
          <cell r="BQ39">
            <v>51.473650706428451</v>
          </cell>
          <cell r="BR39">
            <v>30</v>
          </cell>
          <cell r="BS39">
            <v>71.599999999999994</v>
          </cell>
          <cell r="BT39">
            <v>7</v>
          </cell>
          <cell r="BU39">
            <v>80.033333333333331</v>
          </cell>
          <cell r="BV39">
            <v>5</v>
          </cell>
          <cell r="BW39">
            <v>84.3</v>
          </cell>
          <cell r="BX39">
            <v>2</v>
          </cell>
          <cell r="BY39">
            <v>90.4</v>
          </cell>
          <cell r="BZ39">
            <v>15</v>
          </cell>
          <cell r="CA39">
            <v>74.8</v>
          </cell>
          <cell r="CB39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WNY97"/>
    </sheetNames>
    <sheetDataSet>
      <sheetData sheetId="0">
        <row r="8">
          <cell r="A8">
            <v>2</v>
          </cell>
          <cell r="B8" t="str">
            <v xml:space="preserve">COKER 9835  </v>
          </cell>
          <cell r="G8">
            <v>63.7</v>
          </cell>
          <cell r="H8" t="str">
            <v>*</v>
          </cell>
          <cell r="I8">
            <v>76.400000000000006</v>
          </cell>
          <cell r="J8" t="str">
            <v>*</v>
          </cell>
          <cell r="K8">
            <v>49.4</v>
          </cell>
          <cell r="Q8">
            <v>56.210371997795718</v>
          </cell>
          <cell r="W8">
            <v>73.5</v>
          </cell>
          <cell r="X8" t="str">
            <v>*</v>
          </cell>
          <cell r="Y8">
            <v>75.5</v>
          </cell>
          <cell r="Z8" t="str">
            <v>*</v>
          </cell>
          <cell r="AA8">
            <v>71.8</v>
          </cell>
          <cell r="AC8">
            <v>68</v>
          </cell>
          <cell r="AE8">
            <v>97</v>
          </cell>
          <cell r="AF8" t="str">
            <v>*</v>
          </cell>
          <cell r="AG8">
            <v>77</v>
          </cell>
          <cell r="AM8">
            <v>69.7</v>
          </cell>
          <cell r="AO8">
            <v>74</v>
          </cell>
          <cell r="AQ8">
            <v>114.3</v>
          </cell>
          <cell r="AY8">
            <v>80.2</v>
          </cell>
          <cell r="BA8">
            <v>68.400000000000006</v>
          </cell>
          <cell r="BI8">
            <v>74.346951692138134</v>
          </cell>
          <cell r="BJ8">
            <v>3</v>
          </cell>
          <cell r="BK8">
            <v>74.340691466519729</v>
          </cell>
          <cell r="BL8">
            <v>5</v>
          </cell>
          <cell r="BM8">
            <v>2</v>
          </cell>
          <cell r="BN8" t="str">
            <v xml:space="preserve">COKER 9835  </v>
          </cell>
          <cell r="BO8">
            <v>62.45</v>
          </cell>
          <cell r="BP8">
            <v>5</v>
          </cell>
          <cell r="BQ8">
            <v>65.436790665931923</v>
          </cell>
          <cell r="BR8">
            <v>10</v>
          </cell>
          <cell r="BS8">
            <v>73.5</v>
          </cell>
          <cell r="BT8">
            <v>5</v>
          </cell>
          <cell r="BU8">
            <v>78.933333333333337</v>
          </cell>
          <cell r="BV8">
            <v>8</v>
          </cell>
          <cell r="BW8">
            <v>73.349999999999994</v>
          </cell>
          <cell r="BX8">
            <v>22</v>
          </cell>
          <cell r="BY8">
            <v>94.15</v>
          </cell>
          <cell r="BZ8">
            <v>7</v>
          </cell>
          <cell r="CA8">
            <v>68</v>
          </cell>
          <cell r="CB8">
            <v>15</v>
          </cell>
        </row>
        <row r="9">
          <cell r="A9">
            <v>3</v>
          </cell>
          <cell r="B9" t="str">
            <v>PIONEER 2643</v>
          </cell>
          <cell r="G9">
            <v>60</v>
          </cell>
          <cell r="H9" t="str">
            <v>*</v>
          </cell>
          <cell r="I9">
            <v>79.099999999999994</v>
          </cell>
          <cell r="J9" t="str">
            <v>*</v>
          </cell>
          <cell r="K9">
            <v>42.8</v>
          </cell>
          <cell r="Q9">
            <v>55.168426822937093</v>
          </cell>
          <cell r="W9">
            <v>67.5</v>
          </cell>
          <cell r="Y9">
            <v>57.4</v>
          </cell>
          <cell r="AA9">
            <v>69.400000000000006</v>
          </cell>
          <cell r="AC9">
            <v>64.3</v>
          </cell>
          <cell r="AE9">
            <v>107</v>
          </cell>
          <cell r="AF9" t="str">
            <v>**</v>
          </cell>
          <cell r="AG9">
            <v>79</v>
          </cell>
          <cell r="AM9">
            <v>76.900000000000006</v>
          </cell>
          <cell r="AN9" t="str">
            <v>*</v>
          </cell>
          <cell r="AO9">
            <v>77</v>
          </cell>
          <cell r="AQ9">
            <v>108.9</v>
          </cell>
          <cell r="AY9">
            <v>80.3</v>
          </cell>
          <cell r="BA9">
            <v>69.2</v>
          </cell>
          <cell r="BI9">
            <v>72.651417447918234</v>
          </cell>
          <cell r="BJ9">
            <v>7</v>
          </cell>
          <cell r="BK9">
            <v>72.931228454862477</v>
          </cell>
          <cell r="BL9">
            <v>8</v>
          </cell>
          <cell r="BM9">
            <v>3</v>
          </cell>
          <cell r="BN9" t="str">
            <v>PIONEER 2643</v>
          </cell>
          <cell r="BO9">
            <v>50.099999999999994</v>
          </cell>
          <cell r="BP9">
            <v>25</v>
          </cell>
          <cell r="BQ9">
            <v>64.756142274312367</v>
          </cell>
          <cell r="BR9">
            <v>10</v>
          </cell>
          <cell r="BS9">
            <v>67.5</v>
          </cell>
          <cell r="BT9">
            <v>14</v>
          </cell>
          <cell r="BU9">
            <v>80.233333333333334</v>
          </cell>
          <cell r="BV9">
            <v>5</v>
          </cell>
          <cell r="BW9">
            <v>77.95</v>
          </cell>
          <cell r="BX9">
            <v>9</v>
          </cell>
          <cell r="BY9">
            <v>92.95</v>
          </cell>
          <cell r="BZ9">
            <v>10</v>
          </cell>
          <cell r="CA9">
            <v>64.3</v>
          </cell>
          <cell r="CB9">
            <v>25</v>
          </cell>
        </row>
        <row r="10">
          <cell r="A10">
            <v>4</v>
          </cell>
          <cell r="B10" t="str">
            <v xml:space="preserve">SC 900237   </v>
          </cell>
          <cell r="G10">
            <v>58.4</v>
          </cell>
          <cell r="H10" t="str">
            <v>*</v>
          </cell>
          <cell r="I10">
            <v>68.8</v>
          </cell>
          <cell r="K10">
            <v>44.9</v>
          </cell>
          <cell r="Q10">
            <v>59.804552495252416</v>
          </cell>
          <cell r="R10" t="str">
            <v>*</v>
          </cell>
          <cell r="W10">
            <v>66.3</v>
          </cell>
          <cell r="Y10">
            <v>66</v>
          </cell>
          <cell r="AA10">
            <v>61.2</v>
          </cell>
          <cell r="AC10">
            <v>68.8</v>
          </cell>
          <cell r="AE10">
            <v>105</v>
          </cell>
          <cell r="AF10" t="str">
            <v>*</v>
          </cell>
          <cell r="AG10">
            <v>80</v>
          </cell>
          <cell r="AM10">
            <v>66.7</v>
          </cell>
          <cell r="AO10">
            <v>65</v>
          </cell>
          <cell r="AQ10">
            <v>102.5</v>
          </cell>
          <cell r="AY10">
            <v>83.5</v>
          </cell>
          <cell r="BA10">
            <v>65.5</v>
          </cell>
          <cell r="BI10">
            <v>70.261888653480952</v>
          </cell>
          <cell r="BJ10">
            <v>15</v>
          </cell>
          <cell r="BK10">
            <v>70.826970166350165</v>
          </cell>
          <cell r="BL10">
            <v>14</v>
          </cell>
          <cell r="BM10">
            <v>4</v>
          </cell>
          <cell r="BN10" t="str">
            <v xml:space="preserve">SC 900237   </v>
          </cell>
          <cell r="BO10">
            <v>55.45</v>
          </cell>
          <cell r="BP10">
            <v>11</v>
          </cell>
          <cell r="BQ10">
            <v>62.334850831750799</v>
          </cell>
          <cell r="BR10">
            <v>20</v>
          </cell>
          <cell r="BS10">
            <v>66.3</v>
          </cell>
          <cell r="BT10">
            <v>17</v>
          </cell>
          <cell r="BU10">
            <v>78.333333333333329</v>
          </cell>
          <cell r="BV10">
            <v>9</v>
          </cell>
          <cell r="BW10">
            <v>73.349999999999994</v>
          </cell>
          <cell r="BX10">
            <v>22</v>
          </cell>
          <cell r="BY10">
            <v>83.75</v>
          </cell>
          <cell r="BZ10">
            <v>26</v>
          </cell>
          <cell r="CA10">
            <v>68.8</v>
          </cell>
          <cell r="CB10">
            <v>14</v>
          </cell>
        </row>
        <row r="11">
          <cell r="A11">
            <v>5</v>
          </cell>
          <cell r="B11" t="str">
            <v>NK/Coker 9704</v>
          </cell>
          <cell r="G11">
            <v>58.4</v>
          </cell>
          <cell r="H11" t="str">
            <v>*</v>
          </cell>
          <cell r="I11">
            <v>77.2</v>
          </cell>
          <cell r="J11" t="str">
            <v>*</v>
          </cell>
          <cell r="K11">
            <v>50.4</v>
          </cell>
          <cell r="Q11">
            <v>65.877534434541928</v>
          </cell>
          <cell r="R11" t="str">
            <v>*</v>
          </cell>
          <cell r="W11">
            <v>63.5</v>
          </cell>
          <cell r="Y11">
            <v>56.6</v>
          </cell>
          <cell r="AA11">
            <v>65.7</v>
          </cell>
          <cell r="AC11">
            <v>75.5</v>
          </cell>
          <cell r="AD11" t="str">
            <v>*</v>
          </cell>
          <cell r="AE11">
            <v>91</v>
          </cell>
          <cell r="AG11">
            <v>84</v>
          </cell>
          <cell r="AM11">
            <v>72.5</v>
          </cell>
          <cell r="AO11">
            <v>74</v>
          </cell>
          <cell r="AQ11">
            <v>97.5</v>
          </cell>
          <cell r="AY11">
            <v>81.099999999999994</v>
          </cell>
          <cell r="BA11">
            <v>64.5</v>
          </cell>
          <cell r="BI11">
            <v>71.705964187272457</v>
          </cell>
          <cell r="BJ11">
            <v>13</v>
          </cell>
          <cell r="BK11">
            <v>71.851835628969454</v>
          </cell>
          <cell r="BL11">
            <v>11</v>
          </cell>
          <cell r="BM11">
            <v>5</v>
          </cell>
          <cell r="BN11" t="str">
            <v>NK/Coker 9704</v>
          </cell>
          <cell r="BO11">
            <v>53.5</v>
          </cell>
          <cell r="BP11">
            <v>14</v>
          </cell>
          <cell r="BQ11">
            <v>67.159178144847303</v>
          </cell>
          <cell r="BR11">
            <v>6</v>
          </cell>
          <cell r="BS11">
            <v>63.5</v>
          </cell>
          <cell r="BT11">
            <v>20</v>
          </cell>
          <cell r="BU11">
            <v>77.399999999999991</v>
          </cell>
          <cell r="BV11">
            <v>14</v>
          </cell>
          <cell r="BW11">
            <v>78.25</v>
          </cell>
          <cell r="BX11">
            <v>9</v>
          </cell>
          <cell r="BY11">
            <v>85.75</v>
          </cell>
          <cell r="BZ11">
            <v>24</v>
          </cell>
          <cell r="CA11">
            <v>75.5</v>
          </cell>
          <cell r="CB11">
            <v>6</v>
          </cell>
        </row>
        <row r="12">
          <cell r="A12">
            <v>6</v>
          </cell>
          <cell r="B12" t="str">
            <v xml:space="preserve">MO 94-317   </v>
          </cell>
          <cell r="G12">
            <v>72</v>
          </cell>
          <cell r="H12" t="str">
            <v>*</v>
          </cell>
          <cell r="I12">
            <v>73.3</v>
          </cell>
          <cell r="J12" t="str">
            <v>*</v>
          </cell>
          <cell r="K12">
            <v>24.7</v>
          </cell>
          <cell r="Q12">
            <v>64.38682665500653</v>
          </cell>
          <cell r="R12" t="str">
            <v>*</v>
          </cell>
          <cell r="W12">
            <v>63.9</v>
          </cell>
          <cell r="Y12">
            <v>29.7</v>
          </cell>
          <cell r="AA12">
            <v>68.900000000000006</v>
          </cell>
          <cell r="AC12">
            <v>61</v>
          </cell>
          <cell r="AE12">
            <v>79</v>
          </cell>
          <cell r="AG12">
            <v>77</v>
          </cell>
          <cell r="AM12">
            <v>63.4</v>
          </cell>
          <cell r="AO12">
            <v>62</v>
          </cell>
          <cell r="AQ12">
            <v>126.4</v>
          </cell>
          <cell r="AR12" t="str">
            <v>*</v>
          </cell>
          <cell r="AY12">
            <v>75.900000000000006</v>
          </cell>
          <cell r="BA12">
            <v>65.599999999999994</v>
          </cell>
          <cell r="BI12">
            <v>66.59129435807742</v>
          </cell>
          <cell r="BJ12">
            <v>23</v>
          </cell>
          <cell r="BK12">
            <v>67.145788443667101</v>
          </cell>
          <cell r="BL12">
            <v>22</v>
          </cell>
          <cell r="BM12">
            <v>6</v>
          </cell>
          <cell r="BN12" t="str">
            <v xml:space="preserve">MO 94-317   </v>
          </cell>
          <cell r="BO12">
            <v>27.2</v>
          </cell>
          <cell r="BP12">
            <v>33</v>
          </cell>
          <cell r="BQ12">
            <v>69.895608885002176</v>
          </cell>
          <cell r="BR12">
            <v>3</v>
          </cell>
          <cell r="BS12">
            <v>63.9</v>
          </cell>
          <cell r="BT12">
            <v>20</v>
          </cell>
          <cell r="BU12">
            <v>69.63333333333334</v>
          </cell>
          <cell r="BV12">
            <v>20</v>
          </cell>
          <cell r="BW12">
            <v>70.2</v>
          </cell>
          <cell r="BX12">
            <v>26</v>
          </cell>
          <cell r="BY12">
            <v>94.2</v>
          </cell>
          <cell r="BZ12">
            <v>7</v>
          </cell>
          <cell r="CA12">
            <v>61</v>
          </cell>
          <cell r="CB12">
            <v>28</v>
          </cell>
        </row>
        <row r="13">
          <cell r="A13">
            <v>7</v>
          </cell>
          <cell r="B13" t="str">
            <v xml:space="preserve">SC 910031   </v>
          </cell>
          <cell r="G13">
            <v>59.1</v>
          </cell>
          <cell r="H13" t="str">
            <v>*</v>
          </cell>
          <cell r="I13">
            <v>74.2</v>
          </cell>
          <cell r="J13" t="str">
            <v>*</v>
          </cell>
          <cell r="K13">
            <v>50.2</v>
          </cell>
          <cell r="Q13">
            <v>62.710086377532406</v>
          </cell>
          <cell r="R13" t="str">
            <v>*</v>
          </cell>
          <cell r="W13">
            <v>57.8</v>
          </cell>
          <cell r="Y13">
            <v>57</v>
          </cell>
          <cell r="AA13">
            <v>57.9</v>
          </cell>
          <cell r="AC13">
            <v>54</v>
          </cell>
          <cell r="AE13">
            <v>88</v>
          </cell>
          <cell r="AG13">
            <v>75</v>
          </cell>
          <cell r="AM13">
            <v>59.9</v>
          </cell>
          <cell r="AO13">
            <v>64</v>
          </cell>
          <cell r="AQ13">
            <v>104.4</v>
          </cell>
          <cell r="AY13">
            <v>59.9</v>
          </cell>
          <cell r="BA13">
            <v>35.799999999999997</v>
          </cell>
          <cell r="BI13">
            <v>66.477698952117876</v>
          </cell>
          <cell r="BJ13">
            <v>23</v>
          </cell>
          <cell r="BK13">
            <v>63.994005758502148</v>
          </cell>
          <cell r="BL13">
            <v>28</v>
          </cell>
          <cell r="BM13">
            <v>7</v>
          </cell>
          <cell r="BN13" t="str">
            <v xml:space="preserve">SC 910031   </v>
          </cell>
          <cell r="BO13">
            <v>53.6</v>
          </cell>
          <cell r="BP13">
            <v>14</v>
          </cell>
          <cell r="BQ13">
            <v>65.336695459177477</v>
          </cell>
          <cell r="BR13">
            <v>10</v>
          </cell>
          <cell r="BS13">
            <v>57.8</v>
          </cell>
          <cell r="BT13">
            <v>28</v>
          </cell>
          <cell r="BU13">
            <v>66.63333333333334</v>
          </cell>
          <cell r="BV13">
            <v>24</v>
          </cell>
          <cell r="BW13">
            <v>67.45</v>
          </cell>
          <cell r="BX13">
            <v>28</v>
          </cell>
          <cell r="BY13">
            <v>84.2</v>
          </cell>
          <cell r="BZ13">
            <v>26</v>
          </cell>
          <cell r="CA13">
            <v>54</v>
          </cell>
          <cell r="CB13">
            <v>31</v>
          </cell>
        </row>
        <row r="14">
          <cell r="A14">
            <v>8</v>
          </cell>
          <cell r="B14" t="str">
            <v xml:space="preserve">GA 87467    </v>
          </cell>
          <cell r="G14">
            <v>37.299999999999997</v>
          </cell>
          <cell r="I14">
            <v>67.5</v>
          </cell>
          <cell r="K14">
            <v>57.5</v>
          </cell>
          <cell r="L14" t="str">
            <v>*</v>
          </cell>
          <cell r="Q14">
            <v>55.531516566721024</v>
          </cell>
          <cell r="W14">
            <v>63.5</v>
          </cell>
          <cell r="Y14">
            <v>81</v>
          </cell>
          <cell r="Z14" t="str">
            <v>**</v>
          </cell>
          <cell r="AA14">
            <v>72.599999999999994</v>
          </cell>
          <cell r="AC14">
            <v>66.599999999999994</v>
          </cell>
          <cell r="AE14">
            <v>85</v>
          </cell>
          <cell r="AG14">
            <v>87</v>
          </cell>
          <cell r="AH14" t="str">
            <v>*</v>
          </cell>
          <cell r="AM14">
            <v>74.400000000000006</v>
          </cell>
          <cell r="AN14" t="str">
            <v>*</v>
          </cell>
          <cell r="AO14">
            <v>90</v>
          </cell>
          <cell r="AP14" t="str">
            <v>**</v>
          </cell>
          <cell r="AQ14">
            <v>110.5</v>
          </cell>
          <cell r="AY14">
            <v>70.5</v>
          </cell>
          <cell r="BA14">
            <v>67.900000000000006</v>
          </cell>
          <cell r="BI14">
            <v>72.95627050513238</v>
          </cell>
          <cell r="BJ14">
            <v>7</v>
          </cell>
          <cell r="BK14">
            <v>72.455434437781406</v>
          </cell>
          <cell r="BL14">
            <v>11</v>
          </cell>
          <cell r="BM14">
            <v>8</v>
          </cell>
          <cell r="BN14" t="str">
            <v xml:space="preserve">GA 87467    </v>
          </cell>
          <cell r="BO14">
            <v>69.25</v>
          </cell>
          <cell r="BP14">
            <v>1</v>
          </cell>
          <cell r="BQ14">
            <v>53.443838855573667</v>
          </cell>
          <cell r="BR14">
            <v>28</v>
          </cell>
          <cell r="BS14">
            <v>63.5</v>
          </cell>
          <cell r="BT14">
            <v>20</v>
          </cell>
          <cell r="BU14">
            <v>74.733333333333334</v>
          </cell>
          <cell r="BV14">
            <v>18</v>
          </cell>
          <cell r="BW14">
            <v>80.7</v>
          </cell>
          <cell r="BX14">
            <v>5</v>
          </cell>
          <cell r="BY14">
            <v>100.25</v>
          </cell>
          <cell r="BZ14">
            <v>4</v>
          </cell>
          <cell r="CA14">
            <v>66.599999999999994</v>
          </cell>
          <cell r="CB14">
            <v>18</v>
          </cell>
        </row>
        <row r="15">
          <cell r="A15">
            <v>9</v>
          </cell>
          <cell r="B15" t="str">
            <v xml:space="preserve">GA 871339   </v>
          </cell>
          <cell r="G15">
            <v>65.900000000000006</v>
          </cell>
          <cell r="H15" t="str">
            <v>*</v>
          </cell>
          <cell r="I15">
            <v>75.3</v>
          </cell>
          <cell r="J15" t="str">
            <v>*</v>
          </cell>
          <cell r="K15">
            <v>32.5</v>
          </cell>
          <cell r="Q15">
            <v>53.959215586335318</v>
          </cell>
          <cell r="W15">
            <v>67.3</v>
          </cell>
          <cell r="Y15">
            <v>61.1</v>
          </cell>
          <cell r="AA15">
            <v>79.5</v>
          </cell>
          <cell r="AB15" t="str">
            <v>*</v>
          </cell>
          <cell r="AC15">
            <v>65.8</v>
          </cell>
          <cell r="AE15">
            <v>89</v>
          </cell>
          <cell r="AG15">
            <v>90</v>
          </cell>
          <cell r="AH15" t="str">
            <v>*</v>
          </cell>
          <cell r="AM15">
            <v>83.5</v>
          </cell>
          <cell r="AN15" t="str">
            <v>*</v>
          </cell>
          <cell r="AO15">
            <v>86</v>
          </cell>
          <cell r="AP15" t="str">
            <v>*</v>
          </cell>
          <cell r="AQ15">
            <v>111.7</v>
          </cell>
          <cell r="AY15">
            <v>74.7</v>
          </cell>
          <cell r="BA15">
            <v>62.9</v>
          </cell>
          <cell r="BI15">
            <v>73.966093506641172</v>
          </cell>
          <cell r="BJ15">
            <v>3</v>
          </cell>
          <cell r="BK15">
            <v>73.277281039089033</v>
          </cell>
          <cell r="BL15">
            <v>8</v>
          </cell>
          <cell r="BM15">
            <v>9</v>
          </cell>
          <cell r="BN15" t="str">
            <v xml:space="preserve">GA 871339   </v>
          </cell>
          <cell r="BO15">
            <v>46.8</v>
          </cell>
          <cell r="BP15">
            <v>28</v>
          </cell>
          <cell r="BQ15">
            <v>65.053071862111764</v>
          </cell>
          <cell r="BR15">
            <v>10</v>
          </cell>
          <cell r="BS15">
            <v>67.3</v>
          </cell>
          <cell r="BT15">
            <v>16</v>
          </cell>
          <cell r="BU15">
            <v>78.100000000000009</v>
          </cell>
          <cell r="BV15">
            <v>9</v>
          </cell>
          <cell r="BW15">
            <v>86.75</v>
          </cell>
          <cell r="BX15">
            <v>1</v>
          </cell>
          <cell r="BY15">
            <v>98.85</v>
          </cell>
          <cell r="BZ15">
            <v>5</v>
          </cell>
          <cell r="CA15">
            <v>65.8</v>
          </cell>
          <cell r="CB15">
            <v>20</v>
          </cell>
        </row>
        <row r="16">
          <cell r="A16">
            <v>10</v>
          </cell>
          <cell r="B16" t="str">
            <v xml:space="preserve">GA 90078    </v>
          </cell>
          <cell r="G16">
            <v>49.5</v>
          </cell>
          <cell r="I16">
            <v>63.7</v>
          </cell>
          <cell r="K16">
            <v>30.9</v>
          </cell>
          <cell r="Q16">
            <v>58.208589486620113</v>
          </cell>
          <cell r="W16">
            <v>64.3</v>
          </cell>
          <cell r="Y16">
            <v>72.099999999999994</v>
          </cell>
          <cell r="Z16" t="str">
            <v>*</v>
          </cell>
          <cell r="AA16">
            <v>68.400000000000006</v>
          </cell>
          <cell r="AC16">
            <v>65.7</v>
          </cell>
          <cell r="AE16">
            <v>47</v>
          </cell>
          <cell r="AG16">
            <v>79</v>
          </cell>
          <cell r="AM16">
            <v>70.2</v>
          </cell>
          <cell r="AO16">
            <v>73</v>
          </cell>
          <cell r="AQ16">
            <v>100</v>
          </cell>
          <cell r="AY16">
            <v>77.5</v>
          </cell>
          <cell r="BA16">
            <v>70.900000000000006</v>
          </cell>
          <cell r="BI16">
            <v>64.769891498970779</v>
          </cell>
          <cell r="BJ16">
            <v>26</v>
          </cell>
          <cell r="BK16">
            <v>66.027239299108004</v>
          </cell>
          <cell r="BL16">
            <v>24</v>
          </cell>
          <cell r="BM16">
            <v>10</v>
          </cell>
          <cell r="BN16" t="str">
            <v xml:space="preserve">GA 90078    </v>
          </cell>
          <cell r="BO16">
            <v>51.5</v>
          </cell>
          <cell r="BP16">
            <v>22</v>
          </cell>
          <cell r="BQ16">
            <v>57.136196495540041</v>
          </cell>
          <cell r="BR16">
            <v>25</v>
          </cell>
          <cell r="BS16">
            <v>64.3</v>
          </cell>
          <cell r="BT16">
            <v>20</v>
          </cell>
          <cell r="BU16">
            <v>60.366666666666674</v>
          </cell>
          <cell r="BV16">
            <v>30</v>
          </cell>
          <cell r="BW16">
            <v>74.599999999999994</v>
          </cell>
          <cell r="BX16">
            <v>16</v>
          </cell>
          <cell r="BY16">
            <v>86.5</v>
          </cell>
          <cell r="BZ16">
            <v>23</v>
          </cell>
          <cell r="CA16">
            <v>65.7</v>
          </cell>
          <cell r="CB16">
            <v>20</v>
          </cell>
        </row>
        <row r="17">
          <cell r="A17">
            <v>11</v>
          </cell>
          <cell r="B17" t="str">
            <v>LA 85422-C13</v>
          </cell>
          <cell r="G17">
            <v>40.799999999999997</v>
          </cell>
          <cell r="I17">
            <v>68.599999999999994</v>
          </cell>
          <cell r="K17">
            <v>61.2</v>
          </cell>
          <cell r="L17" t="str">
            <v>**</v>
          </cell>
          <cell r="Q17">
            <v>49.886082999887215</v>
          </cell>
          <cell r="W17">
            <v>71</v>
          </cell>
          <cell r="X17" t="str">
            <v>*</v>
          </cell>
          <cell r="Y17">
            <v>77.099999999999994</v>
          </cell>
          <cell r="Z17" t="str">
            <v>*</v>
          </cell>
          <cell r="AA17">
            <v>77.900000000000006</v>
          </cell>
          <cell r="AB17" t="str">
            <v>*</v>
          </cell>
          <cell r="AC17">
            <v>67</v>
          </cell>
          <cell r="AE17">
            <v>58</v>
          </cell>
          <cell r="AG17">
            <v>96</v>
          </cell>
          <cell r="AH17" t="str">
            <v>**</v>
          </cell>
          <cell r="AM17">
            <v>70.599999999999994</v>
          </cell>
          <cell r="AO17">
            <v>64</v>
          </cell>
          <cell r="AQ17">
            <v>102</v>
          </cell>
          <cell r="AY17">
            <v>62.8</v>
          </cell>
          <cell r="BA17">
            <v>60.4</v>
          </cell>
          <cell r="BI17">
            <v>69.54508330768364</v>
          </cell>
          <cell r="BJ17">
            <v>15</v>
          </cell>
          <cell r="BK17">
            <v>68.485738866659148</v>
          </cell>
          <cell r="BL17">
            <v>21</v>
          </cell>
          <cell r="BM17">
            <v>11</v>
          </cell>
          <cell r="BN17" t="str">
            <v>LA 85422-C13</v>
          </cell>
          <cell r="BO17">
            <v>69.150000000000006</v>
          </cell>
          <cell r="BP17">
            <v>1</v>
          </cell>
          <cell r="BQ17">
            <v>53.095360999962402</v>
          </cell>
          <cell r="BR17">
            <v>28</v>
          </cell>
          <cell r="BS17">
            <v>71</v>
          </cell>
          <cell r="BT17">
            <v>9</v>
          </cell>
          <cell r="BU17">
            <v>67.63333333333334</v>
          </cell>
          <cell r="BV17">
            <v>23</v>
          </cell>
          <cell r="BW17">
            <v>83.3</v>
          </cell>
          <cell r="BX17">
            <v>3</v>
          </cell>
          <cell r="BY17">
            <v>83</v>
          </cell>
          <cell r="BZ17">
            <v>29</v>
          </cell>
          <cell r="CA17">
            <v>67</v>
          </cell>
          <cell r="CB17">
            <v>18</v>
          </cell>
        </row>
        <row r="18">
          <cell r="A18">
            <v>12</v>
          </cell>
          <cell r="B18" t="str">
            <v xml:space="preserve">TX 91D6999  </v>
          </cell>
          <cell r="G18">
            <v>60.6</v>
          </cell>
          <cell r="H18" t="str">
            <v>*</v>
          </cell>
          <cell r="I18">
            <v>66.599999999999994</v>
          </cell>
          <cell r="K18">
            <v>52.5</v>
          </cell>
          <cell r="L18" t="str">
            <v>*</v>
          </cell>
          <cell r="Q18">
            <v>54.815128263255204</v>
          </cell>
          <cell r="W18">
            <v>63.4</v>
          </cell>
          <cell r="Y18">
            <v>67.2</v>
          </cell>
          <cell r="AA18">
            <v>69.3</v>
          </cell>
          <cell r="AC18">
            <v>66.099999999999994</v>
          </cell>
          <cell r="AE18">
            <v>91</v>
          </cell>
          <cell r="AG18">
            <v>60</v>
          </cell>
          <cell r="AM18">
            <v>64.599999999999994</v>
          </cell>
          <cell r="AO18">
            <v>66</v>
          </cell>
          <cell r="AQ18">
            <v>118</v>
          </cell>
          <cell r="AR18" t="str">
            <v>*</v>
          </cell>
          <cell r="AY18">
            <v>82.9</v>
          </cell>
          <cell r="BA18">
            <v>62.9</v>
          </cell>
          <cell r="BI18">
            <v>69.239625251019632</v>
          </cell>
          <cell r="BJ18">
            <v>20</v>
          </cell>
          <cell r="BK18">
            <v>69.727675217550342</v>
          </cell>
          <cell r="BL18">
            <v>17</v>
          </cell>
          <cell r="BM18">
            <v>12</v>
          </cell>
          <cell r="BN18" t="str">
            <v xml:space="preserve">TX 91D6999  </v>
          </cell>
          <cell r="BO18">
            <v>59.85</v>
          </cell>
          <cell r="BP18">
            <v>8</v>
          </cell>
          <cell r="BQ18">
            <v>60.671709421085062</v>
          </cell>
          <cell r="BR18">
            <v>22</v>
          </cell>
          <cell r="BS18">
            <v>63.4</v>
          </cell>
          <cell r="BT18">
            <v>24</v>
          </cell>
          <cell r="BU18">
            <v>75.466666666666654</v>
          </cell>
          <cell r="BV18">
            <v>16</v>
          </cell>
          <cell r="BW18">
            <v>62.3</v>
          </cell>
          <cell r="BX18">
            <v>30</v>
          </cell>
          <cell r="BY18">
            <v>92</v>
          </cell>
          <cell r="BZ18">
            <v>12</v>
          </cell>
          <cell r="CA18">
            <v>66.099999999999994</v>
          </cell>
          <cell r="CB18">
            <v>20</v>
          </cell>
        </row>
        <row r="19">
          <cell r="A19">
            <v>13</v>
          </cell>
          <cell r="B19" t="str">
            <v xml:space="preserve">VA 94-52-68 </v>
          </cell>
          <cell r="G19">
            <v>57.4</v>
          </cell>
          <cell r="H19" t="str">
            <v>*</v>
          </cell>
          <cell r="I19">
            <v>75.400000000000006</v>
          </cell>
          <cell r="J19" t="str">
            <v>*</v>
          </cell>
          <cell r="K19">
            <v>38.799999999999997</v>
          </cell>
          <cell r="Q19">
            <v>65.370840657261425</v>
          </cell>
          <cell r="R19" t="str">
            <v>*</v>
          </cell>
          <cell r="W19">
            <v>77.8</v>
          </cell>
          <cell r="X19" t="str">
            <v>*</v>
          </cell>
          <cell r="Y19">
            <v>66.2</v>
          </cell>
          <cell r="AA19">
            <v>74.900000000000006</v>
          </cell>
          <cell r="AC19">
            <v>71.599999999999994</v>
          </cell>
          <cell r="AE19">
            <v>86</v>
          </cell>
          <cell r="AG19">
            <v>82</v>
          </cell>
          <cell r="AM19">
            <v>65.900000000000006</v>
          </cell>
          <cell r="AO19">
            <v>68</v>
          </cell>
          <cell r="AQ19">
            <v>117.5</v>
          </cell>
          <cell r="AR19" t="str">
            <v>*</v>
          </cell>
          <cell r="AY19">
            <v>89.6</v>
          </cell>
          <cell r="AZ19" t="str">
            <v>*</v>
          </cell>
          <cell r="BA19">
            <v>65.099999999999994</v>
          </cell>
          <cell r="BI19">
            <v>72.836218512097034</v>
          </cell>
          <cell r="BJ19">
            <v>7</v>
          </cell>
          <cell r="BK19">
            <v>73.438056043817411</v>
          </cell>
          <cell r="BL19">
            <v>8</v>
          </cell>
          <cell r="BM19">
            <v>13</v>
          </cell>
          <cell r="BN19" t="str">
            <v xml:space="preserve">VA 94-52-68 </v>
          </cell>
          <cell r="BO19">
            <v>52.5</v>
          </cell>
          <cell r="BP19">
            <v>17</v>
          </cell>
          <cell r="BQ19">
            <v>66.056946885753817</v>
          </cell>
          <cell r="BR19">
            <v>8</v>
          </cell>
          <cell r="BS19">
            <v>77.8</v>
          </cell>
          <cell r="BT19">
            <v>2</v>
          </cell>
          <cell r="BU19">
            <v>77.5</v>
          </cell>
          <cell r="BV19">
            <v>9</v>
          </cell>
          <cell r="BW19">
            <v>73.95</v>
          </cell>
          <cell r="BX19">
            <v>19</v>
          </cell>
          <cell r="BY19">
            <v>92.75</v>
          </cell>
          <cell r="BZ19">
            <v>10</v>
          </cell>
          <cell r="CA19">
            <v>71.599999999999994</v>
          </cell>
          <cell r="CB19">
            <v>9</v>
          </cell>
        </row>
        <row r="20">
          <cell r="A20">
            <v>14</v>
          </cell>
          <cell r="B20" t="str">
            <v>VA 94-54-479</v>
          </cell>
          <cell r="G20">
            <v>62.7</v>
          </cell>
          <cell r="H20" t="str">
            <v>*</v>
          </cell>
          <cell r="I20">
            <v>70</v>
          </cell>
          <cell r="K20">
            <v>48.1</v>
          </cell>
          <cell r="Q20">
            <v>58.681830051551984</v>
          </cell>
          <cell r="W20">
            <v>71.099999999999994</v>
          </cell>
          <cell r="X20" t="str">
            <v>*</v>
          </cell>
          <cell r="Y20">
            <v>78.099999999999994</v>
          </cell>
          <cell r="Z20" t="str">
            <v>*</v>
          </cell>
          <cell r="AA20">
            <v>87.5</v>
          </cell>
          <cell r="AB20" t="str">
            <v>**</v>
          </cell>
          <cell r="AC20">
            <v>74</v>
          </cell>
          <cell r="AD20" t="str">
            <v>*</v>
          </cell>
          <cell r="AE20">
            <v>95</v>
          </cell>
          <cell r="AF20" t="str">
            <v>*</v>
          </cell>
          <cell r="AG20">
            <v>79</v>
          </cell>
          <cell r="AM20">
            <v>81.099999999999994</v>
          </cell>
          <cell r="AN20" t="str">
            <v>*</v>
          </cell>
          <cell r="AO20">
            <v>83</v>
          </cell>
          <cell r="AP20" t="str">
            <v>*</v>
          </cell>
          <cell r="AQ20">
            <v>125.6</v>
          </cell>
          <cell r="AR20" t="str">
            <v>*</v>
          </cell>
          <cell r="AY20">
            <v>88.5</v>
          </cell>
          <cell r="AZ20" t="str">
            <v>*</v>
          </cell>
          <cell r="BA20">
            <v>69.400000000000006</v>
          </cell>
          <cell r="BI20">
            <v>77.990910003965539</v>
          </cell>
          <cell r="BJ20">
            <v>2</v>
          </cell>
          <cell r="BK20">
            <v>78.11878867010347</v>
          </cell>
          <cell r="BL20">
            <v>2</v>
          </cell>
          <cell r="BM20">
            <v>14</v>
          </cell>
          <cell r="BN20" t="str">
            <v>VA 94-54-479</v>
          </cell>
          <cell r="BO20">
            <v>63.099999999999994</v>
          </cell>
          <cell r="BP20">
            <v>5</v>
          </cell>
          <cell r="BQ20">
            <v>63.793943350517317</v>
          </cell>
          <cell r="BR20">
            <v>15</v>
          </cell>
          <cell r="BS20">
            <v>71.099999999999994</v>
          </cell>
          <cell r="BT20">
            <v>9</v>
          </cell>
          <cell r="BU20">
            <v>85.5</v>
          </cell>
          <cell r="BV20">
            <v>2</v>
          </cell>
          <cell r="BW20">
            <v>80.05</v>
          </cell>
          <cell r="BX20">
            <v>6</v>
          </cell>
          <cell r="BY20">
            <v>104.3</v>
          </cell>
          <cell r="BZ20">
            <v>1</v>
          </cell>
          <cell r="CA20">
            <v>74</v>
          </cell>
          <cell r="CB20">
            <v>8</v>
          </cell>
        </row>
        <row r="21">
          <cell r="A21">
            <v>15</v>
          </cell>
          <cell r="B21" t="str">
            <v>VA 94-54-549</v>
          </cell>
          <cell r="G21">
            <v>72.5</v>
          </cell>
          <cell r="H21" t="str">
            <v>**</v>
          </cell>
          <cell r="I21">
            <v>78.599999999999994</v>
          </cell>
          <cell r="J21" t="str">
            <v>*</v>
          </cell>
          <cell r="K21">
            <v>50.5</v>
          </cell>
          <cell r="Q21">
            <v>62.079370934959414</v>
          </cell>
          <cell r="R21" t="str">
            <v>*</v>
          </cell>
          <cell r="W21">
            <v>78.900000000000006</v>
          </cell>
          <cell r="X21" t="str">
            <v>**</v>
          </cell>
          <cell r="Y21">
            <v>66.8</v>
          </cell>
          <cell r="AA21">
            <v>78.599999999999994</v>
          </cell>
          <cell r="AB21" t="str">
            <v>*</v>
          </cell>
          <cell r="AC21">
            <v>70.3</v>
          </cell>
          <cell r="AE21">
            <v>72</v>
          </cell>
          <cell r="AG21">
            <v>90</v>
          </cell>
          <cell r="AH21" t="str">
            <v>*</v>
          </cell>
          <cell r="AM21">
            <v>75.7</v>
          </cell>
          <cell r="AN21" t="str">
            <v>*</v>
          </cell>
          <cell r="AO21">
            <v>59</v>
          </cell>
          <cell r="AQ21">
            <v>103.7</v>
          </cell>
          <cell r="AY21">
            <v>95.5</v>
          </cell>
          <cell r="AZ21" t="str">
            <v>*</v>
          </cell>
          <cell r="BA21">
            <v>67.8</v>
          </cell>
          <cell r="BI21">
            <v>73.744566994996887</v>
          </cell>
          <cell r="BJ21">
            <v>3</v>
          </cell>
          <cell r="BK21">
            <v>74.798624728997297</v>
          </cell>
          <cell r="BL21">
            <v>3</v>
          </cell>
          <cell r="BM21">
            <v>15</v>
          </cell>
          <cell r="BN21" t="str">
            <v>VA 94-54-549</v>
          </cell>
          <cell r="BO21">
            <v>58.65</v>
          </cell>
          <cell r="BP21">
            <v>9</v>
          </cell>
          <cell r="BQ21">
            <v>71.059790311653146</v>
          </cell>
          <cell r="BR21">
            <v>2</v>
          </cell>
          <cell r="BS21">
            <v>78.900000000000006</v>
          </cell>
          <cell r="BT21">
            <v>1</v>
          </cell>
          <cell r="BU21">
            <v>73.633333333333326</v>
          </cell>
          <cell r="BV21">
            <v>19</v>
          </cell>
          <cell r="BW21">
            <v>82.85</v>
          </cell>
          <cell r="BX21">
            <v>3</v>
          </cell>
          <cell r="BY21">
            <v>81.349999999999994</v>
          </cell>
          <cell r="BZ21">
            <v>30</v>
          </cell>
          <cell r="CA21">
            <v>70.3</v>
          </cell>
          <cell r="CB21">
            <v>13</v>
          </cell>
        </row>
        <row r="22">
          <cell r="A22">
            <v>16</v>
          </cell>
          <cell r="B22" t="str">
            <v xml:space="preserve">AR 494B-2-2 </v>
          </cell>
          <cell r="G22">
            <v>69.400000000000006</v>
          </cell>
          <cell r="H22" t="str">
            <v>*</v>
          </cell>
          <cell r="I22">
            <v>77.7</v>
          </cell>
          <cell r="J22" t="str">
            <v>*</v>
          </cell>
          <cell r="K22">
            <v>49.9</v>
          </cell>
          <cell r="Q22">
            <v>51.864718120507533</v>
          </cell>
          <cell r="W22">
            <v>59.4</v>
          </cell>
          <cell r="Y22">
            <v>48.8</v>
          </cell>
          <cell r="AA22">
            <v>84.3</v>
          </cell>
          <cell r="AB22" t="str">
            <v>*</v>
          </cell>
          <cell r="AC22">
            <v>81</v>
          </cell>
          <cell r="AD22" t="str">
            <v>*</v>
          </cell>
          <cell r="AE22">
            <v>90</v>
          </cell>
          <cell r="AG22">
            <v>70</v>
          </cell>
          <cell r="AM22">
            <v>74.5</v>
          </cell>
          <cell r="AN22" t="str">
            <v>*</v>
          </cell>
          <cell r="AO22">
            <v>78</v>
          </cell>
          <cell r="AQ22">
            <v>127.1</v>
          </cell>
          <cell r="AR22" t="str">
            <v>*</v>
          </cell>
          <cell r="AY22">
            <v>86.1</v>
          </cell>
          <cell r="BA22">
            <v>66.099999999999994</v>
          </cell>
          <cell r="BI22">
            <v>73.997286009269814</v>
          </cell>
          <cell r="BJ22">
            <v>3</v>
          </cell>
          <cell r="BK22">
            <v>74.277647874700506</v>
          </cell>
          <cell r="BL22">
            <v>5</v>
          </cell>
          <cell r="BM22">
            <v>16</v>
          </cell>
          <cell r="BN22" t="str">
            <v xml:space="preserve">AR 494B-2-2 </v>
          </cell>
          <cell r="BO22">
            <v>49.349999999999994</v>
          </cell>
          <cell r="BP22">
            <v>26</v>
          </cell>
          <cell r="BQ22">
            <v>66.321572706835852</v>
          </cell>
          <cell r="BR22">
            <v>8</v>
          </cell>
          <cell r="BS22">
            <v>59.4</v>
          </cell>
          <cell r="BT22">
            <v>26</v>
          </cell>
          <cell r="BU22">
            <v>85.100000000000009</v>
          </cell>
          <cell r="BV22">
            <v>3</v>
          </cell>
          <cell r="BW22">
            <v>72.25</v>
          </cell>
          <cell r="BX22">
            <v>24</v>
          </cell>
          <cell r="BY22">
            <v>102.55</v>
          </cell>
          <cell r="BZ22">
            <v>2</v>
          </cell>
          <cell r="CA22">
            <v>81</v>
          </cell>
          <cell r="CB22">
            <v>3</v>
          </cell>
        </row>
        <row r="23">
          <cell r="A23">
            <v>17</v>
          </cell>
          <cell r="B23" t="str">
            <v xml:space="preserve">AR 584A-3-2 </v>
          </cell>
          <cell r="G23">
            <v>71.3</v>
          </cell>
          <cell r="H23" t="str">
            <v>*</v>
          </cell>
          <cell r="I23">
            <v>83.8</v>
          </cell>
          <cell r="J23" t="str">
            <v>*</v>
          </cell>
          <cell r="K23">
            <v>55.4</v>
          </cell>
          <cell r="L23" t="str">
            <v>*</v>
          </cell>
          <cell r="Q23">
            <v>67.728884161835751</v>
          </cell>
          <cell r="R23" t="str">
            <v>*</v>
          </cell>
          <cell r="W23">
            <v>65.599999999999994</v>
          </cell>
          <cell r="Y23">
            <v>78.900000000000006</v>
          </cell>
          <cell r="Z23" t="str">
            <v>*</v>
          </cell>
          <cell r="AA23">
            <v>81.7</v>
          </cell>
          <cell r="AB23" t="str">
            <v>*</v>
          </cell>
          <cell r="AC23">
            <v>81.900000000000006</v>
          </cell>
          <cell r="AD23" t="str">
            <v>**</v>
          </cell>
          <cell r="AE23">
            <v>97</v>
          </cell>
          <cell r="AF23" t="str">
            <v>*</v>
          </cell>
          <cell r="AG23">
            <v>77</v>
          </cell>
          <cell r="AM23">
            <v>75</v>
          </cell>
          <cell r="AN23" t="str">
            <v>*</v>
          </cell>
          <cell r="AO23">
            <v>77</v>
          </cell>
          <cell r="AQ23">
            <v>119.9</v>
          </cell>
          <cell r="AR23" t="str">
            <v>*</v>
          </cell>
          <cell r="AY23">
            <v>86.8</v>
          </cell>
          <cell r="AZ23" t="str">
            <v>*</v>
          </cell>
          <cell r="BA23">
            <v>68.2</v>
          </cell>
          <cell r="BI23">
            <v>79.402221858602758</v>
          </cell>
          <cell r="BJ23">
            <v>1</v>
          </cell>
          <cell r="BK23">
            <v>79.14859227745572</v>
          </cell>
          <cell r="BL23">
            <v>1</v>
          </cell>
          <cell r="BM23">
            <v>17</v>
          </cell>
          <cell r="BN23" t="str">
            <v xml:space="preserve">AR 584A-3-2 </v>
          </cell>
          <cell r="BO23">
            <v>67.150000000000006</v>
          </cell>
          <cell r="BP23">
            <v>3</v>
          </cell>
          <cell r="BQ23">
            <v>74.276294720611915</v>
          </cell>
          <cell r="BR23">
            <v>1</v>
          </cell>
          <cell r="BS23">
            <v>65.599999999999994</v>
          </cell>
          <cell r="BT23">
            <v>17</v>
          </cell>
          <cell r="BU23">
            <v>86.866666666666674</v>
          </cell>
          <cell r="BV23">
            <v>1</v>
          </cell>
          <cell r="BW23">
            <v>76</v>
          </cell>
          <cell r="BX23">
            <v>14</v>
          </cell>
          <cell r="BY23">
            <v>98.45</v>
          </cell>
          <cell r="BZ23">
            <v>5</v>
          </cell>
          <cell r="CA23">
            <v>81.900000000000006</v>
          </cell>
          <cell r="CB23">
            <v>1</v>
          </cell>
        </row>
        <row r="24">
          <cell r="A24">
            <v>18</v>
          </cell>
          <cell r="B24" t="str">
            <v xml:space="preserve">FL 92944RCX </v>
          </cell>
          <cell r="G24">
            <v>42.9</v>
          </cell>
          <cell r="I24">
            <v>63</v>
          </cell>
          <cell r="K24">
            <v>34.9</v>
          </cell>
          <cell r="Q24">
            <v>40.141407022333198</v>
          </cell>
          <cell r="W24">
            <v>71.8</v>
          </cell>
          <cell r="X24" t="str">
            <v>*</v>
          </cell>
          <cell r="Y24">
            <v>71.7</v>
          </cell>
          <cell r="Z24" t="str">
            <v>*</v>
          </cell>
          <cell r="AA24">
            <v>63.7</v>
          </cell>
          <cell r="AC24">
            <v>50.4</v>
          </cell>
          <cell r="AE24">
            <v>39</v>
          </cell>
          <cell r="AG24">
            <v>89</v>
          </cell>
          <cell r="AH24" t="str">
            <v>*</v>
          </cell>
          <cell r="AM24">
            <v>64.599999999999994</v>
          </cell>
          <cell r="AO24">
            <v>66</v>
          </cell>
          <cell r="AQ24">
            <v>113.5</v>
          </cell>
          <cell r="AY24">
            <v>59.5</v>
          </cell>
          <cell r="BA24">
            <v>54.8</v>
          </cell>
          <cell r="BI24">
            <v>62.357031309410246</v>
          </cell>
          <cell r="BJ24">
            <v>32</v>
          </cell>
          <cell r="BK24">
            <v>61.66276046815554</v>
          </cell>
          <cell r="BL24">
            <v>31</v>
          </cell>
          <cell r="BM24">
            <v>18</v>
          </cell>
          <cell r="BN24" t="str">
            <v xml:space="preserve">FL 92944RCX </v>
          </cell>
          <cell r="BO24">
            <v>53.3</v>
          </cell>
          <cell r="BP24">
            <v>17</v>
          </cell>
          <cell r="BQ24">
            <v>48.680469007444401</v>
          </cell>
          <cell r="BR24">
            <v>32</v>
          </cell>
          <cell r="BS24">
            <v>71.8</v>
          </cell>
          <cell r="BT24">
            <v>7</v>
          </cell>
          <cell r="BU24">
            <v>51.033333333333331</v>
          </cell>
          <cell r="BV24">
            <v>33</v>
          </cell>
          <cell r="BW24">
            <v>76.8</v>
          </cell>
          <cell r="BX24">
            <v>11</v>
          </cell>
          <cell r="BY24">
            <v>89.75</v>
          </cell>
          <cell r="BZ24">
            <v>15</v>
          </cell>
          <cell r="CA24">
            <v>50.4</v>
          </cell>
          <cell r="CB24">
            <v>33</v>
          </cell>
        </row>
        <row r="25">
          <cell r="A25">
            <v>19</v>
          </cell>
          <cell r="B25" t="str">
            <v xml:space="preserve">FL 931339AS </v>
          </cell>
          <cell r="G25">
            <v>19.600000000000001</v>
          </cell>
          <cell r="I25">
            <v>63.6</v>
          </cell>
          <cell r="K25">
            <v>34</v>
          </cell>
          <cell r="Q25">
            <v>42.733623013347938</v>
          </cell>
          <cell r="W25">
            <v>48.7</v>
          </cell>
          <cell r="Y25">
            <v>60.8</v>
          </cell>
          <cell r="AA25">
            <v>52.1</v>
          </cell>
          <cell r="AC25">
            <v>57.1</v>
          </cell>
          <cell r="AE25">
            <v>67</v>
          </cell>
          <cell r="AG25">
            <v>57</v>
          </cell>
          <cell r="AM25">
            <v>45.8</v>
          </cell>
          <cell r="AO25">
            <v>47</v>
          </cell>
          <cell r="AQ25">
            <v>95.2</v>
          </cell>
          <cell r="AY25">
            <v>59.9</v>
          </cell>
          <cell r="BA25">
            <v>53.2</v>
          </cell>
          <cell r="BI25">
            <v>53.125663308719076</v>
          </cell>
          <cell r="BJ25">
            <v>33</v>
          </cell>
          <cell r="BK25">
            <v>53.582241534223201</v>
          </cell>
          <cell r="BL25">
            <v>33</v>
          </cell>
          <cell r="BM25">
            <v>19</v>
          </cell>
          <cell r="BN25" t="str">
            <v xml:space="preserve">FL 931339AS </v>
          </cell>
          <cell r="BO25">
            <v>47.4</v>
          </cell>
          <cell r="BP25">
            <v>28</v>
          </cell>
          <cell r="BQ25">
            <v>41.977874337782644</v>
          </cell>
          <cell r="BR25">
            <v>33</v>
          </cell>
          <cell r="BS25">
            <v>48.7</v>
          </cell>
          <cell r="BT25">
            <v>32</v>
          </cell>
          <cell r="BU25">
            <v>58.733333333333327</v>
          </cell>
          <cell r="BV25">
            <v>32</v>
          </cell>
          <cell r="BW25">
            <v>51.4</v>
          </cell>
          <cell r="BX25">
            <v>33</v>
          </cell>
          <cell r="BY25">
            <v>71.099999999999994</v>
          </cell>
          <cell r="BZ25">
            <v>32</v>
          </cell>
          <cell r="CA25">
            <v>57.1</v>
          </cell>
          <cell r="CB25">
            <v>30</v>
          </cell>
        </row>
        <row r="26">
          <cell r="A26">
            <v>20</v>
          </cell>
          <cell r="B26" t="str">
            <v xml:space="preserve">FL 92944BX  </v>
          </cell>
          <cell r="G26">
            <v>34.4</v>
          </cell>
          <cell r="I26">
            <v>72.099999999999994</v>
          </cell>
          <cell r="K26">
            <v>37.4</v>
          </cell>
          <cell r="Q26">
            <v>43.332517107589297</v>
          </cell>
          <cell r="W26">
            <v>55.2</v>
          </cell>
          <cell r="Y26">
            <v>67.5</v>
          </cell>
          <cell r="AA26">
            <v>70.3</v>
          </cell>
          <cell r="AC26">
            <v>70.900000000000006</v>
          </cell>
          <cell r="AE26">
            <v>49</v>
          </cell>
          <cell r="AG26">
            <v>83</v>
          </cell>
          <cell r="AM26">
            <v>64.400000000000006</v>
          </cell>
          <cell r="AO26">
            <v>75</v>
          </cell>
          <cell r="AQ26">
            <v>127.5</v>
          </cell>
          <cell r="AR26" t="str">
            <v>**</v>
          </cell>
          <cell r="AY26">
            <v>39.4</v>
          </cell>
          <cell r="BA26">
            <v>51.7</v>
          </cell>
          <cell r="BI26">
            <v>65.387116700583789</v>
          </cell>
          <cell r="BJ26">
            <v>26</v>
          </cell>
          <cell r="BK26">
            <v>62.742167807172628</v>
          </cell>
          <cell r="BL26">
            <v>29</v>
          </cell>
          <cell r="BM26">
            <v>20</v>
          </cell>
          <cell r="BN26" t="str">
            <v xml:space="preserve">FL 92944BX  </v>
          </cell>
          <cell r="BO26">
            <v>52.45</v>
          </cell>
          <cell r="BP26">
            <v>17</v>
          </cell>
          <cell r="BQ26">
            <v>49.94417236919643</v>
          </cell>
          <cell r="BR26">
            <v>31</v>
          </cell>
          <cell r="BS26">
            <v>55.2</v>
          </cell>
          <cell r="BT26">
            <v>30</v>
          </cell>
          <cell r="BU26">
            <v>63.4</v>
          </cell>
          <cell r="BV26">
            <v>28</v>
          </cell>
          <cell r="BW26">
            <v>73.7</v>
          </cell>
          <cell r="BX26">
            <v>19</v>
          </cell>
          <cell r="BY26">
            <v>101.25</v>
          </cell>
          <cell r="BZ26">
            <v>3</v>
          </cell>
          <cell r="CA26">
            <v>70.900000000000006</v>
          </cell>
          <cell r="CB26">
            <v>11</v>
          </cell>
        </row>
        <row r="27">
          <cell r="A27">
            <v>21</v>
          </cell>
          <cell r="B27" t="str">
            <v xml:space="preserve">A93-6061    </v>
          </cell>
          <cell r="G27">
            <v>57.7</v>
          </cell>
          <cell r="H27" t="str">
            <v>*</v>
          </cell>
          <cell r="I27">
            <v>79.900000000000006</v>
          </cell>
          <cell r="J27" t="str">
            <v>*</v>
          </cell>
          <cell r="K27">
            <v>41.9</v>
          </cell>
          <cell r="Q27">
            <v>69.175531612911968</v>
          </cell>
          <cell r="R27" t="str">
            <v>*</v>
          </cell>
          <cell r="W27">
            <v>74.2</v>
          </cell>
          <cell r="X27" t="str">
            <v>*</v>
          </cell>
          <cell r="Y27">
            <v>51.2</v>
          </cell>
          <cell r="AA27">
            <v>63.8</v>
          </cell>
          <cell r="AC27">
            <v>71.400000000000006</v>
          </cell>
          <cell r="AE27">
            <v>62</v>
          </cell>
          <cell r="AG27">
            <v>50</v>
          </cell>
          <cell r="AM27">
            <v>58.9</v>
          </cell>
          <cell r="AO27">
            <v>61</v>
          </cell>
          <cell r="AQ27">
            <v>107.8</v>
          </cell>
          <cell r="AY27">
            <v>72</v>
          </cell>
          <cell r="BA27">
            <v>74.099999999999994</v>
          </cell>
          <cell r="BB27" t="str">
            <v>*</v>
          </cell>
          <cell r="BI27">
            <v>65.305810124070149</v>
          </cell>
          <cell r="BJ27">
            <v>26</v>
          </cell>
          <cell r="BK27">
            <v>66.338368774194137</v>
          </cell>
          <cell r="BL27">
            <v>24</v>
          </cell>
          <cell r="BM27">
            <v>21</v>
          </cell>
          <cell r="BN27" t="str">
            <v xml:space="preserve">A93-6061    </v>
          </cell>
          <cell r="BO27">
            <v>46.55</v>
          </cell>
          <cell r="BP27">
            <v>28</v>
          </cell>
          <cell r="BQ27">
            <v>68.925177204304006</v>
          </cell>
          <cell r="BR27">
            <v>4</v>
          </cell>
          <cell r="BS27">
            <v>74.2</v>
          </cell>
          <cell r="BT27">
            <v>5</v>
          </cell>
          <cell r="BU27">
            <v>65.733333333333334</v>
          </cell>
          <cell r="BV27">
            <v>26</v>
          </cell>
          <cell r="BW27">
            <v>54.45</v>
          </cell>
          <cell r="BX27">
            <v>32</v>
          </cell>
          <cell r="BY27">
            <v>84.4</v>
          </cell>
          <cell r="BZ27">
            <v>26</v>
          </cell>
          <cell r="CA27">
            <v>71.400000000000006</v>
          </cell>
          <cell r="CB27">
            <v>11</v>
          </cell>
        </row>
        <row r="28">
          <cell r="A28">
            <v>22</v>
          </cell>
          <cell r="B28" t="str">
            <v xml:space="preserve">A93-6227    </v>
          </cell>
          <cell r="G28">
            <v>57.7</v>
          </cell>
          <cell r="H28" t="str">
            <v>*</v>
          </cell>
          <cell r="I28">
            <v>75.7</v>
          </cell>
          <cell r="J28" t="str">
            <v>*</v>
          </cell>
          <cell r="K28">
            <v>47</v>
          </cell>
          <cell r="Q28">
            <v>58.4313389249415</v>
          </cell>
          <cell r="W28">
            <v>66</v>
          </cell>
          <cell r="Y28">
            <v>56.6</v>
          </cell>
          <cell r="AA28">
            <v>52.4</v>
          </cell>
          <cell r="AC28">
            <v>71.8</v>
          </cell>
          <cell r="AE28">
            <v>77</v>
          </cell>
          <cell r="AG28">
            <v>72</v>
          </cell>
          <cell r="AM28">
            <v>62.3</v>
          </cell>
          <cell r="AO28">
            <v>60</v>
          </cell>
          <cell r="AQ28">
            <v>120.7</v>
          </cell>
          <cell r="AR28" t="str">
            <v>*</v>
          </cell>
          <cell r="AY28">
            <v>78</v>
          </cell>
          <cell r="BA28">
            <v>31.4</v>
          </cell>
          <cell r="BI28">
            <v>67.510102994226273</v>
          </cell>
          <cell r="BJ28">
            <v>22</v>
          </cell>
          <cell r="BK28">
            <v>65.802089261662758</v>
          </cell>
          <cell r="BL28">
            <v>24</v>
          </cell>
          <cell r="BM28">
            <v>22</v>
          </cell>
          <cell r="BN28" t="str">
            <v xml:space="preserve">A93-6227    </v>
          </cell>
          <cell r="BO28">
            <v>51.8</v>
          </cell>
          <cell r="BP28">
            <v>22</v>
          </cell>
          <cell r="BQ28">
            <v>63.943779641647176</v>
          </cell>
          <cell r="BR28">
            <v>15</v>
          </cell>
          <cell r="BS28">
            <v>66</v>
          </cell>
          <cell r="BT28">
            <v>17</v>
          </cell>
          <cell r="BU28">
            <v>67.066666666666663</v>
          </cell>
          <cell r="BV28">
            <v>24</v>
          </cell>
          <cell r="BW28">
            <v>67.150000000000006</v>
          </cell>
          <cell r="BX28">
            <v>29</v>
          </cell>
          <cell r="BY28">
            <v>90.35</v>
          </cell>
          <cell r="BZ28">
            <v>15</v>
          </cell>
          <cell r="CA28">
            <v>71.8</v>
          </cell>
          <cell r="CB28">
            <v>9</v>
          </cell>
        </row>
        <row r="29">
          <cell r="A29">
            <v>23</v>
          </cell>
          <cell r="B29" t="str">
            <v xml:space="preserve">A93*7162    </v>
          </cell>
          <cell r="G29">
            <v>58.2</v>
          </cell>
          <cell r="H29" t="str">
            <v>*</v>
          </cell>
          <cell r="I29">
            <v>65.2</v>
          </cell>
          <cell r="K29">
            <v>53.8</v>
          </cell>
          <cell r="L29" t="str">
            <v>*</v>
          </cell>
          <cell r="Q29">
            <v>76.215392982277791</v>
          </cell>
          <cell r="R29" t="str">
            <v>**</v>
          </cell>
          <cell r="W29">
            <v>74.7</v>
          </cell>
          <cell r="X29" t="str">
            <v>*</v>
          </cell>
          <cell r="Y29">
            <v>56.9</v>
          </cell>
          <cell r="AA29">
            <v>74</v>
          </cell>
          <cell r="AC29">
            <v>67.5</v>
          </cell>
          <cell r="AE29">
            <v>89</v>
          </cell>
          <cell r="AG29">
            <v>84</v>
          </cell>
          <cell r="AM29">
            <v>73.7</v>
          </cell>
          <cell r="AN29" t="str">
            <v>*</v>
          </cell>
          <cell r="AO29">
            <v>61</v>
          </cell>
          <cell r="AQ29">
            <v>117.5</v>
          </cell>
          <cell r="AR29" t="str">
            <v>*</v>
          </cell>
          <cell r="AY29">
            <v>96</v>
          </cell>
          <cell r="AZ29" t="str">
            <v>**</v>
          </cell>
          <cell r="BA29">
            <v>77.5</v>
          </cell>
          <cell r="BB29" t="str">
            <v>**</v>
          </cell>
          <cell r="BI29">
            <v>73.208876383252132</v>
          </cell>
          <cell r="BJ29">
            <v>7</v>
          </cell>
          <cell r="BK29">
            <v>75.014359532151857</v>
          </cell>
          <cell r="BL29">
            <v>3</v>
          </cell>
          <cell r="BM29">
            <v>23</v>
          </cell>
          <cell r="BN29" t="str">
            <v xml:space="preserve">A93*7162    </v>
          </cell>
          <cell r="BO29">
            <v>55.349999999999994</v>
          </cell>
          <cell r="BP29">
            <v>13</v>
          </cell>
          <cell r="BQ29">
            <v>66.538464327425928</v>
          </cell>
          <cell r="BR29">
            <v>6</v>
          </cell>
          <cell r="BS29">
            <v>74.7</v>
          </cell>
          <cell r="BT29">
            <v>3</v>
          </cell>
          <cell r="BU29">
            <v>76.833333333333329</v>
          </cell>
          <cell r="BV29">
            <v>14</v>
          </cell>
          <cell r="BW29">
            <v>78.849999999999994</v>
          </cell>
          <cell r="BX29">
            <v>8</v>
          </cell>
          <cell r="BY29">
            <v>89.25</v>
          </cell>
          <cell r="BZ29">
            <v>18</v>
          </cell>
          <cell r="CA29">
            <v>67.5</v>
          </cell>
          <cell r="CB29">
            <v>15</v>
          </cell>
        </row>
        <row r="30">
          <cell r="A30">
            <v>24</v>
          </cell>
          <cell r="B30" t="str">
            <v xml:space="preserve">L920738     </v>
          </cell>
          <cell r="G30">
            <v>55.1</v>
          </cell>
          <cell r="H30" t="str">
            <v>*</v>
          </cell>
          <cell r="I30">
            <v>83.5</v>
          </cell>
          <cell r="J30" t="str">
            <v>*</v>
          </cell>
          <cell r="K30">
            <v>43.5</v>
          </cell>
          <cell r="Q30">
            <v>53.143283577832086</v>
          </cell>
          <cell r="W30">
            <v>74.900000000000006</v>
          </cell>
          <cell r="X30" t="str">
            <v>*</v>
          </cell>
          <cell r="Y30">
            <v>62.4</v>
          </cell>
          <cell r="AA30">
            <v>70.3</v>
          </cell>
          <cell r="AC30">
            <v>82.2</v>
          </cell>
          <cell r="AD30" t="str">
            <v>**</v>
          </cell>
          <cell r="AE30">
            <v>98</v>
          </cell>
          <cell r="AF30" t="str">
            <v>*</v>
          </cell>
          <cell r="AG30">
            <v>83</v>
          </cell>
          <cell r="AM30">
            <v>64.099999999999994</v>
          </cell>
          <cell r="AO30">
            <v>72</v>
          </cell>
          <cell r="AQ30">
            <v>110.8</v>
          </cell>
          <cell r="AY30">
            <v>87.6</v>
          </cell>
          <cell r="AZ30" t="str">
            <v>*</v>
          </cell>
          <cell r="BA30">
            <v>65.599999999999994</v>
          </cell>
          <cell r="BI30">
            <v>73.30332950598708</v>
          </cell>
          <cell r="BJ30">
            <v>7</v>
          </cell>
          <cell r="BK30">
            <v>73.742885571855453</v>
          </cell>
          <cell r="BL30">
            <v>5</v>
          </cell>
          <cell r="BM30">
            <v>24</v>
          </cell>
          <cell r="BN30" t="str">
            <v xml:space="preserve">L920738     </v>
          </cell>
          <cell r="BO30">
            <v>52.95</v>
          </cell>
          <cell r="BP30">
            <v>17</v>
          </cell>
          <cell r="BQ30">
            <v>63.91442785927736</v>
          </cell>
          <cell r="BR30">
            <v>15</v>
          </cell>
          <cell r="BS30">
            <v>74.900000000000006</v>
          </cell>
          <cell r="BT30">
            <v>3</v>
          </cell>
          <cell r="BU30">
            <v>83.5</v>
          </cell>
          <cell r="BV30">
            <v>4</v>
          </cell>
          <cell r="BW30">
            <v>73.55</v>
          </cell>
          <cell r="BX30">
            <v>19</v>
          </cell>
          <cell r="BY30">
            <v>91.4</v>
          </cell>
          <cell r="BZ30">
            <v>14</v>
          </cell>
          <cell r="CA30">
            <v>82.2</v>
          </cell>
          <cell r="CB30">
            <v>1</v>
          </cell>
        </row>
        <row r="31">
          <cell r="A31">
            <v>25</v>
          </cell>
          <cell r="B31" t="str">
            <v xml:space="preserve">L920024     </v>
          </cell>
          <cell r="G31">
            <v>51</v>
          </cell>
          <cell r="I31">
            <v>75.3</v>
          </cell>
          <cell r="J31" t="str">
            <v>*</v>
          </cell>
          <cell r="K31">
            <v>34.1</v>
          </cell>
          <cell r="Q31">
            <v>55.698782628464187</v>
          </cell>
          <cell r="W31">
            <v>62.9</v>
          </cell>
          <cell r="Y31">
            <v>66.8</v>
          </cell>
          <cell r="AA31">
            <v>64.3</v>
          </cell>
          <cell r="AC31">
            <v>78.5</v>
          </cell>
          <cell r="AD31" t="str">
            <v>*</v>
          </cell>
          <cell r="AE31">
            <v>98</v>
          </cell>
          <cell r="AF31" t="str">
            <v>*</v>
          </cell>
          <cell r="AG31">
            <v>79</v>
          </cell>
          <cell r="AM31">
            <v>71.599999999999994</v>
          </cell>
          <cell r="AO31">
            <v>75</v>
          </cell>
          <cell r="AQ31">
            <v>95</v>
          </cell>
          <cell r="AY31">
            <v>85.8</v>
          </cell>
          <cell r="BA31">
            <v>66.8</v>
          </cell>
          <cell r="BI31">
            <v>69.784521740651101</v>
          </cell>
          <cell r="BJ31">
            <v>15</v>
          </cell>
          <cell r="BK31">
            <v>70.653252175230961</v>
          </cell>
          <cell r="BL31">
            <v>14</v>
          </cell>
          <cell r="BM31">
            <v>25</v>
          </cell>
          <cell r="BN31" t="str">
            <v xml:space="preserve">L920024     </v>
          </cell>
          <cell r="BO31">
            <v>50.45</v>
          </cell>
          <cell r="BP31">
            <v>24</v>
          </cell>
          <cell r="BQ31">
            <v>60.66626087615473</v>
          </cell>
          <cell r="BR31">
            <v>22</v>
          </cell>
          <cell r="BS31">
            <v>62.9</v>
          </cell>
          <cell r="BT31">
            <v>24</v>
          </cell>
          <cell r="BU31">
            <v>80.266666666666666</v>
          </cell>
          <cell r="BV31">
            <v>5</v>
          </cell>
          <cell r="BW31">
            <v>75.3</v>
          </cell>
          <cell r="BX31">
            <v>16</v>
          </cell>
          <cell r="BY31">
            <v>85</v>
          </cell>
          <cell r="BZ31">
            <v>25</v>
          </cell>
          <cell r="CA31">
            <v>78.5</v>
          </cell>
          <cell r="CB31">
            <v>5</v>
          </cell>
        </row>
        <row r="32">
          <cell r="A32">
            <v>26</v>
          </cell>
          <cell r="B32" t="str">
            <v xml:space="preserve">LA8889-B2-1 </v>
          </cell>
          <cell r="G32">
            <v>47</v>
          </cell>
          <cell r="I32">
            <v>70.099999999999994</v>
          </cell>
          <cell r="K32">
            <v>43.8</v>
          </cell>
          <cell r="Q32">
            <v>50.728124832662544</v>
          </cell>
          <cell r="W32">
            <v>33.5</v>
          </cell>
          <cell r="Y32">
            <v>68.900000000000006</v>
          </cell>
          <cell r="AA32">
            <v>62.8</v>
          </cell>
          <cell r="AC32">
            <v>63</v>
          </cell>
          <cell r="AE32">
            <v>84</v>
          </cell>
          <cell r="AG32">
            <v>85</v>
          </cell>
          <cell r="AH32" t="str">
            <v>*</v>
          </cell>
          <cell r="AM32">
            <v>69.099999999999994</v>
          </cell>
          <cell r="AO32">
            <v>61</v>
          </cell>
          <cell r="AQ32">
            <v>75.599999999999994</v>
          </cell>
          <cell r="AY32">
            <v>78.900000000000006</v>
          </cell>
          <cell r="BA32">
            <v>53.7</v>
          </cell>
          <cell r="BI32">
            <v>62.656009602512505</v>
          </cell>
          <cell r="BJ32">
            <v>30</v>
          </cell>
          <cell r="BK32">
            <v>63.141874988844172</v>
          </cell>
          <cell r="BL32">
            <v>29</v>
          </cell>
          <cell r="BM32">
            <v>26</v>
          </cell>
          <cell r="BN32" t="str">
            <v xml:space="preserve">LA8889-B2-1 </v>
          </cell>
          <cell r="BO32">
            <v>56.35</v>
          </cell>
          <cell r="BP32">
            <v>11</v>
          </cell>
          <cell r="BQ32">
            <v>55.942708277554175</v>
          </cell>
          <cell r="BR32">
            <v>26</v>
          </cell>
          <cell r="BS32">
            <v>33.5</v>
          </cell>
          <cell r="BT32">
            <v>33</v>
          </cell>
          <cell r="BU32">
            <v>69.933333333333337</v>
          </cell>
          <cell r="BV32">
            <v>20</v>
          </cell>
          <cell r="BW32">
            <v>77.05</v>
          </cell>
          <cell r="BX32">
            <v>11</v>
          </cell>
          <cell r="BY32">
            <v>68.3</v>
          </cell>
          <cell r="BZ32">
            <v>33</v>
          </cell>
          <cell r="CA32">
            <v>63</v>
          </cell>
          <cell r="CB32">
            <v>27</v>
          </cell>
        </row>
        <row r="33">
          <cell r="A33">
            <v>27</v>
          </cell>
          <cell r="B33" t="str">
            <v xml:space="preserve">LA8529-B3-  </v>
          </cell>
          <cell r="G33">
            <v>68.3</v>
          </cell>
          <cell r="H33" t="str">
            <v>*</v>
          </cell>
          <cell r="I33">
            <v>70.2</v>
          </cell>
          <cell r="K33">
            <v>54.7</v>
          </cell>
          <cell r="L33" t="str">
            <v>*</v>
          </cell>
          <cell r="Q33">
            <v>57.406528322261437</v>
          </cell>
          <cell r="W33">
            <v>59.2</v>
          </cell>
          <cell r="Y33">
            <v>70.3</v>
          </cell>
          <cell r="AA33">
            <v>57.5</v>
          </cell>
          <cell r="AC33">
            <v>68</v>
          </cell>
          <cell r="AE33">
            <v>83</v>
          </cell>
          <cell r="AG33">
            <v>72</v>
          </cell>
          <cell r="AM33">
            <v>66.8</v>
          </cell>
          <cell r="AO33">
            <v>54</v>
          </cell>
          <cell r="AQ33">
            <v>121.9</v>
          </cell>
          <cell r="AR33" t="str">
            <v>*</v>
          </cell>
          <cell r="AY33">
            <v>77.599999999999994</v>
          </cell>
          <cell r="BA33">
            <v>53</v>
          </cell>
          <cell r="BI33">
            <v>69.485117563250881</v>
          </cell>
          <cell r="BJ33">
            <v>15</v>
          </cell>
          <cell r="BK33">
            <v>68.927101888150759</v>
          </cell>
          <cell r="BL33">
            <v>20</v>
          </cell>
          <cell r="BM33">
            <v>27</v>
          </cell>
          <cell r="BN33" t="str">
            <v xml:space="preserve">LA8529-B3-  </v>
          </cell>
          <cell r="BO33">
            <v>62.5</v>
          </cell>
          <cell r="BP33">
            <v>5</v>
          </cell>
          <cell r="BQ33">
            <v>65.302176107420479</v>
          </cell>
          <cell r="BR33">
            <v>10</v>
          </cell>
          <cell r="BS33">
            <v>59.2</v>
          </cell>
          <cell r="BT33">
            <v>26</v>
          </cell>
          <cell r="BU33">
            <v>69.5</v>
          </cell>
          <cell r="BV33">
            <v>20</v>
          </cell>
          <cell r="BW33">
            <v>69.400000000000006</v>
          </cell>
          <cell r="BX33">
            <v>27</v>
          </cell>
          <cell r="BY33">
            <v>87.95</v>
          </cell>
          <cell r="BZ33">
            <v>21</v>
          </cell>
          <cell r="CA33">
            <v>68</v>
          </cell>
          <cell r="CB33">
            <v>15</v>
          </cell>
        </row>
        <row r="34">
          <cell r="A34">
            <v>28</v>
          </cell>
          <cell r="B34" t="str">
            <v>LA 87167-D8-</v>
          </cell>
          <cell r="G34">
            <v>55.3</v>
          </cell>
          <cell r="H34" t="str">
            <v>*</v>
          </cell>
          <cell r="I34">
            <v>75</v>
          </cell>
          <cell r="J34" t="str">
            <v>*</v>
          </cell>
          <cell r="K34">
            <v>58.6</v>
          </cell>
          <cell r="L34" t="str">
            <v>*</v>
          </cell>
          <cell r="Q34">
            <v>48.593646698418098</v>
          </cell>
          <cell r="W34">
            <v>54.9</v>
          </cell>
          <cell r="Y34">
            <v>76</v>
          </cell>
          <cell r="Z34" t="str">
            <v>*</v>
          </cell>
          <cell r="AA34">
            <v>69.8</v>
          </cell>
          <cell r="AC34">
            <v>65.099999999999994</v>
          </cell>
          <cell r="AE34">
            <v>98</v>
          </cell>
          <cell r="AF34" t="str">
            <v>*</v>
          </cell>
          <cell r="AG34">
            <v>87</v>
          </cell>
          <cell r="AH34" t="str">
            <v>*</v>
          </cell>
          <cell r="AM34">
            <v>73.7</v>
          </cell>
          <cell r="AN34" t="str">
            <v>*</v>
          </cell>
          <cell r="AO34">
            <v>77</v>
          </cell>
          <cell r="AQ34">
            <v>101</v>
          </cell>
          <cell r="AY34">
            <v>75.8</v>
          </cell>
          <cell r="BA34">
            <v>51.3</v>
          </cell>
          <cell r="BI34">
            <v>72.307203592186013</v>
          </cell>
          <cell r="BJ34">
            <v>13</v>
          </cell>
          <cell r="BK34">
            <v>71.139576446561207</v>
          </cell>
          <cell r="BL34">
            <v>14</v>
          </cell>
          <cell r="BM34">
            <v>28</v>
          </cell>
          <cell r="BN34" t="str">
            <v>LA 87167-D8-</v>
          </cell>
          <cell r="BO34">
            <v>67.3</v>
          </cell>
          <cell r="BP34">
            <v>3</v>
          </cell>
          <cell r="BQ34">
            <v>59.631215566139367</v>
          </cell>
          <cell r="BR34">
            <v>24</v>
          </cell>
          <cell r="BS34">
            <v>54.9</v>
          </cell>
          <cell r="BT34">
            <v>30</v>
          </cell>
          <cell r="BU34">
            <v>77.633333333333326</v>
          </cell>
          <cell r="BV34">
            <v>9</v>
          </cell>
          <cell r="BW34">
            <v>80.349999999999994</v>
          </cell>
          <cell r="BX34">
            <v>6</v>
          </cell>
          <cell r="BY34">
            <v>89</v>
          </cell>
          <cell r="BZ34">
            <v>18</v>
          </cell>
          <cell r="CA34">
            <v>65.099999999999994</v>
          </cell>
          <cell r="CB34">
            <v>23</v>
          </cell>
        </row>
        <row r="35">
          <cell r="A35">
            <v>29</v>
          </cell>
          <cell r="B35" t="str">
            <v xml:space="preserve">TX 92D7702  </v>
          </cell>
          <cell r="G35">
            <v>65.400000000000006</v>
          </cell>
          <cell r="H35" t="str">
            <v>*</v>
          </cell>
          <cell r="I35">
            <v>84.5</v>
          </cell>
          <cell r="J35" t="str">
            <v>**</v>
          </cell>
          <cell r="K35">
            <v>40.299999999999997</v>
          </cell>
          <cell r="Q35">
            <v>53.308101843549736</v>
          </cell>
          <cell r="W35">
            <v>68.3</v>
          </cell>
          <cell r="Y35">
            <v>68.400000000000006</v>
          </cell>
          <cell r="AA35">
            <v>56.7</v>
          </cell>
          <cell r="AC35">
            <v>59.7</v>
          </cell>
          <cell r="AE35">
            <v>68</v>
          </cell>
          <cell r="AG35">
            <v>67</v>
          </cell>
          <cell r="AM35">
            <v>49.9</v>
          </cell>
          <cell r="AO35">
            <v>52</v>
          </cell>
          <cell r="AQ35">
            <v>103.4</v>
          </cell>
          <cell r="AY35">
            <v>82.4</v>
          </cell>
          <cell r="BA35">
            <v>60.4</v>
          </cell>
          <cell r="BI35">
            <v>64.377546295657666</v>
          </cell>
          <cell r="BJ35">
            <v>29</v>
          </cell>
          <cell r="BK35">
            <v>65.313873456236635</v>
          </cell>
          <cell r="BL35">
            <v>27</v>
          </cell>
          <cell r="BM35">
            <v>29</v>
          </cell>
          <cell r="BN35" t="str">
            <v xml:space="preserve">TX 92D7702  </v>
          </cell>
          <cell r="BO35">
            <v>54.35</v>
          </cell>
          <cell r="BP35">
            <v>14</v>
          </cell>
          <cell r="BQ35">
            <v>67.736033947849918</v>
          </cell>
          <cell r="BR35">
            <v>5</v>
          </cell>
          <cell r="BS35">
            <v>68.3</v>
          </cell>
          <cell r="BT35">
            <v>14</v>
          </cell>
          <cell r="BU35">
            <v>61.466666666666669</v>
          </cell>
          <cell r="BV35">
            <v>29</v>
          </cell>
          <cell r="BW35">
            <v>58.45</v>
          </cell>
          <cell r="BX35">
            <v>31</v>
          </cell>
          <cell r="BY35">
            <v>77.7</v>
          </cell>
          <cell r="BZ35">
            <v>31</v>
          </cell>
          <cell r="CA35">
            <v>59.7</v>
          </cell>
          <cell r="CB35">
            <v>29</v>
          </cell>
        </row>
        <row r="36">
          <cell r="A36">
            <v>30</v>
          </cell>
          <cell r="B36" t="str">
            <v xml:space="preserve">TX 92D8102  </v>
          </cell>
          <cell r="G36">
            <v>63.2</v>
          </cell>
          <cell r="H36" t="str">
            <v>*</v>
          </cell>
          <cell r="I36">
            <v>73.900000000000006</v>
          </cell>
          <cell r="J36" t="str">
            <v>*</v>
          </cell>
          <cell r="K36">
            <v>44.7</v>
          </cell>
          <cell r="Q36">
            <v>55.156187842809544</v>
          </cell>
          <cell r="W36">
            <v>70</v>
          </cell>
          <cell r="X36" t="str">
            <v>*</v>
          </cell>
          <cell r="Y36">
            <v>51.5</v>
          </cell>
          <cell r="AA36">
            <v>67.900000000000006</v>
          </cell>
          <cell r="AC36">
            <v>64.7</v>
          </cell>
          <cell r="AE36">
            <v>59</v>
          </cell>
          <cell r="AG36">
            <v>76</v>
          </cell>
          <cell r="AM36">
            <v>67.8</v>
          </cell>
          <cell r="AO36">
            <v>58</v>
          </cell>
          <cell r="AQ36">
            <v>118.1</v>
          </cell>
          <cell r="AR36" t="str">
            <v>*</v>
          </cell>
          <cell r="AY36">
            <v>65.099999999999994</v>
          </cell>
          <cell r="BA36">
            <v>63.2</v>
          </cell>
          <cell r="BI36">
            <v>66.919706757139195</v>
          </cell>
          <cell r="BJ36">
            <v>23</v>
          </cell>
          <cell r="BK36">
            <v>66.550412522853975</v>
          </cell>
          <cell r="BL36">
            <v>22</v>
          </cell>
          <cell r="BM36">
            <v>30</v>
          </cell>
          <cell r="BN36" t="str">
            <v xml:space="preserve">TX 92D8102  </v>
          </cell>
          <cell r="BO36">
            <v>48.1</v>
          </cell>
          <cell r="BP36">
            <v>27</v>
          </cell>
          <cell r="BQ36">
            <v>64.085395947603189</v>
          </cell>
          <cell r="BR36">
            <v>15</v>
          </cell>
          <cell r="BS36">
            <v>70</v>
          </cell>
          <cell r="BT36">
            <v>11</v>
          </cell>
          <cell r="BU36">
            <v>63.866666666666674</v>
          </cell>
          <cell r="BV36">
            <v>27</v>
          </cell>
          <cell r="BW36">
            <v>71.900000000000006</v>
          </cell>
          <cell r="BX36">
            <v>24</v>
          </cell>
          <cell r="BY36">
            <v>88.05</v>
          </cell>
          <cell r="BZ36">
            <v>21</v>
          </cell>
          <cell r="CA36">
            <v>64.7</v>
          </cell>
          <cell r="CB36">
            <v>23</v>
          </cell>
        </row>
        <row r="37">
          <cell r="A37">
            <v>31</v>
          </cell>
          <cell r="B37" t="str">
            <v xml:space="preserve">NCV93-1007  </v>
          </cell>
          <cell r="G37">
            <v>67.5</v>
          </cell>
          <cell r="H37" t="str">
            <v>*</v>
          </cell>
          <cell r="I37">
            <v>83.4</v>
          </cell>
          <cell r="J37" t="str">
            <v>*</v>
          </cell>
          <cell r="K37">
            <v>43.9</v>
          </cell>
          <cell r="Q37">
            <v>40.834133297552427</v>
          </cell>
          <cell r="W37">
            <v>70.2</v>
          </cell>
          <cell r="X37" t="str">
            <v>*</v>
          </cell>
          <cell r="Y37">
            <v>74.400000000000006</v>
          </cell>
          <cell r="Z37" t="str">
            <v>*</v>
          </cell>
          <cell r="AA37">
            <v>67.2</v>
          </cell>
          <cell r="AC37">
            <v>80.3</v>
          </cell>
          <cell r="AD37" t="str">
            <v>*</v>
          </cell>
          <cell r="AE37">
            <v>80</v>
          </cell>
          <cell r="AG37">
            <v>87</v>
          </cell>
          <cell r="AH37" t="str">
            <v>*</v>
          </cell>
          <cell r="AM37">
            <v>64.2</v>
          </cell>
          <cell r="AO37">
            <v>73</v>
          </cell>
          <cell r="AQ37">
            <v>114.4</v>
          </cell>
          <cell r="AY37">
            <v>84.4</v>
          </cell>
          <cell r="BA37">
            <v>51.9</v>
          </cell>
          <cell r="BI37">
            <v>72.79493333058096</v>
          </cell>
          <cell r="BJ37">
            <v>7</v>
          </cell>
          <cell r="BK37">
            <v>72.175608886503511</v>
          </cell>
          <cell r="BL37">
            <v>11</v>
          </cell>
          <cell r="BM37">
            <v>31</v>
          </cell>
          <cell r="BN37" t="str">
            <v xml:space="preserve">NCV93-1007  </v>
          </cell>
          <cell r="BO37">
            <v>59.150000000000006</v>
          </cell>
          <cell r="BP37">
            <v>9</v>
          </cell>
          <cell r="BQ37">
            <v>63.911377765850808</v>
          </cell>
          <cell r="BR37">
            <v>15</v>
          </cell>
          <cell r="BS37">
            <v>70.2</v>
          </cell>
          <cell r="BT37">
            <v>11</v>
          </cell>
          <cell r="BU37">
            <v>75.833333333333329</v>
          </cell>
          <cell r="BV37">
            <v>16</v>
          </cell>
          <cell r="BW37">
            <v>75.599999999999994</v>
          </cell>
          <cell r="BX37">
            <v>14</v>
          </cell>
          <cell r="BY37">
            <v>93.7</v>
          </cell>
          <cell r="BZ37">
            <v>7</v>
          </cell>
          <cell r="CA37">
            <v>80.3</v>
          </cell>
          <cell r="CB37">
            <v>4</v>
          </cell>
        </row>
        <row r="38">
          <cell r="A38">
            <v>32</v>
          </cell>
          <cell r="B38" t="str">
            <v xml:space="preserve">NCV93-612   </v>
          </cell>
          <cell r="G38">
            <v>43.7</v>
          </cell>
          <cell r="I38">
            <v>66.5</v>
          </cell>
          <cell r="K38">
            <v>44.6</v>
          </cell>
          <cell r="Q38">
            <v>53.262409651073554</v>
          </cell>
          <cell r="W38">
            <v>69.900000000000006</v>
          </cell>
          <cell r="X38" t="str">
            <v>*</v>
          </cell>
          <cell r="Y38">
            <v>60.3</v>
          </cell>
          <cell r="AA38">
            <v>69.900000000000006</v>
          </cell>
          <cell r="AC38">
            <v>64.400000000000006</v>
          </cell>
          <cell r="AE38">
            <v>99</v>
          </cell>
          <cell r="AF38" t="str">
            <v>*</v>
          </cell>
          <cell r="AG38">
            <v>85</v>
          </cell>
          <cell r="AH38" t="str">
            <v>*</v>
          </cell>
          <cell r="AM38">
            <v>69.8</v>
          </cell>
          <cell r="AO38">
            <v>73</v>
          </cell>
          <cell r="AQ38">
            <v>110.5</v>
          </cell>
          <cell r="AY38">
            <v>75.7</v>
          </cell>
          <cell r="BA38">
            <v>57.2</v>
          </cell>
          <cell r="BI38">
            <v>69.989416127005654</v>
          </cell>
          <cell r="BJ38">
            <v>15</v>
          </cell>
          <cell r="BK38">
            <v>69.517493976738237</v>
          </cell>
          <cell r="BL38">
            <v>17</v>
          </cell>
          <cell r="BM38">
            <v>32</v>
          </cell>
          <cell r="BN38" t="str">
            <v xml:space="preserve">NCV93-612   </v>
          </cell>
          <cell r="BO38">
            <v>52.45</v>
          </cell>
          <cell r="BP38">
            <v>17</v>
          </cell>
          <cell r="BQ38">
            <v>54.487469883691183</v>
          </cell>
          <cell r="BR38">
            <v>27</v>
          </cell>
          <cell r="BS38">
            <v>69.900000000000006</v>
          </cell>
          <cell r="BT38">
            <v>11</v>
          </cell>
          <cell r="BU38">
            <v>77.766666666666666</v>
          </cell>
          <cell r="BV38">
            <v>9</v>
          </cell>
          <cell r="BW38">
            <v>77.400000000000006</v>
          </cell>
          <cell r="BX38">
            <v>11</v>
          </cell>
          <cell r="BY38">
            <v>91.75</v>
          </cell>
          <cell r="BZ38">
            <v>12</v>
          </cell>
          <cell r="CA38">
            <v>64.400000000000006</v>
          </cell>
          <cell r="CB38">
            <v>25</v>
          </cell>
        </row>
        <row r="39">
          <cell r="A39">
            <v>33</v>
          </cell>
          <cell r="B39" t="str">
            <v xml:space="preserve">TX18NT      </v>
          </cell>
          <cell r="G39">
            <v>19.600000000000001</v>
          </cell>
          <cell r="I39">
            <v>77.7</v>
          </cell>
          <cell r="J39" t="str">
            <v>*</v>
          </cell>
          <cell r="K39">
            <v>36.299999999999997</v>
          </cell>
          <cell r="Q39">
            <v>57.12095211928532</v>
          </cell>
          <cell r="W39">
            <v>71.599999999999994</v>
          </cell>
          <cell r="X39" t="str">
            <v>*</v>
          </cell>
          <cell r="Y39">
            <v>50.1</v>
          </cell>
          <cell r="AA39">
            <v>78.3</v>
          </cell>
          <cell r="AB39" t="str">
            <v>*</v>
          </cell>
          <cell r="AC39">
            <v>74.8</v>
          </cell>
          <cell r="AD39" t="str">
            <v>*</v>
          </cell>
          <cell r="AE39">
            <v>87</v>
          </cell>
          <cell r="AG39">
            <v>84</v>
          </cell>
          <cell r="AM39">
            <v>84.6</v>
          </cell>
          <cell r="AN39" t="str">
            <v>**</v>
          </cell>
          <cell r="AO39">
            <v>73</v>
          </cell>
          <cell r="AQ39">
            <v>107.8</v>
          </cell>
          <cell r="AY39">
            <v>85.2</v>
          </cell>
          <cell r="BA39">
            <v>66</v>
          </cell>
          <cell r="BI39">
            <v>69.378534778406575</v>
          </cell>
          <cell r="BJ39">
            <v>20</v>
          </cell>
          <cell r="BK39">
            <v>70.208063474619024</v>
          </cell>
          <cell r="BL39">
            <v>17</v>
          </cell>
          <cell r="BM39">
            <v>33</v>
          </cell>
          <cell r="BN39" t="str">
            <v xml:space="preserve">TX18NT      </v>
          </cell>
          <cell r="BO39">
            <v>43.2</v>
          </cell>
          <cell r="BP39">
            <v>31</v>
          </cell>
          <cell r="BQ39">
            <v>51.473650706428451</v>
          </cell>
          <cell r="BR39">
            <v>30</v>
          </cell>
          <cell r="BS39">
            <v>71.599999999999994</v>
          </cell>
          <cell r="BT39">
            <v>7</v>
          </cell>
          <cell r="BU39">
            <v>80.033333333333331</v>
          </cell>
          <cell r="BV39">
            <v>5</v>
          </cell>
          <cell r="BW39">
            <v>84.3</v>
          </cell>
          <cell r="BX39">
            <v>2</v>
          </cell>
          <cell r="BY39">
            <v>90.4</v>
          </cell>
          <cell r="BZ39">
            <v>15</v>
          </cell>
          <cell r="CA39">
            <v>74.8</v>
          </cell>
          <cell r="CB39">
            <v>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10WNLA TBL (2)"/>
      <sheetName val="USS10WNLA TBL"/>
      <sheetName val="USS10BRdata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17LBL"/>
      <sheetName val="uss17des"/>
      <sheetName val="uss17ent"/>
      <sheetName val="USS17 BOOK"/>
      <sheetName val="USS17LA"/>
    </sheetNames>
    <sheetDataSet>
      <sheetData sheetId="0" refreshError="1"/>
      <sheetData sheetId="1" refreshError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7"/>
  <sheetViews>
    <sheetView tabSelected="1" workbookViewId="0">
      <pane ySplit="3" topLeftCell="A4" activePane="bottomLeft" state="frozen"/>
      <selection pane="bottomLeft" activeCell="T6" sqref="T6"/>
    </sheetView>
  </sheetViews>
  <sheetFormatPr defaultColWidth="9.140625" defaultRowHeight="11.25" x14ac:dyDescent="0.2"/>
  <cols>
    <col min="1" max="1" width="3.5703125" style="52" customWidth="1"/>
    <col min="2" max="2" width="15" style="52" customWidth="1"/>
    <col min="3" max="3" width="3" style="52" customWidth="1"/>
    <col min="4" max="4" width="5.5703125" style="53" customWidth="1"/>
    <col min="5" max="5" width="2.5703125" style="54" customWidth="1"/>
    <col min="6" max="6" width="5.5703125" style="53" customWidth="1"/>
    <col min="7" max="7" width="2.5703125" style="54" customWidth="1"/>
    <col min="8" max="8" width="5.5703125" style="53" customWidth="1"/>
    <col min="9" max="9" width="2.5703125" style="54" customWidth="1"/>
    <col min="10" max="11" width="4.85546875" style="55" customWidth="1"/>
    <col min="12" max="12" width="4.85546875" style="56" customWidth="1"/>
    <col min="13" max="13" width="4.42578125" style="53" customWidth="1"/>
    <col min="14" max="14" width="4.5703125" style="53" customWidth="1"/>
    <col min="15" max="15" width="5.5703125" style="53" customWidth="1"/>
    <col min="16" max="16" width="5.5703125" style="57" customWidth="1"/>
    <col min="17" max="17" width="5.5703125" style="53" customWidth="1"/>
    <col min="18" max="19" width="5.5703125" style="58" customWidth="1"/>
    <col min="20" max="20" width="6.5703125" style="58" customWidth="1"/>
    <col min="21" max="23" width="4.5703125" style="56" customWidth="1"/>
    <col min="24" max="26" width="4.5703125" style="53" customWidth="1"/>
    <col min="27" max="27" width="4.42578125" style="56" customWidth="1"/>
    <col min="28" max="32" width="4" style="55" customWidth="1"/>
    <col min="33" max="255" width="9.140625" style="2"/>
    <col min="256" max="256" width="3.5703125" style="2" customWidth="1"/>
    <col min="257" max="257" width="15" style="2" customWidth="1"/>
    <col min="258" max="258" width="5.5703125" style="2" customWidth="1"/>
    <col min="259" max="259" width="2.5703125" style="2" customWidth="1"/>
    <col min="260" max="260" width="5.5703125" style="2" customWidth="1"/>
    <col min="261" max="261" width="2.5703125" style="2" customWidth="1"/>
    <col min="262" max="262" width="5.42578125" style="2" customWidth="1"/>
    <col min="263" max="263" width="2.5703125" style="2" customWidth="1"/>
    <col min="264" max="264" width="5.5703125" style="2" customWidth="1"/>
    <col min="265" max="265" width="2.5703125" style="2" customWidth="1"/>
    <col min="266" max="268" width="4.85546875" style="2" customWidth="1"/>
    <col min="269" max="269" width="4.42578125" style="2" customWidth="1"/>
    <col min="270" max="270" width="4.5703125" style="2" customWidth="1"/>
    <col min="271" max="274" width="5.5703125" style="2" customWidth="1"/>
    <col min="275" max="280" width="4.5703125" style="2" customWidth="1"/>
    <col min="281" max="281" width="4.42578125" style="2" customWidth="1"/>
    <col min="282" max="286" width="4" style="2" customWidth="1"/>
    <col min="287" max="511" width="9.140625" style="2"/>
    <col min="512" max="512" width="3.5703125" style="2" customWidth="1"/>
    <col min="513" max="513" width="15" style="2" customWidth="1"/>
    <col min="514" max="514" width="5.5703125" style="2" customWidth="1"/>
    <col min="515" max="515" width="2.5703125" style="2" customWidth="1"/>
    <col min="516" max="516" width="5.5703125" style="2" customWidth="1"/>
    <col min="517" max="517" width="2.5703125" style="2" customWidth="1"/>
    <col min="518" max="518" width="5.42578125" style="2" customWidth="1"/>
    <col min="519" max="519" width="2.5703125" style="2" customWidth="1"/>
    <col min="520" max="520" width="5.5703125" style="2" customWidth="1"/>
    <col min="521" max="521" width="2.5703125" style="2" customWidth="1"/>
    <col min="522" max="524" width="4.85546875" style="2" customWidth="1"/>
    <col min="525" max="525" width="4.42578125" style="2" customWidth="1"/>
    <col min="526" max="526" width="4.5703125" style="2" customWidth="1"/>
    <col min="527" max="530" width="5.5703125" style="2" customWidth="1"/>
    <col min="531" max="536" width="4.5703125" style="2" customWidth="1"/>
    <col min="537" max="537" width="4.42578125" style="2" customWidth="1"/>
    <col min="538" max="542" width="4" style="2" customWidth="1"/>
    <col min="543" max="767" width="9.140625" style="2"/>
    <col min="768" max="768" width="3.5703125" style="2" customWidth="1"/>
    <col min="769" max="769" width="15" style="2" customWidth="1"/>
    <col min="770" max="770" width="5.5703125" style="2" customWidth="1"/>
    <col min="771" max="771" width="2.5703125" style="2" customWidth="1"/>
    <col min="772" max="772" width="5.5703125" style="2" customWidth="1"/>
    <col min="773" max="773" width="2.5703125" style="2" customWidth="1"/>
    <col min="774" max="774" width="5.42578125" style="2" customWidth="1"/>
    <col min="775" max="775" width="2.5703125" style="2" customWidth="1"/>
    <col min="776" max="776" width="5.5703125" style="2" customWidth="1"/>
    <col min="777" max="777" width="2.5703125" style="2" customWidth="1"/>
    <col min="778" max="780" width="4.85546875" style="2" customWidth="1"/>
    <col min="781" max="781" width="4.42578125" style="2" customWidth="1"/>
    <col min="782" max="782" width="4.5703125" style="2" customWidth="1"/>
    <col min="783" max="786" width="5.5703125" style="2" customWidth="1"/>
    <col min="787" max="792" width="4.5703125" style="2" customWidth="1"/>
    <col min="793" max="793" width="4.42578125" style="2" customWidth="1"/>
    <col min="794" max="798" width="4" style="2" customWidth="1"/>
    <col min="799" max="1023" width="9.140625" style="2"/>
    <col min="1024" max="1024" width="3.5703125" style="2" customWidth="1"/>
    <col min="1025" max="1025" width="15" style="2" customWidth="1"/>
    <col min="1026" max="1026" width="5.5703125" style="2" customWidth="1"/>
    <col min="1027" max="1027" width="2.5703125" style="2" customWidth="1"/>
    <col min="1028" max="1028" width="5.5703125" style="2" customWidth="1"/>
    <col min="1029" max="1029" width="2.5703125" style="2" customWidth="1"/>
    <col min="1030" max="1030" width="5.42578125" style="2" customWidth="1"/>
    <col min="1031" max="1031" width="2.5703125" style="2" customWidth="1"/>
    <col min="1032" max="1032" width="5.5703125" style="2" customWidth="1"/>
    <col min="1033" max="1033" width="2.5703125" style="2" customWidth="1"/>
    <col min="1034" max="1036" width="4.85546875" style="2" customWidth="1"/>
    <col min="1037" max="1037" width="4.42578125" style="2" customWidth="1"/>
    <col min="1038" max="1038" width="4.5703125" style="2" customWidth="1"/>
    <col min="1039" max="1042" width="5.5703125" style="2" customWidth="1"/>
    <col min="1043" max="1048" width="4.5703125" style="2" customWidth="1"/>
    <col min="1049" max="1049" width="4.42578125" style="2" customWidth="1"/>
    <col min="1050" max="1054" width="4" style="2" customWidth="1"/>
    <col min="1055" max="1279" width="9.140625" style="2"/>
    <col min="1280" max="1280" width="3.5703125" style="2" customWidth="1"/>
    <col min="1281" max="1281" width="15" style="2" customWidth="1"/>
    <col min="1282" max="1282" width="5.5703125" style="2" customWidth="1"/>
    <col min="1283" max="1283" width="2.5703125" style="2" customWidth="1"/>
    <col min="1284" max="1284" width="5.5703125" style="2" customWidth="1"/>
    <col min="1285" max="1285" width="2.5703125" style="2" customWidth="1"/>
    <col min="1286" max="1286" width="5.42578125" style="2" customWidth="1"/>
    <col min="1287" max="1287" width="2.5703125" style="2" customWidth="1"/>
    <col min="1288" max="1288" width="5.5703125" style="2" customWidth="1"/>
    <col min="1289" max="1289" width="2.5703125" style="2" customWidth="1"/>
    <col min="1290" max="1292" width="4.85546875" style="2" customWidth="1"/>
    <col min="1293" max="1293" width="4.42578125" style="2" customWidth="1"/>
    <col min="1294" max="1294" width="4.5703125" style="2" customWidth="1"/>
    <col min="1295" max="1298" width="5.5703125" style="2" customWidth="1"/>
    <col min="1299" max="1304" width="4.5703125" style="2" customWidth="1"/>
    <col min="1305" max="1305" width="4.42578125" style="2" customWidth="1"/>
    <col min="1306" max="1310" width="4" style="2" customWidth="1"/>
    <col min="1311" max="1535" width="9.140625" style="2"/>
    <col min="1536" max="1536" width="3.5703125" style="2" customWidth="1"/>
    <col min="1537" max="1537" width="15" style="2" customWidth="1"/>
    <col min="1538" max="1538" width="5.5703125" style="2" customWidth="1"/>
    <col min="1539" max="1539" width="2.5703125" style="2" customWidth="1"/>
    <col min="1540" max="1540" width="5.5703125" style="2" customWidth="1"/>
    <col min="1541" max="1541" width="2.5703125" style="2" customWidth="1"/>
    <col min="1542" max="1542" width="5.42578125" style="2" customWidth="1"/>
    <col min="1543" max="1543" width="2.5703125" style="2" customWidth="1"/>
    <col min="1544" max="1544" width="5.5703125" style="2" customWidth="1"/>
    <col min="1545" max="1545" width="2.5703125" style="2" customWidth="1"/>
    <col min="1546" max="1548" width="4.85546875" style="2" customWidth="1"/>
    <col min="1549" max="1549" width="4.42578125" style="2" customWidth="1"/>
    <col min="1550" max="1550" width="4.5703125" style="2" customWidth="1"/>
    <col min="1551" max="1554" width="5.5703125" style="2" customWidth="1"/>
    <col min="1555" max="1560" width="4.5703125" style="2" customWidth="1"/>
    <col min="1561" max="1561" width="4.42578125" style="2" customWidth="1"/>
    <col min="1562" max="1566" width="4" style="2" customWidth="1"/>
    <col min="1567" max="1791" width="9.140625" style="2"/>
    <col min="1792" max="1792" width="3.5703125" style="2" customWidth="1"/>
    <col min="1793" max="1793" width="15" style="2" customWidth="1"/>
    <col min="1794" max="1794" width="5.5703125" style="2" customWidth="1"/>
    <col min="1795" max="1795" width="2.5703125" style="2" customWidth="1"/>
    <col min="1796" max="1796" width="5.5703125" style="2" customWidth="1"/>
    <col min="1797" max="1797" width="2.5703125" style="2" customWidth="1"/>
    <col min="1798" max="1798" width="5.42578125" style="2" customWidth="1"/>
    <col min="1799" max="1799" width="2.5703125" style="2" customWidth="1"/>
    <col min="1800" max="1800" width="5.5703125" style="2" customWidth="1"/>
    <col min="1801" max="1801" width="2.5703125" style="2" customWidth="1"/>
    <col min="1802" max="1804" width="4.85546875" style="2" customWidth="1"/>
    <col min="1805" max="1805" width="4.42578125" style="2" customWidth="1"/>
    <col min="1806" max="1806" width="4.5703125" style="2" customWidth="1"/>
    <col min="1807" max="1810" width="5.5703125" style="2" customWidth="1"/>
    <col min="1811" max="1816" width="4.5703125" style="2" customWidth="1"/>
    <col min="1817" max="1817" width="4.42578125" style="2" customWidth="1"/>
    <col min="1818" max="1822" width="4" style="2" customWidth="1"/>
    <col min="1823" max="2047" width="9.140625" style="2"/>
    <col min="2048" max="2048" width="3.5703125" style="2" customWidth="1"/>
    <col min="2049" max="2049" width="15" style="2" customWidth="1"/>
    <col min="2050" max="2050" width="5.5703125" style="2" customWidth="1"/>
    <col min="2051" max="2051" width="2.5703125" style="2" customWidth="1"/>
    <col min="2052" max="2052" width="5.5703125" style="2" customWidth="1"/>
    <col min="2053" max="2053" width="2.5703125" style="2" customWidth="1"/>
    <col min="2054" max="2054" width="5.42578125" style="2" customWidth="1"/>
    <col min="2055" max="2055" width="2.5703125" style="2" customWidth="1"/>
    <col min="2056" max="2056" width="5.5703125" style="2" customWidth="1"/>
    <col min="2057" max="2057" width="2.5703125" style="2" customWidth="1"/>
    <col min="2058" max="2060" width="4.85546875" style="2" customWidth="1"/>
    <col min="2061" max="2061" width="4.42578125" style="2" customWidth="1"/>
    <col min="2062" max="2062" width="4.5703125" style="2" customWidth="1"/>
    <col min="2063" max="2066" width="5.5703125" style="2" customWidth="1"/>
    <col min="2067" max="2072" width="4.5703125" style="2" customWidth="1"/>
    <col min="2073" max="2073" width="4.42578125" style="2" customWidth="1"/>
    <col min="2074" max="2078" width="4" style="2" customWidth="1"/>
    <col min="2079" max="2303" width="9.140625" style="2"/>
    <col min="2304" max="2304" width="3.5703125" style="2" customWidth="1"/>
    <col min="2305" max="2305" width="15" style="2" customWidth="1"/>
    <col min="2306" max="2306" width="5.5703125" style="2" customWidth="1"/>
    <col min="2307" max="2307" width="2.5703125" style="2" customWidth="1"/>
    <col min="2308" max="2308" width="5.5703125" style="2" customWidth="1"/>
    <col min="2309" max="2309" width="2.5703125" style="2" customWidth="1"/>
    <col min="2310" max="2310" width="5.42578125" style="2" customWidth="1"/>
    <col min="2311" max="2311" width="2.5703125" style="2" customWidth="1"/>
    <col min="2312" max="2312" width="5.5703125" style="2" customWidth="1"/>
    <col min="2313" max="2313" width="2.5703125" style="2" customWidth="1"/>
    <col min="2314" max="2316" width="4.85546875" style="2" customWidth="1"/>
    <col min="2317" max="2317" width="4.42578125" style="2" customWidth="1"/>
    <col min="2318" max="2318" width="4.5703125" style="2" customWidth="1"/>
    <col min="2319" max="2322" width="5.5703125" style="2" customWidth="1"/>
    <col min="2323" max="2328" width="4.5703125" style="2" customWidth="1"/>
    <col min="2329" max="2329" width="4.42578125" style="2" customWidth="1"/>
    <col min="2330" max="2334" width="4" style="2" customWidth="1"/>
    <col min="2335" max="2559" width="9.140625" style="2"/>
    <col min="2560" max="2560" width="3.5703125" style="2" customWidth="1"/>
    <col min="2561" max="2561" width="15" style="2" customWidth="1"/>
    <col min="2562" max="2562" width="5.5703125" style="2" customWidth="1"/>
    <col min="2563" max="2563" width="2.5703125" style="2" customWidth="1"/>
    <col min="2564" max="2564" width="5.5703125" style="2" customWidth="1"/>
    <col min="2565" max="2565" width="2.5703125" style="2" customWidth="1"/>
    <col min="2566" max="2566" width="5.42578125" style="2" customWidth="1"/>
    <col min="2567" max="2567" width="2.5703125" style="2" customWidth="1"/>
    <col min="2568" max="2568" width="5.5703125" style="2" customWidth="1"/>
    <col min="2569" max="2569" width="2.5703125" style="2" customWidth="1"/>
    <col min="2570" max="2572" width="4.85546875" style="2" customWidth="1"/>
    <col min="2573" max="2573" width="4.42578125" style="2" customWidth="1"/>
    <col min="2574" max="2574" width="4.5703125" style="2" customWidth="1"/>
    <col min="2575" max="2578" width="5.5703125" style="2" customWidth="1"/>
    <col min="2579" max="2584" width="4.5703125" style="2" customWidth="1"/>
    <col min="2585" max="2585" width="4.42578125" style="2" customWidth="1"/>
    <col min="2586" max="2590" width="4" style="2" customWidth="1"/>
    <col min="2591" max="2815" width="9.140625" style="2"/>
    <col min="2816" max="2816" width="3.5703125" style="2" customWidth="1"/>
    <col min="2817" max="2817" width="15" style="2" customWidth="1"/>
    <col min="2818" max="2818" width="5.5703125" style="2" customWidth="1"/>
    <col min="2819" max="2819" width="2.5703125" style="2" customWidth="1"/>
    <col min="2820" max="2820" width="5.5703125" style="2" customWidth="1"/>
    <col min="2821" max="2821" width="2.5703125" style="2" customWidth="1"/>
    <col min="2822" max="2822" width="5.42578125" style="2" customWidth="1"/>
    <col min="2823" max="2823" width="2.5703125" style="2" customWidth="1"/>
    <col min="2824" max="2824" width="5.5703125" style="2" customWidth="1"/>
    <col min="2825" max="2825" width="2.5703125" style="2" customWidth="1"/>
    <col min="2826" max="2828" width="4.85546875" style="2" customWidth="1"/>
    <col min="2829" max="2829" width="4.42578125" style="2" customWidth="1"/>
    <col min="2830" max="2830" width="4.5703125" style="2" customWidth="1"/>
    <col min="2831" max="2834" width="5.5703125" style="2" customWidth="1"/>
    <col min="2835" max="2840" width="4.5703125" style="2" customWidth="1"/>
    <col min="2841" max="2841" width="4.42578125" style="2" customWidth="1"/>
    <col min="2842" max="2846" width="4" style="2" customWidth="1"/>
    <col min="2847" max="3071" width="9.140625" style="2"/>
    <col min="3072" max="3072" width="3.5703125" style="2" customWidth="1"/>
    <col min="3073" max="3073" width="15" style="2" customWidth="1"/>
    <col min="3074" max="3074" width="5.5703125" style="2" customWidth="1"/>
    <col min="3075" max="3075" width="2.5703125" style="2" customWidth="1"/>
    <col min="3076" max="3076" width="5.5703125" style="2" customWidth="1"/>
    <col min="3077" max="3077" width="2.5703125" style="2" customWidth="1"/>
    <col min="3078" max="3078" width="5.42578125" style="2" customWidth="1"/>
    <col min="3079" max="3079" width="2.5703125" style="2" customWidth="1"/>
    <col min="3080" max="3080" width="5.5703125" style="2" customWidth="1"/>
    <col min="3081" max="3081" width="2.5703125" style="2" customWidth="1"/>
    <col min="3082" max="3084" width="4.85546875" style="2" customWidth="1"/>
    <col min="3085" max="3085" width="4.42578125" style="2" customWidth="1"/>
    <col min="3086" max="3086" width="4.5703125" style="2" customWidth="1"/>
    <col min="3087" max="3090" width="5.5703125" style="2" customWidth="1"/>
    <col min="3091" max="3096" width="4.5703125" style="2" customWidth="1"/>
    <col min="3097" max="3097" width="4.42578125" style="2" customWidth="1"/>
    <col min="3098" max="3102" width="4" style="2" customWidth="1"/>
    <col min="3103" max="3327" width="9.140625" style="2"/>
    <col min="3328" max="3328" width="3.5703125" style="2" customWidth="1"/>
    <col min="3329" max="3329" width="15" style="2" customWidth="1"/>
    <col min="3330" max="3330" width="5.5703125" style="2" customWidth="1"/>
    <col min="3331" max="3331" width="2.5703125" style="2" customWidth="1"/>
    <col min="3332" max="3332" width="5.5703125" style="2" customWidth="1"/>
    <col min="3333" max="3333" width="2.5703125" style="2" customWidth="1"/>
    <col min="3334" max="3334" width="5.42578125" style="2" customWidth="1"/>
    <col min="3335" max="3335" width="2.5703125" style="2" customWidth="1"/>
    <col min="3336" max="3336" width="5.5703125" style="2" customWidth="1"/>
    <col min="3337" max="3337" width="2.5703125" style="2" customWidth="1"/>
    <col min="3338" max="3340" width="4.85546875" style="2" customWidth="1"/>
    <col min="3341" max="3341" width="4.42578125" style="2" customWidth="1"/>
    <col min="3342" max="3342" width="4.5703125" style="2" customWidth="1"/>
    <col min="3343" max="3346" width="5.5703125" style="2" customWidth="1"/>
    <col min="3347" max="3352" width="4.5703125" style="2" customWidth="1"/>
    <col min="3353" max="3353" width="4.42578125" style="2" customWidth="1"/>
    <col min="3354" max="3358" width="4" style="2" customWidth="1"/>
    <col min="3359" max="3583" width="9.140625" style="2"/>
    <col min="3584" max="3584" width="3.5703125" style="2" customWidth="1"/>
    <col min="3585" max="3585" width="15" style="2" customWidth="1"/>
    <col min="3586" max="3586" width="5.5703125" style="2" customWidth="1"/>
    <col min="3587" max="3587" width="2.5703125" style="2" customWidth="1"/>
    <col min="3588" max="3588" width="5.5703125" style="2" customWidth="1"/>
    <col min="3589" max="3589" width="2.5703125" style="2" customWidth="1"/>
    <col min="3590" max="3590" width="5.42578125" style="2" customWidth="1"/>
    <col min="3591" max="3591" width="2.5703125" style="2" customWidth="1"/>
    <col min="3592" max="3592" width="5.5703125" style="2" customWidth="1"/>
    <col min="3593" max="3593" width="2.5703125" style="2" customWidth="1"/>
    <col min="3594" max="3596" width="4.85546875" style="2" customWidth="1"/>
    <col min="3597" max="3597" width="4.42578125" style="2" customWidth="1"/>
    <col min="3598" max="3598" width="4.5703125" style="2" customWidth="1"/>
    <col min="3599" max="3602" width="5.5703125" style="2" customWidth="1"/>
    <col min="3603" max="3608" width="4.5703125" style="2" customWidth="1"/>
    <col min="3609" max="3609" width="4.42578125" style="2" customWidth="1"/>
    <col min="3610" max="3614" width="4" style="2" customWidth="1"/>
    <col min="3615" max="3839" width="9.140625" style="2"/>
    <col min="3840" max="3840" width="3.5703125" style="2" customWidth="1"/>
    <col min="3841" max="3841" width="15" style="2" customWidth="1"/>
    <col min="3842" max="3842" width="5.5703125" style="2" customWidth="1"/>
    <col min="3843" max="3843" width="2.5703125" style="2" customWidth="1"/>
    <col min="3844" max="3844" width="5.5703125" style="2" customWidth="1"/>
    <col min="3845" max="3845" width="2.5703125" style="2" customWidth="1"/>
    <col min="3846" max="3846" width="5.42578125" style="2" customWidth="1"/>
    <col min="3847" max="3847" width="2.5703125" style="2" customWidth="1"/>
    <col min="3848" max="3848" width="5.5703125" style="2" customWidth="1"/>
    <col min="3849" max="3849" width="2.5703125" style="2" customWidth="1"/>
    <col min="3850" max="3852" width="4.85546875" style="2" customWidth="1"/>
    <col min="3853" max="3853" width="4.42578125" style="2" customWidth="1"/>
    <col min="3854" max="3854" width="4.5703125" style="2" customWidth="1"/>
    <col min="3855" max="3858" width="5.5703125" style="2" customWidth="1"/>
    <col min="3859" max="3864" width="4.5703125" style="2" customWidth="1"/>
    <col min="3865" max="3865" width="4.42578125" style="2" customWidth="1"/>
    <col min="3866" max="3870" width="4" style="2" customWidth="1"/>
    <col min="3871" max="4095" width="9.140625" style="2"/>
    <col min="4096" max="4096" width="3.5703125" style="2" customWidth="1"/>
    <col min="4097" max="4097" width="15" style="2" customWidth="1"/>
    <col min="4098" max="4098" width="5.5703125" style="2" customWidth="1"/>
    <col min="4099" max="4099" width="2.5703125" style="2" customWidth="1"/>
    <col min="4100" max="4100" width="5.5703125" style="2" customWidth="1"/>
    <col min="4101" max="4101" width="2.5703125" style="2" customWidth="1"/>
    <col min="4102" max="4102" width="5.42578125" style="2" customWidth="1"/>
    <col min="4103" max="4103" width="2.5703125" style="2" customWidth="1"/>
    <col min="4104" max="4104" width="5.5703125" style="2" customWidth="1"/>
    <col min="4105" max="4105" width="2.5703125" style="2" customWidth="1"/>
    <col min="4106" max="4108" width="4.85546875" style="2" customWidth="1"/>
    <col min="4109" max="4109" width="4.42578125" style="2" customWidth="1"/>
    <col min="4110" max="4110" width="4.5703125" style="2" customWidth="1"/>
    <col min="4111" max="4114" width="5.5703125" style="2" customWidth="1"/>
    <col min="4115" max="4120" width="4.5703125" style="2" customWidth="1"/>
    <col min="4121" max="4121" width="4.42578125" style="2" customWidth="1"/>
    <col min="4122" max="4126" width="4" style="2" customWidth="1"/>
    <col min="4127" max="4351" width="9.140625" style="2"/>
    <col min="4352" max="4352" width="3.5703125" style="2" customWidth="1"/>
    <col min="4353" max="4353" width="15" style="2" customWidth="1"/>
    <col min="4354" max="4354" width="5.5703125" style="2" customWidth="1"/>
    <col min="4355" max="4355" width="2.5703125" style="2" customWidth="1"/>
    <col min="4356" max="4356" width="5.5703125" style="2" customWidth="1"/>
    <col min="4357" max="4357" width="2.5703125" style="2" customWidth="1"/>
    <col min="4358" max="4358" width="5.42578125" style="2" customWidth="1"/>
    <col min="4359" max="4359" width="2.5703125" style="2" customWidth="1"/>
    <col min="4360" max="4360" width="5.5703125" style="2" customWidth="1"/>
    <col min="4361" max="4361" width="2.5703125" style="2" customWidth="1"/>
    <col min="4362" max="4364" width="4.85546875" style="2" customWidth="1"/>
    <col min="4365" max="4365" width="4.42578125" style="2" customWidth="1"/>
    <col min="4366" max="4366" width="4.5703125" style="2" customWidth="1"/>
    <col min="4367" max="4370" width="5.5703125" style="2" customWidth="1"/>
    <col min="4371" max="4376" width="4.5703125" style="2" customWidth="1"/>
    <col min="4377" max="4377" width="4.42578125" style="2" customWidth="1"/>
    <col min="4378" max="4382" width="4" style="2" customWidth="1"/>
    <col min="4383" max="4607" width="9.140625" style="2"/>
    <col min="4608" max="4608" width="3.5703125" style="2" customWidth="1"/>
    <col min="4609" max="4609" width="15" style="2" customWidth="1"/>
    <col min="4610" max="4610" width="5.5703125" style="2" customWidth="1"/>
    <col min="4611" max="4611" width="2.5703125" style="2" customWidth="1"/>
    <col min="4612" max="4612" width="5.5703125" style="2" customWidth="1"/>
    <col min="4613" max="4613" width="2.5703125" style="2" customWidth="1"/>
    <col min="4614" max="4614" width="5.42578125" style="2" customWidth="1"/>
    <col min="4615" max="4615" width="2.5703125" style="2" customWidth="1"/>
    <col min="4616" max="4616" width="5.5703125" style="2" customWidth="1"/>
    <col min="4617" max="4617" width="2.5703125" style="2" customWidth="1"/>
    <col min="4618" max="4620" width="4.85546875" style="2" customWidth="1"/>
    <col min="4621" max="4621" width="4.42578125" style="2" customWidth="1"/>
    <col min="4622" max="4622" width="4.5703125" style="2" customWidth="1"/>
    <col min="4623" max="4626" width="5.5703125" style="2" customWidth="1"/>
    <col min="4627" max="4632" width="4.5703125" style="2" customWidth="1"/>
    <col min="4633" max="4633" width="4.42578125" style="2" customWidth="1"/>
    <col min="4634" max="4638" width="4" style="2" customWidth="1"/>
    <col min="4639" max="4863" width="9.140625" style="2"/>
    <col min="4864" max="4864" width="3.5703125" style="2" customWidth="1"/>
    <col min="4865" max="4865" width="15" style="2" customWidth="1"/>
    <col min="4866" max="4866" width="5.5703125" style="2" customWidth="1"/>
    <col min="4867" max="4867" width="2.5703125" style="2" customWidth="1"/>
    <col min="4868" max="4868" width="5.5703125" style="2" customWidth="1"/>
    <col min="4869" max="4869" width="2.5703125" style="2" customWidth="1"/>
    <col min="4870" max="4870" width="5.42578125" style="2" customWidth="1"/>
    <col min="4871" max="4871" width="2.5703125" style="2" customWidth="1"/>
    <col min="4872" max="4872" width="5.5703125" style="2" customWidth="1"/>
    <col min="4873" max="4873" width="2.5703125" style="2" customWidth="1"/>
    <col min="4874" max="4876" width="4.85546875" style="2" customWidth="1"/>
    <col min="4877" max="4877" width="4.42578125" style="2" customWidth="1"/>
    <col min="4878" max="4878" width="4.5703125" style="2" customWidth="1"/>
    <col min="4879" max="4882" width="5.5703125" style="2" customWidth="1"/>
    <col min="4883" max="4888" width="4.5703125" style="2" customWidth="1"/>
    <col min="4889" max="4889" width="4.42578125" style="2" customWidth="1"/>
    <col min="4890" max="4894" width="4" style="2" customWidth="1"/>
    <col min="4895" max="5119" width="9.140625" style="2"/>
    <col min="5120" max="5120" width="3.5703125" style="2" customWidth="1"/>
    <col min="5121" max="5121" width="15" style="2" customWidth="1"/>
    <col min="5122" max="5122" width="5.5703125" style="2" customWidth="1"/>
    <col min="5123" max="5123" width="2.5703125" style="2" customWidth="1"/>
    <col min="5124" max="5124" width="5.5703125" style="2" customWidth="1"/>
    <col min="5125" max="5125" width="2.5703125" style="2" customWidth="1"/>
    <col min="5126" max="5126" width="5.42578125" style="2" customWidth="1"/>
    <col min="5127" max="5127" width="2.5703125" style="2" customWidth="1"/>
    <col min="5128" max="5128" width="5.5703125" style="2" customWidth="1"/>
    <col min="5129" max="5129" width="2.5703125" style="2" customWidth="1"/>
    <col min="5130" max="5132" width="4.85546875" style="2" customWidth="1"/>
    <col min="5133" max="5133" width="4.42578125" style="2" customWidth="1"/>
    <col min="5134" max="5134" width="4.5703125" style="2" customWidth="1"/>
    <col min="5135" max="5138" width="5.5703125" style="2" customWidth="1"/>
    <col min="5139" max="5144" width="4.5703125" style="2" customWidth="1"/>
    <col min="5145" max="5145" width="4.42578125" style="2" customWidth="1"/>
    <col min="5146" max="5150" width="4" style="2" customWidth="1"/>
    <col min="5151" max="5375" width="9.140625" style="2"/>
    <col min="5376" max="5376" width="3.5703125" style="2" customWidth="1"/>
    <col min="5377" max="5377" width="15" style="2" customWidth="1"/>
    <col min="5378" max="5378" width="5.5703125" style="2" customWidth="1"/>
    <col min="5379" max="5379" width="2.5703125" style="2" customWidth="1"/>
    <col min="5380" max="5380" width="5.5703125" style="2" customWidth="1"/>
    <col min="5381" max="5381" width="2.5703125" style="2" customWidth="1"/>
    <col min="5382" max="5382" width="5.42578125" style="2" customWidth="1"/>
    <col min="5383" max="5383" width="2.5703125" style="2" customWidth="1"/>
    <col min="5384" max="5384" width="5.5703125" style="2" customWidth="1"/>
    <col min="5385" max="5385" width="2.5703125" style="2" customWidth="1"/>
    <col min="5386" max="5388" width="4.85546875" style="2" customWidth="1"/>
    <col min="5389" max="5389" width="4.42578125" style="2" customWidth="1"/>
    <col min="5390" max="5390" width="4.5703125" style="2" customWidth="1"/>
    <col min="5391" max="5394" width="5.5703125" style="2" customWidth="1"/>
    <col min="5395" max="5400" width="4.5703125" style="2" customWidth="1"/>
    <col min="5401" max="5401" width="4.42578125" style="2" customWidth="1"/>
    <col min="5402" max="5406" width="4" style="2" customWidth="1"/>
    <col min="5407" max="5631" width="9.140625" style="2"/>
    <col min="5632" max="5632" width="3.5703125" style="2" customWidth="1"/>
    <col min="5633" max="5633" width="15" style="2" customWidth="1"/>
    <col min="5634" max="5634" width="5.5703125" style="2" customWidth="1"/>
    <col min="5635" max="5635" width="2.5703125" style="2" customWidth="1"/>
    <col min="5636" max="5636" width="5.5703125" style="2" customWidth="1"/>
    <col min="5637" max="5637" width="2.5703125" style="2" customWidth="1"/>
    <col min="5638" max="5638" width="5.42578125" style="2" customWidth="1"/>
    <col min="5639" max="5639" width="2.5703125" style="2" customWidth="1"/>
    <col min="5640" max="5640" width="5.5703125" style="2" customWidth="1"/>
    <col min="5641" max="5641" width="2.5703125" style="2" customWidth="1"/>
    <col min="5642" max="5644" width="4.85546875" style="2" customWidth="1"/>
    <col min="5645" max="5645" width="4.42578125" style="2" customWidth="1"/>
    <col min="5646" max="5646" width="4.5703125" style="2" customWidth="1"/>
    <col min="5647" max="5650" width="5.5703125" style="2" customWidth="1"/>
    <col min="5651" max="5656" width="4.5703125" style="2" customWidth="1"/>
    <col min="5657" max="5657" width="4.42578125" style="2" customWidth="1"/>
    <col min="5658" max="5662" width="4" style="2" customWidth="1"/>
    <col min="5663" max="5887" width="9.140625" style="2"/>
    <col min="5888" max="5888" width="3.5703125" style="2" customWidth="1"/>
    <col min="5889" max="5889" width="15" style="2" customWidth="1"/>
    <col min="5890" max="5890" width="5.5703125" style="2" customWidth="1"/>
    <col min="5891" max="5891" width="2.5703125" style="2" customWidth="1"/>
    <col min="5892" max="5892" width="5.5703125" style="2" customWidth="1"/>
    <col min="5893" max="5893" width="2.5703125" style="2" customWidth="1"/>
    <col min="5894" max="5894" width="5.42578125" style="2" customWidth="1"/>
    <col min="5895" max="5895" width="2.5703125" style="2" customWidth="1"/>
    <col min="5896" max="5896" width="5.5703125" style="2" customWidth="1"/>
    <col min="5897" max="5897" width="2.5703125" style="2" customWidth="1"/>
    <col min="5898" max="5900" width="4.85546875" style="2" customWidth="1"/>
    <col min="5901" max="5901" width="4.42578125" style="2" customWidth="1"/>
    <col min="5902" max="5902" width="4.5703125" style="2" customWidth="1"/>
    <col min="5903" max="5906" width="5.5703125" style="2" customWidth="1"/>
    <col min="5907" max="5912" width="4.5703125" style="2" customWidth="1"/>
    <col min="5913" max="5913" width="4.42578125" style="2" customWidth="1"/>
    <col min="5914" max="5918" width="4" style="2" customWidth="1"/>
    <col min="5919" max="6143" width="9.140625" style="2"/>
    <col min="6144" max="6144" width="3.5703125" style="2" customWidth="1"/>
    <col min="6145" max="6145" width="15" style="2" customWidth="1"/>
    <col min="6146" max="6146" width="5.5703125" style="2" customWidth="1"/>
    <col min="6147" max="6147" width="2.5703125" style="2" customWidth="1"/>
    <col min="6148" max="6148" width="5.5703125" style="2" customWidth="1"/>
    <col min="6149" max="6149" width="2.5703125" style="2" customWidth="1"/>
    <col min="6150" max="6150" width="5.42578125" style="2" customWidth="1"/>
    <col min="6151" max="6151" width="2.5703125" style="2" customWidth="1"/>
    <col min="6152" max="6152" width="5.5703125" style="2" customWidth="1"/>
    <col min="6153" max="6153" width="2.5703125" style="2" customWidth="1"/>
    <col min="6154" max="6156" width="4.85546875" style="2" customWidth="1"/>
    <col min="6157" max="6157" width="4.42578125" style="2" customWidth="1"/>
    <col min="6158" max="6158" width="4.5703125" style="2" customWidth="1"/>
    <col min="6159" max="6162" width="5.5703125" style="2" customWidth="1"/>
    <col min="6163" max="6168" width="4.5703125" style="2" customWidth="1"/>
    <col min="6169" max="6169" width="4.42578125" style="2" customWidth="1"/>
    <col min="6170" max="6174" width="4" style="2" customWidth="1"/>
    <col min="6175" max="6399" width="9.140625" style="2"/>
    <col min="6400" max="6400" width="3.5703125" style="2" customWidth="1"/>
    <col min="6401" max="6401" width="15" style="2" customWidth="1"/>
    <col min="6402" max="6402" width="5.5703125" style="2" customWidth="1"/>
    <col min="6403" max="6403" width="2.5703125" style="2" customWidth="1"/>
    <col min="6404" max="6404" width="5.5703125" style="2" customWidth="1"/>
    <col min="6405" max="6405" width="2.5703125" style="2" customWidth="1"/>
    <col min="6406" max="6406" width="5.42578125" style="2" customWidth="1"/>
    <col min="6407" max="6407" width="2.5703125" style="2" customWidth="1"/>
    <col min="6408" max="6408" width="5.5703125" style="2" customWidth="1"/>
    <col min="6409" max="6409" width="2.5703125" style="2" customWidth="1"/>
    <col min="6410" max="6412" width="4.85546875" style="2" customWidth="1"/>
    <col min="6413" max="6413" width="4.42578125" style="2" customWidth="1"/>
    <col min="6414" max="6414" width="4.5703125" style="2" customWidth="1"/>
    <col min="6415" max="6418" width="5.5703125" style="2" customWidth="1"/>
    <col min="6419" max="6424" width="4.5703125" style="2" customWidth="1"/>
    <col min="6425" max="6425" width="4.42578125" style="2" customWidth="1"/>
    <col min="6426" max="6430" width="4" style="2" customWidth="1"/>
    <col min="6431" max="6655" width="9.140625" style="2"/>
    <col min="6656" max="6656" width="3.5703125" style="2" customWidth="1"/>
    <col min="6657" max="6657" width="15" style="2" customWidth="1"/>
    <col min="6658" max="6658" width="5.5703125" style="2" customWidth="1"/>
    <col min="6659" max="6659" width="2.5703125" style="2" customWidth="1"/>
    <col min="6660" max="6660" width="5.5703125" style="2" customWidth="1"/>
    <col min="6661" max="6661" width="2.5703125" style="2" customWidth="1"/>
    <col min="6662" max="6662" width="5.42578125" style="2" customWidth="1"/>
    <col min="6663" max="6663" width="2.5703125" style="2" customWidth="1"/>
    <col min="6664" max="6664" width="5.5703125" style="2" customWidth="1"/>
    <col min="6665" max="6665" width="2.5703125" style="2" customWidth="1"/>
    <col min="6666" max="6668" width="4.85546875" style="2" customWidth="1"/>
    <col min="6669" max="6669" width="4.42578125" style="2" customWidth="1"/>
    <col min="6670" max="6670" width="4.5703125" style="2" customWidth="1"/>
    <col min="6671" max="6674" width="5.5703125" style="2" customWidth="1"/>
    <col min="6675" max="6680" width="4.5703125" style="2" customWidth="1"/>
    <col min="6681" max="6681" width="4.42578125" style="2" customWidth="1"/>
    <col min="6682" max="6686" width="4" style="2" customWidth="1"/>
    <col min="6687" max="6911" width="9.140625" style="2"/>
    <col min="6912" max="6912" width="3.5703125" style="2" customWidth="1"/>
    <col min="6913" max="6913" width="15" style="2" customWidth="1"/>
    <col min="6914" max="6914" width="5.5703125" style="2" customWidth="1"/>
    <col min="6915" max="6915" width="2.5703125" style="2" customWidth="1"/>
    <col min="6916" max="6916" width="5.5703125" style="2" customWidth="1"/>
    <col min="6917" max="6917" width="2.5703125" style="2" customWidth="1"/>
    <col min="6918" max="6918" width="5.42578125" style="2" customWidth="1"/>
    <col min="6919" max="6919" width="2.5703125" style="2" customWidth="1"/>
    <col min="6920" max="6920" width="5.5703125" style="2" customWidth="1"/>
    <col min="6921" max="6921" width="2.5703125" style="2" customWidth="1"/>
    <col min="6922" max="6924" width="4.85546875" style="2" customWidth="1"/>
    <col min="6925" max="6925" width="4.42578125" style="2" customWidth="1"/>
    <col min="6926" max="6926" width="4.5703125" style="2" customWidth="1"/>
    <col min="6927" max="6930" width="5.5703125" style="2" customWidth="1"/>
    <col min="6931" max="6936" width="4.5703125" style="2" customWidth="1"/>
    <col min="6937" max="6937" width="4.42578125" style="2" customWidth="1"/>
    <col min="6938" max="6942" width="4" style="2" customWidth="1"/>
    <col min="6943" max="7167" width="9.140625" style="2"/>
    <col min="7168" max="7168" width="3.5703125" style="2" customWidth="1"/>
    <col min="7169" max="7169" width="15" style="2" customWidth="1"/>
    <col min="7170" max="7170" width="5.5703125" style="2" customWidth="1"/>
    <col min="7171" max="7171" width="2.5703125" style="2" customWidth="1"/>
    <col min="7172" max="7172" width="5.5703125" style="2" customWidth="1"/>
    <col min="7173" max="7173" width="2.5703125" style="2" customWidth="1"/>
    <col min="7174" max="7174" width="5.42578125" style="2" customWidth="1"/>
    <col min="7175" max="7175" width="2.5703125" style="2" customWidth="1"/>
    <col min="7176" max="7176" width="5.5703125" style="2" customWidth="1"/>
    <col min="7177" max="7177" width="2.5703125" style="2" customWidth="1"/>
    <col min="7178" max="7180" width="4.85546875" style="2" customWidth="1"/>
    <col min="7181" max="7181" width="4.42578125" style="2" customWidth="1"/>
    <col min="7182" max="7182" width="4.5703125" style="2" customWidth="1"/>
    <col min="7183" max="7186" width="5.5703125" style="2" customWidth="1"/>
    <col min="7187" max="7192" width="4.5703125" style="2" customWidth="1"/>
    <col min="7193" max="7193" width="4.42578125" style="2" customWidth="1"/>
    <col min="7194" max="7198" width="4" style="2" customWidth="1"/>
    <col min="7199" max="7423" width="9.140625" style="2"/>
    <col min="7424" max="7424" width="3.5703125" style="2" customWidth="1"/>
    <col min="7425" max="7425" width="15" style="2" customWidth="1"/>
    <col min="7426" max="7426" width="5.5703125" style="2" customWidth="1"/>
    <col min="7427" max="7427" width="2.5703125" style="2" customWidth="1"/>
    <col min="7428" max="7428" width="5.5703125" style="2" customWidth="1"/>
    <col min="7429" max="7429" width="2.5703125" style="2" customWidth="1"/>
    <col min="7430" max="7430" width="5.42578125" style="2" customWidth="1"/>
    <col min="7431" max="7431" width="2.5703125" style="2" customWidth="1"/>
    <col min="7432" max="7432" width="5.5703125" style="2" customWidth="1"/>
    <col min="7433" max="7433" width="2.5703125" style="2" customWidth="1"/>
    <col min="7434" max="7436" width="4.85546875" style="2" customWidth="1"/>
    <col min="7437" max="7437" width="4.42578125" style="2" customWidth="1"/>
    <col min="7438" max="7438" width="4.5703125" style="2" customWidth="1"/>
    <col min="7439" max="7442" width="5.5703125" style="2" customWidth="1"/>
    <col min="7443" max="7448" width="4.5703125" style="2" customWidth="1"/>
    <col min="7449" max="7449" width="4.42578125" style="2" customWidth="1"/>
    <col min="7450" max="7454" width="4" style="2" customWidth="1"/>
    <col min="7455" max="7679" width="9.140625" style="2"/>
    <col min="7680" max="7680" width="3.5703125" style="2" customWidth="1"/>
    <col min="7681" max="7681" width="15" style="2" customWidth="1"/>
    <col min="7682" max="7682" width="5.5703125" style="2" customWidth="1"/>
    <col min="7683" max="7683" width="2.5703125" style="2" customWidth="1"/>
    <col min="7684" max="7684" width="5.5703125" style="2" customWidth="1"/>
    <col min="7685" max="7685" width="2.5703125" style="2" customWidth="1"/>
    <col min="7686" max="7686" width="5.42578125" style="2" customWidth="1"/>
    <col min="7687" max="7687" width="2.5703125" style="2" customWidth="1"/>
    <col min="7688" max="7688" width="5.5703125" style="2" customWidth="1"/>
    <col min="7689" max="7689" width="2.5703125" style="2" customWidth="1"/>
    <col min="7690" max="7692" width="4.85546875" style="2" customWidth="1"/>
    <col min="7693" max="7693" width="4.42578125" style="2" customWidth="1"/>
    <col min="7694" max="7694" width="4.5703125" style="2" customWidth="1"/>
    <col min="7695" max="7698" width="5.5703125" style="2" customWidth="1"/>
    <col min="7699" max="7704" width="4.5703125" style="2" customWidth="1"/>
    <col min="7705" max="7705" width="4.42578125" style="2" customWidth="1"/>
    <col min="7706" max="7710" width="4" style="2" customWidth="1"/>
    <col min="7711" max="7935" width="9.140625" style="2"/>
    <col min="7936" max="7936" width="3.5703125" style="2" customWidth="1"/>
    <col min="7937" max="7937" width="15" style="2" customWidth="1"/>
    <col min="7938" max="7938" width="5.5703125" style="2" customWidth="1"/>
    <col min="7939" max="7939" width="2.5703125" style="2" customWidth="1"/>
    <col min="7940" max="7940" width="5.5703125" style="2" customWidth="1"/>
    <col min="7941" max="7941" width="2.5703125" style="2" customWidth="1"/>
    <col min="7942" max="7942" width="5.42578125" style="2" customWidth="1"/>
    <col min="7943" max="7943" width="2.5703125" style="2" customWidth="1"/>
    <col min="7944" max="7944" width="5.5703125" style="2" customWidth="1"/>
    <col min="7945" max="7945" width="2.5703125" style="2" customWidth="1"/>
    <col min="7946" max="7948" width="4.85546875" style="2" customWidth="1"/>
    <col min="7949" max="7949" width="4.42578125" style="2" customWidth="1"/>
    <col min="7950" max="7950" width="4.5703125" style="2" customWidth="1"/>
    <col min="7951" max="7954" width="5.5703125" style="2" customWidth="1"/>
    <col min="7955" max="7960" width="4.5703125" style="2" customWidth="1"/>
    <col min="7961" max="7961" width="4.42578125" style="2" customWidth="1"/>
    <col min="7962" max="7966" width="4" style="2" customWidth="1"/>
    <col min="7967" max="8191" width="9.140625" style="2"/>
    <col min="8192" max="8192" width="3.5703125" style="2" customWidth="1"/>
    <col min="8193" max="8193" width="15" style="2" customWidth="1"/>
    <col min="8194" max="8194" width="5.5703125" style="2" customWidth="1"/>
    <col min="8195" max="8195" width="2.5703125" style="2" customWidth="1"/>
    <col min="8196" max="8196" width="5.5703125" style="2" customWidth="1"/>
    <col min="8197" max="8197" width="2.5703125" style="2" customWidth="1"/>
    <col min="8198" max="8198" width="5.42578125" style="2" customWidth="1"/>
    <col min="8199" max="8199" width="2.5703125" style="2" customWidth="1"/>
    <col min="8200" max="8200" width="5.5703125" style="2" customWidth="1"/>
    <col min="8201" max="8201" width="2.5703125" style="2" customWidth="1"/>
    <col min="8202" max="8204" width="4.85546875" style="2" customWidth="1"/>
    <col min="8205" max="8205" width="4.42578125" style="2" customWidth="1"/>
    <col min="8206" max="8206" width="4.5703125" style="2" customWidth="1"/>
    <col min="8207" max="8210" width="5.5703125" style="2" customWidth="1"/>
    <col min="8211" max="8216" width="4.5703125" style="2" customWidth="1"/>
    <col min="8217" max="8217" width="4.42578125" style="2" customWidth="1"/>
    <col min="8218" max="8222" width="4" style="2" customWidth="1"/>
    <col min="8223" max="8447" width="9.140625" style="2"/>
    <col min="8448" max="8448" width="3.5703125" style="2" customWidth="1"/>
    <col min="8449" max="8449" width="15" style="2" customWidth="1"/>
    <col min="8450" max="8450" width="5.5703125" style="2" customWidth="1"/>
    <col min="8451" max="8451" width="2.5703125" style="2" customWidth="1"/>
    <col min="8452" max="8452" width="5.5703125" style="2" customWidth="1"/>
    <col min="8453" max="8453" width="2.5703125" style="2" customWidth="1"/>
    <col min="8454" max="8454" width="5.42578125" style="2" customWidth="1"/>
    <col min="8455" max="8455" width="2.5703125" style="2" customWidth="1"/>
    <col min="8456" max="8456" width="5.5703125" style="2" customWidth="1"/>
    <col min="8457" max="8457" width="2.5703125" style="2" customWidth="1"/>
    <col min="8458" max="8460" width="4.85546875" style="2" customWidth="1"/>
    <col min="8461" max="8461" width="4.42578125" style="2" customWidth="1"/>
    <col min="8462" max="8462" width="4.5703125" style="2" customWidth="1"/>
    <col min="8463" max="8466" width="5.5703125" style="2" customWidth="1"/>
    <col min="8467" max="8472" width="4.5703125" style="2" customWidth="1"/>
    <col min="8473" max="8473" width="4.42578125" style="2" customWidth="1"/>
    <col min="8474" max="8478" width="4" style="2" customWidth="1"/>
    <col min="8479" max="8703" width="9.140625" style="2"/>
    <col min="8704" max="8704" width="3.5703125" style="2" customWidth="1"/>
    <col min="8705" max="8705" width="15" style="2" customWidth="1"/>
    <col min="8706" max="8706" width="5.5703125" style="2" customWidth="1"/>
    <col min="8707" max="8707" width="2.5703125" style="2" customWidth="1"/>
    <col min="8708" max="8708" width="5.5703125" style="2" customWidth="1"/>
    <col min="8709" max="8709" width="2.5703125" style="2" customWidth="1"/>
    <col min="8710" max="8710" width="5.42578125" style="2" customWidth="1"/>
    <col min="8711" max="8711" width="2.5703125" style="2" customWidth="1"/>
    <col min="8712" max="8712" width="5.5703125" style="2" customWidth="1"/>
    <col min="8713" max="8713" width="2.5703125" style="2" customWidth="1"/>
    <col min="8714" max="8716" width="4.85546875" style="2" customWidth="1"/>
    <col min="8717" max="8717" width="4.42578125" style="2" customWidth="1"/>
    <col min="8718" max="8718" width="4.5703125" style="2" customWidth="1"/>
    <col min="8719" max="8722" width="5.5703125" style="2" customWidth="1"/>
    <col min="8723" max="8728" width="4.5703125" style="2" customWidth="1"/>
    <col min="8729" max="8729" width="4.42578125" style="2" customWidth="1"/>
    <col min="8730" max="8734" width="4" style="2" customWidth="1"/>
    <col min="8735" max="8959" width="9.140625" style="2"/>
    <col min="8960" max="8960" width="3.5703125" style="2" customWidth="1"/>
    <col min="8961" max="8961" width="15" style="2" customWidth="1"/>
    <col min="8962" max="8962" width="5.5703125" style="2" customWidth="1"/>
    <col min="8963" max="8963" width="2.5703125" style="2" customWidth="1"/>
    <col min="8964" max="8964" width="5.5703125" style="2" customWidth="1"/>
    <col min="8965" max="8965" width="2.5703125" style="2" customWidth="1"/>
    <col min="8966" max="8966" width="5.42578125" style="2" customWidth="1"/>
    <col min="8967" max="8967" width="2.5703125" style="2" customWidth="1"/>
    <col min="8968" max="8968" width="5.5703125" style="2" customWidth="1"/>
    <col min="8969" max="8969" width="2.5703125" style="2" customWidth="1"/>
    <col min="8970" max="8972" width="4.85546875" style="2" customWidth="1"/>
    <col min="8973" max="8973" width="4.42578125" style="2" customWidth="1"/>
    <col min="8974" max="8974" width="4.5703125" style="2" customWidth="1"/>
    <col min="8975" max="8978" width="5.5703125" style="2" customWidth="1"/>
    <col min="8979" max="8984" width="4.5703125" style="2" customWidth="1"/>
    <col min="8985" max="8985" width="4.42578125" style="2" customWidth="1"/>
    <col min="8986" max="8990" width="4" style="2" customWidth="1"/>
    <col min="8991" max="9215" width="9.140625" style="2"/>
    <col min="9216" max="9216" width="3.5703125" style="2" customWidth="1"/>
    <col min="9217" max="9217" width="15" style="2" customWidth="1"/>
    <col min="9218" max="9218" width="5.5703125" style="2" customWidth="1"/>
    <col min="9219" max="9219" width="2.5703125" style="2" customWidth="1"/>
    <col min="9220" max="9220" width="5.5703125" style="2" customWidth="1"/>
    <col min="9221" max="9221" width="2.5703125" style="2" customWidth="1"/>
    <col min="9222" max="9222" width="5.42578125" style="2" customWidth="1"/>
    <col min="9223" max="9223" width="2.5703125" style="2" customWidth="1"/>
    <col min="9224" max="9224" width="5.5703125" style="2" customWidth="1"/>
    <col min="9225" max="9225" width="2.5703125" style="2" customWidth="1"/>
    <col min="9226" max="9228" width="4.85546875" style="2" customWidth="1"/>
    <col min="9229" max="9229" width="4.42578125" style="2" customWidth="1"/>
    <col min="9230" max="9230" width="4.5703125" style="2" customWidth="1"/>
    <col min="9231" max="9234" width="5.5703125" style="2" customWidth="1"/>
    <col min="9235" max="9240" width="4.5703125" style="2" customWidth="1"/>
    <col min="9241" max="9241" width="4.42578125" style="2" customWidth="1"/>
    <col min="9242" max="9246" width="4" style="2" customWidth="1"/>
    <col min="9247" max="9471" width="9.140625" style="2"/>
    <col min="9472" max="9472" width="3.5703125" style="2" customWidth="1"/>
    <col min="9473" max="9473" width="15" style="2" customWidth="1"/>
    <col min="9474" max="9474" width="5.5703125" style="2" customWidth="1"/>
    <col min="9475" max="9475" width="2.5703125" style="2" customWidth="1"/>
    <col min="9476" max="9476" width="5.5703125" style="2" customWidth="1"/>
    <col min="9477" max="9477" width="2.5703125" style="2" customWidth="1"/>
    <col min="9478" max="9478" width="5.42578125" style="2" customWidth="1"/>
    <col min="9479" max="9479" width="2.5703125" style="2" customWidth="1"/>
    <col min="9480" max="9480" width="5.5703125" style="2" customWidth="1"/>
    <col min="9481" max="9481" width="2.5703125" style="2" customWidth="1"/>
    <col min="9482" max="9484" width="4.85546875" style="2" customWidth="1"/>
    <col min="9485" max="9485" width="4.42578125" style="2" customWidth="1"/>
    <col min="9486" max="9486" width="4.5703125" style="2" customWidth="1"/>
    <col min="9487" max="9490" width="5.5703125" style="2" customWidth="1"/>
    <col min="9491" max="9496" width="4.5703125" style="2" customWidth="1"/>
    <col min="9497" max="9497" width="4.42578125" style="2" customWidth="1"/>
    <col min="9498" max="9502" width="4" style="2" customWidth="1"/>
    <col min="9503" max="9727" width="9.140625" style="2"/>
    <col min="9728" max="9728" width="3.5703125" style="2" customWidth="1"/>
    <col min="9729" max="9729" width="15" style="2" customWidth="1"/>
    <col min="9730" max="9730" width="5.5703125" style="2" customWidth="1"/>
    <col min="9731" max="9731" width="2.5703125" style="2" customWidth="1"/>
    <col min="9732" max="9732" width="5.5703125" style="2" customWidth="1"/>
    <col min="9733" max="9733" width="2.5703125" style="2" customWidth="1"/>
    <col min="9734" max="9734" width="5.42578125" style="2" customWidth="1"/>
    <col min="9735" max="9735" width="2.5703125" style="2" customWidth="1"/>
    <col min="9736" max="9736" width="5.5703125" style="2" customWidth="1"/>
    <col min="9737" max="9737" width="2.5703125" style="2" customWidth="1"/>
    <col min="9738" max="9740" width="4.85546875" style="2" customWidth="1"/>
    <col min="9741" max="9741" width="4.42578125" style="2" customWidth="1"/>
    <col min="9742" max="9742" width="4.5703125" style="2" customWidth="1"/>
    <col min="9743" max="9746" width="5.5703125" style="2" customWidth="1"/>
    <col min="9747" max="9752" width="4.5703125" style="2" customWidth="1"/>
    <col min="9753" max="9753" width="4.42578125" style="2" customWidth="1"/>
    <col min="9754" max="9758" width="4" style="2" customWidth="1"/>
    <col min="9759" max="9983" width="9.140625" style="2"/>
    <col min="9984" max="9984" width="3.5703125" style="2" customWidth="1"/>
    <col min="9985" max="9985" width="15" style="2" customWidth="1"/>
    <col min="9986" max="9986" width="5.5703125" style="2" customWidth="1"/>
    <col min="9987" max="9987" width="2.5703125" style="2" customWidth="1"/>
    <col min="9988" max="9988" width="5.5703125" style="2" customWidth="1"/>
    <col min="9989" max="9989" width="2.5703125" style="2" customWidth="1"/>
    <col min="9990" max="9990" width="5.42578125" style="2" customWidth="1"/>
    <col min="9991" max="9991" width="2.5703125" style="2" customWidth="1"/>
    <col min="9992" max="9992" width="5.5703125" style="2" customWidth="1"/>
    <col min="9993" max="9993" width="2.5703125" style="2" customWidth="1"/>
    <col min="9994" max="9996" width="4.85546875" style="2" customWidth="1"/>
    <col min="9997" max="9997" width="4.42578125" style="2" customWidth="1"/>
    <col min="9998" max="9998" width="4.5703125" style="2" customWidth="1"/>
    <col min="9999" max="10002" width="5.5703125" style="2" customWidth="1"/>
    <col min="10003" max="10008" width="4.5703125" style="2" customWidth="1"/>
    <col min="10009" max="10009" width="4.42578125" style="2" customWidth="1"/>
    <col min="10010" max="10014" width="4" style="2" customWidth="1"/>
    <col min="10015" max="10239" width="9.140625" style="2"/>
    <col min="10240" max="10240" width="3.5703125" style="2" customWidth="1"/>
    <col min="10241" max="10241" width="15" style="2" customWidth="1"/>
    <col min="10242" max="10242" width="5.5703125" style="2" customWidth="1"/>
    <col min="10243" max="10243" width="2.5703125" style="2" customWidth="1"/>
    <col min="10244" max="10244" width="5.5703125" style="2" customWidth="1"/>
    <col min="10245" max="10245" width="2.5703125" style="2" customWidth="1"/>
    <col min="10246" max="10246" width="5.42578125" style="2" customWidth="1"/>
    <col min="10247" max="10247" width="2.5703125" style="2" customWidth="1"/>
    <col min="10248" max="10248" width="5.5703125" style="2" customWidth="1"/>
    <col min="10249" max="10249" width="2.5703125" style="2" customWidth="1"/>
    <col min="10250" max="10252" width="4.85546875" style="2" customWidth="1"/>
    <col min="10253" max="10253" width="4.42578125" style="2" customWidth="1"/>
    <col min="10254" max="10254" width="4.5703125" style="2" customWidth="1"/>
    <col min="10255" max="10258" width="5.5703125" style="2" customWidth="1"/>
    <col min="10259" max="10264" width="4.5703125" style="2" customWidth="1"/>
    <col min="10265" max="10265" width="4.42578125" style="2" customWidth="1"/>
    <col min="10266" max="10270" width="4" style="2" customWidth="1"/>
    <col min="10271" max="10495" width="9.140625" style="2"/>
    <col min="10496" max="10496" width="3.5703125" style="2" customWidth="1"/>
    <col min="10497" max="10497" width="15" style="2" customWidth="1"/>
    <col min="10498" max="10498" width="5.5703125" style="2" customWidth="1"/>
    <col min="10499" max="10499" width="2.5703125" style="2" customWidth="1"/>
    <col min="10500" max="10500" width="5.5703125" style="2" customWidth="1"/>
    <col min="10501" max="10501" width="2.5703125" style="2" customWidth="1"/>
    <col min="10502" max="10502" width="5.42578125" style="2" customWidth="1"/>
    <col min="10503" max="10503" width="2.5703125" style="2" customWidth="1"/>
    <col min="10504" max="10504" width="5.5703125" style="2" customWidth="1"/>
    <col min="10505" max="10505" width="2.5703125" style="2" customWidth="1"/>
    <col min="10506" max="10508" width="4.85546875" style="2" customWidth="1"/>
    <col min="10509" max="10509" width="4.42578125" style="2" customWidth="1"/>
    <col min="10510" max="10510" width="4.5703125" style="2" customWidth="1"/>
    <col min="10511" max="10514" width="5.5703125" style="2" customWidth="1"/>
    <col min="10515" max="10520" width="4.5703125" style="2" customWidth="1"/>
    <col min="10521" max="10521" width="4.42578125" style="2" customWidth="1"/>
    <col min="10522" max="10526" width="4" style="2" customWidth="1"/>
    <col min="10527" max="10751" width="9.140625" style="2"/>
    <col min="10752" max="10752" width="3.5703125" style="2" customWidth="1"/>
    <col min="10753" max="10753" width="15" style="2" customWidth="1"/>
    <col min="10754" max="10754" width="5.5703125" style="2" customWidth="1"/>
    <col min="10755" max="10755" width="2.5703125" style="2" customWidth="1"/>
    <col min="10756" max="10756" width="5.5703125" style="2" customWidth="1"/>
    <col min="10757" max="10757" width="2.5703125" style="2" customWidth="1"/>
    <col min="10758" max="10758" width="5.42578125" style="2" customWidth="1"/>
    <col min="10759" max="10759" width="2.5703125" style="2" customWidth="1"/>
    <col min="10760" max="10760" width="5.5703125" style="2" customWidth="1"/>
    <col min="10761" max="10761" width="2.5703125" style="2" customWidth="1"/>
    <col min="10762" max="10764" width="4.85546875" style="2" customWidth="1"/>
    <col min="10765" max="10765" width="4.42578125" style="2" customWidth="1"/>
    <col min="10766" max="10766" width="4.5703125" style="2" customWidth="1"/>
    <col min="10767" max="10770" width="5.5703125" style="2" customWidth="1"/>
    <col min="10771" max="10776" width="4.5703125" style="2" customWidth="1"/>
    <col min="10777" max="10777" width="4.42578125" style="2" customWidth="1"/>
    <col min="10778" max="10782" width="4" style="2" customWidth="1"/>
    <col min="10783" max="11007" width="9.140625" style="2"/>
    <col min="11008" max="11008" width="3.5703125" style="2" customWidth="1"/>
    <col min="11009" max="11009" width="15" style="2" customWidth="1"/>
    <col min="11010" max="11010" width="5.5703125" style="2" customWidth="1"/>
    <col min="11011" max="11011" width="2.5703125" style="2" customWidth="1"/>
    <col min="11012" max="11012" width="5.5703125" style="2" customWidth="1"/>
    <col min="11013" max="11013" width="2.5703125" style="2" customWidth="1"/>
    <col min="11014" max="11014" width="5.42578125" style="2" customWidth="1"/>
    <col min="11015" max="11015" width="2.5703125" style="2" customWidth="1"/>
    <col min="11016" max="11016" width="5.5703125" style="2" customWidth="1"/>
    <col min="11017" max="11017" width="2.5703125" style="2" customWidth="1"/>
    <col min="11018" max="11020" width="4.85546875" style="2" customWidth="1"/>
    <col min="11021" max="11021" width="4.42578125" style="2" customWidth="1"/>
    <col min="11022" max="11022" width="4.5703125" style="2" customWidth="1"/>
    <col min="11023" max="11026" width="5.5703125" style="2" customWidth="1"/>
    <col min="11027" max="11032" width="4.5703125" style="2" customWidth="1"/>
    <col min="11033" max="11033" width="4.42578125" style="2" customWidth="1"/>
    <col min="11034" max="11038" width="4" style="2" customWidth="1"/>
    <col min="11039" max="11263" width="9.140625" style="2"/>
    <col min="11264" max="11264" width="3.5703125" style="2" customWidth="1"/>
    <col min="11265" max="11265" width="15" style="2" customWidth="1"/>
    <col min="11266" max="11266" width="5.5703125" style="2" customWidth="1"/>
    <col min="11267" max="11267" width="2.5703125" style="2" customWidth="1"/>
    <col min="11268" max="11268" width="5.5703125" style="2" customWidth="1"/>
    <col min="11269" max="11269" width="2.5703125" style="2" customWidth="1"/>
    <col min="11270" max="11270" width="5.42578125" style="2" customWidth="1"/>
    <col min="11271" max="11271" width="2.5703125" style="2" customWidth="1"/>
    <col min="11272" max="11272" width="5.5703125" style="2" customWidth="1"/>
    <col min="11273" max="11273" width="2.5703125" style="2" customWidth="1"/>
    <col min="11274" max="11276" width="4.85546875" style="2" customWidth="1"/>
    <col min="11277" max="11277" width="4.42578125" style="2" customWidth="1"/>
    <col min="11278" max="11278" width="4.5703125" style="2" customWidth="1"/>
    <col min="11279" max="11282" width="5.5703125" style="2" customWidth="1"/>
    <col min="11283" max="11288" width="4.5703125" style="2" customWidth="1"/>
    <col min="11289" max="11289" width="4.42578125" style="2" customWidth="1"/>
    <col min="11290" max="11294" width="4" style="2" customWidth="1"/>
    <col min="11295" max="11519" width="9.140625" style="2"/>
    <col min="11520" max="11520" width="3.5703125" style="2" customWidth="1"/>
    <col min="11521" max="11521" width="15" style="2" customWidth="1"/>
    <col min="11522" max="11522" width="5.5703125" style="2" customWidth="1"/>
    <col min="11523" max="11523" width="2.5703125" style="2" customWidth="1"/>
    <col min="11524" max="11524" width="5.5703125" style="2" customWidth="1"/>
    <col min="11525" max="11525" width="2.5703125" style="2" customWidth="1"/>
    <col min="11526" max="11526" width="5.42578125" style="2" customWidth="1"/>
    <col min="11527" max="11527" width="2.5703125" style="2" customWidth="1"/>
    <col min="11528" max="11528" width="5.5703125" style="2" customWidth="1"/>
    <col min="11529" max="11529" width="2.5703125" style="2" customWidth="1"/>
    <col min="11530" max="11532" width="4.85546875" style="2" customWidth="1"/>
    <col min="11533" max="11533" width="4.42578125" style="2" customWidth="1"/>
    <col min="11534" max="11534" width="4.5703125" style="2" customWidth="1"/>
    <col min="11535" max="11538" width="5.5703125" style="2" customWidth="1"/>
    <col min="11539" max="11544" width="4.5703125" style="2" customWidth="1"/>
    <col min="11545" max="11545" width="4.42578125" style="2" customWidth="1"/>
    <col min="11546" max="11550" width="4" style="2" customWidth="1"/>
    <col min="11551" max="11775" width="9.140625" style="2"/>
    <col min="11776" max="11776" width="3.5703125" style="2" customWidth="1"/>
    <col min="11777" max="11777" width="15" style="2" customWidth="1"/>
    <col min="11778" max="11778" width="5.5703125" style="2" customWidth="1"/>
    <col min="11779" max="11779" width="2.5703125" style="2" customWidth="1"/>
    <col min="11780" max="11780" width="5.5703125" style="2" customWidth="1"/>
    <col min="11781" max="11781" width="2.5703125" style="2" customWidth="1"/>
    <col min="11782" max="11782" width="5.42578125" style="2" customWidth="1"/>
    <col min="11783" max="11783" width="2.5703125" style="2" customWidth="1"/>
    <col min="11784" max="11784" width="5.5703125" style="2" customWidth="1"/>
    <col min="11785" max="11785" width="2.5703125" style="2" customWidth="1"/>
    <col min="11786" max="11788" width="4.85546875" style="2" customWidth="1"/>
    <col min="11789" max="11789" width="4.42578125" style="2" customWidth="1"/>
    <col min="11790" max="11790" width="4.5703125" style="2" customWidth="1"/>
    <col min="11791" max="11794" width="5.5703125" style="2" customWidth="1"/>
    <col min="11795" max="11800" width="4.5703125" style="2" customWidth="1"/>
    <col min="11801" max="11801" width="4.42578125" style="2" customWidth="1"/>
    <col min="11802" max="11806" width="4" style="2" customWidth="1"/>
    <col min="11807" max="12031" width="9.140625" style="2"/>
    <col min="12032" max="12032" width="3.5703125" style="2" customWidth="1"/>
    <col min="12033" max="12033" width="15" style="2" customWidth="1"/>
    <col min="12034" max="12034" width="5.5703125" style="2" customWidth="1"/>
    <col min="12035" max="12035" width="2.5703125" style="2" customWidth="1"/>
    <col min="12036" max="12036" width="5.5703125" style="2" customWidth="1"/>
    <col min="12037" max="12037" width="2.5703125" style="2" customWidth="1"/>
    <col min="12038" max="12038" width="5.42578125" style="2" customWidth="1"/>
    <col min="12039" max="12039" width="2.5703125" style="2" customWidth="1"/>
    <col min="12040" max="12040" width="5.5703125" style="2" customWidth="1"/>
    <col min="12041" max="12041" width="2.5703125" style="2" customWidth="1"/>
    <col min="12042" max="12044" width="4.85546875" style="2" customWidth="1"/>
    <col min="12045" max="12045" width="4.42578125" style="2" customWidth="1"/>
    <col min="12046" max="12046" width="4.5703125" style="2" customWidth="1"/>
    <col min="12047" max="12050" width="5.5703125" style="2" customWidth="1"/>
    <col min="12051" max="12056" width="4.5703125" style="2" customWidth="1"/>
    <col min="12057" max="12057" width="4.42578125" style="2" customWidth="1"/>
    <col min="12058" max="12062" width="4" style="2" customWidth="1"/>
    <col min="12063" max="12287" width="9.140625" style="2"/>
    <col min="12288" max="12288" width="3.5703125" style="2" customWidth="1"/>
    <col min="12289" max="12289" width="15" style="2" customWidth="1"/>
    <col min="12290" max="12290" width="5.5703125" style="2" customWidth="1"/>
    <col min="12291" max="12291" width="2.5703125" style="2" customWidth="1"/>
    <col min="12292" max="12292" width="5.5703125" style="2" customWidth="1"/>
    <col min="12293" max="12293" width="2.5703125" style="2" customWidth="1"/>
    <col min="12294" max="12294" width="5.42578125" style="2" customWidth="1"/>
    <col min="12295" max="12295" width="2.5703125" style="2" customWidth="1"/>
    <col min="12296" max="12296" width="5.5703125" style="2" customWidth="1"/>
    <col min="12297" max="12297" width="2.5703125" style="2" customWidth="1"/>
    <col min="12298" max="12300" width="4.85546875" style="2" customWidth="1"/>
    <col min="12301" max="12301" width="4.42578125" style="2" customWidth="1"/>
    <col min="12302" max="12302" width="4.5703125" style="2" customWidth="1"/>
    <col min="12303" max="12306" width="5.5703125" style="2" customWidth="1"/>
    <col min="12307" max="12312" width="4.5703125" style="2" customWidth="1"/>
    <col min="12313" max="12313" width="4.42578125" style="2" customWidth="1"/>
    <col min="12314" max="12318" width="4" style="2" customWidth="1"/>
    <col min="12319" max="12543" width="9.140625" style="2"/>
    <col min="12544" max="12544" width="3.5703125" style="2" customWidth="1"/>
    <col min="12545" max="12545" width="15" style="2" customWidth="1"/>
    <col min="12546" max="12546" width="5.5703125" style="2" customWidth="1"/>
    <col min="12547" max="12547" width="2.5703125" style="2" customWidth="1"/>
    <col min="12548" max="12548" width="5.5703125" style="2" customWidth="1"/>
    <col min="12549" max="12549" width="2.5703125" style="2" customWidth="1"/>
    <col min="12550" max="12550" width="5.42578125" style="2" customWidth="1"/>
    <col min="12551" max="12551" width="2.5703125" style="2" customWidth="1"/>
    <col min="12552" max="12552" width="5.5703125" style="2" customWidth="1"/>
    <col min="12553" max="12553" width="2.5703125" style="2" customWidth="1"/>
    <col min="12554" max="12556" width="4.85546875" style="2" customWidth="1"/>
    <col min="12557" max="12557" width="4.42578125" style="2" customWidth="1"/>
    <col min="12558" max="12558" width="4.5703125" style="2" customWidth="1"/>
    <col min="12559" max="12562" width="5.5703125" style="2" customWidth="1"/>
    <col min="12563" max="12568" width="4.5703125" style="2" customWidth="1"/>
    <col min="12569" max="12569" width="4.42578125" style="2" customWidth="1"/>
    <col min="12570" max="12574" width="4" style="2" customWidth="1"/>
    <col min="12575" max="12799" width="9.140625" style="2"/>
    <col min="12800" max="12800" width="3.5703125" style="2" customWidth="1"/>
    <col min="12801" max="12801" width="15" style="2" customWidth="1"/>
    <col min="12802" max="12802" width="5.5703125" style="2" customWidth="1"/>
    <col min="12803" max="12803" width="2.5703125" style="2" customWidth="1"/>
    <col min="12804" max="12804" width="5.5703125" style="2" customWidth="1"/>
    <col min="12805" max="12805" width="2.5703125" style="2" customWidth="1"/>
    <col min="12806" max="12806" width="5.42578125" style="2" customWidth="1"/>
    <col min="12807" max="12807" width="2.5703125" style="2" customWidth="1"/>
    <col min="12808" max="12808" width="5.5703125" style="2" customWidth="1"/>
    <col min="12809" max="12809" width="2.5703125" style="2" customWidth="1"/>
    <col min="12810" max="12812" width="4.85546875" style="2" customWidth="1"/>
    <col min="12813" max="12813" width="4.42578125" style="2" customWidth="1"/>
    <col min="12814" max="12814" width="4.5703125" style="2" customWidth="1"/>
    <col min="12815" max="12818" width="5.5703125" style="2" customWidth="1"/>
    <col min="12819" max="12824" width="4.5703125" style="2" customWidth="1"/>
    <col min="12825" max="12825" width="4.42578125" style="2" customWidth="1"/>
    <col min="12826" max="12830" width="4" style="2" customWidth="1"/>
    <col min="12831" max="13055" width="9.140625" style="2"/>
    <col min="13056" max="13056" width="3.5703125" style="2" customWidth="1"/>
    <col min="13057" max="13057" width="15" style="2" customWidth="1"/>
    <col min="13058" max="13058" width="5.5703125" style="2" customWidth="1"/>
    <col min="13059" max="13059" width="2.5703125" style="2" customWidth="1"/>
    <col min="13060" max="13060" width="5.5703125" style="2" customWidth="1"/>
    <col min="13061" max="13061" width="2.5703125" style="2" customWidth="1"/>
    <col min="13062" max="13062" width="5.42578125" style="2" customWidth="1"/>
    <col min="13063" max="13063" width="2.5703125" style="2" customWidth="1"/>
    <col min="13064" max="13064" width="5.5703125" style="2" customWidth="1"/>
    <col min="13065" max="13065" width="2.5703125" style="2" customWidth="1"/>
    <col min="13066" max="13068" width="4.85546875" style="2" customWidth="1"/>
    <col min="13069" max="13069" width="4.42578125" style="2" customWidth="1"/>
    <col min="13070" max="13070" width="4.5703125" style="2" customWidth="1"/>
    <col min="13071" max="13074" width="5.5703125" style="2" customWidth="1"/>
    <col min="13075" max="13080" width="4.5703125" style="2" customWidth="1"/>
    <col min="13081" max="13081" width="4.42578125" style="2" customWidth="1"/>
    <col min="13082" max="13086" width="4" style="2" customWidth="1"/>
    <col min="13087" max="13311" width="9.140625" style="2"/>
    <col min="13312" max="13312" width="3.5703125" style="2" customWidth="1"/>
    <col min="13313" max="13313" width="15" style="2" customWidth="1"/>
    <col min="13314" max="13314" width="5.5703125" style="2" customWidth="1"/>
    <col min="13315" max="13315" width="2.5703125" style="2" customWidth="1"/>
    <col min="13316" max="13316" width="5.5703125" style="2" customWidth="1"/>
    <col min="13317" max="13317" width="2.5703125" style="2" customWidth="1"/>
    <col min="13318" max="13318" width="5.42578125" style="2" customWidth="1"/>
    <col min="13319" max="13319" width="2.5703125" style="2" customWidth="1"/>
    <col min="13320" max="13320" width="5.5703125" style="2" customWidth="1"/>
    <col min="13321" max="13321" width="2.5703125" style="2" customWidth="1"/>
    <col min="13322" max="13324" width="4.85546875" style="2" customWidth="1"/>
    <col min="13325" max="13325" width="4.42578125" style="2" customWidth="1"/>
    <col min="13326" max="13326" width="4.5703125" style="2" customWidth="1"/>
    <col min="13327" max="13330" width="5.5703125" style="2" customWidth="1"/>
    <col min="13331" max="13336" width="4.5703125" style="2" customWidth="1"/>
    <col min="13337" max="13337" width="4.42578125" style="2" customWidth="1"/>
    <col min="13338" max="13342" width="4" style="2" customWidth="1"/>
    <col min="13343" max="13567" width="9.140625" style="2"/>
    <col min="13568" max="13568" width="3.5703125" style="2" customWidth="1"/>
    <col min="13569" max="13569" width="15" style="2" customWidth="1"/>
    <col min="13570" max="13570" width="5.5703125" style="2" customWidth="1"/>
    <col min="13571" max="13571" width="2.5703125" style="2" customWidth="1"/>
    <col min="13572" max="13572" width="5.5703125" style="2" customWidth="1"/>
    <col min="13573" max="13573" width="2.5703125" style="2" customWidth="1"/>
    <col min="13574" max="13574" width="5.42578125" style="2" customWidth="1"/>
    <col min="13575" max="13575" width="2.5703125" style="2" customWidth="1"/>
    <col min="13576" max="13576" width="5.5703125" style="2" customWidth="1"/>
    <col min="13577" max="13577" width="2.5703125" style="2" customWidth="1"/>
    <col min="13578" max="13580" width="4.85546875" style="2" customWidth="1"/>
    <col min="13581" max="13581" width="4.42578125" style="2" customWidth="1"/>
    <col min="13582" max="13582" width="4.5703125" style="2" customWidth="1"/>
    <col min="13583" max="13586" width="5.5703125" style="2" customWidth="1"/>
    <col min="13587" max="13592" width="4.5703125" style="2" customWidth="1"/>
    <col min="13593" max="13593" width="4.42578125" style="2" customWidth="1"/>
    <col min="13594" max="13598" width="4" style="2" customWidth="1"/>
    <col min="13599" max="13823" width="9.140625" style="2"/>
    <col min="13824" max="13824" width="3.5703125" style="2" customWidth="1"/>
    <col min="13825" max="13825" width="15" style="2" customWidth="1"/>
    <col min="13826" max="13826" width="5.5703125" style="2" customWidth="1"/>
    <col min="13827" max="13827" width="2.5703125" style="2" customWidth="1"/>
    <col min="13828" max="13828" width="5.5703125" style="2" customWidth="1"/>
    <col min="13829" max="13829" width="2.5703125" style="2" customWidth="1"/>
    <col min="13830" max="13830" width="5.42578125" style="2" customWidth="1"/>
    <col min="13831" max="13831" width="2.5703125" style="2" customWidth="1"/>
    <col min="13832" max="13832" width="5.5703125" style="2" customWidth="1"/>
    <col min="13833" max="13833" width="2.5703125" style="2" customWidth="1"/>
    <col min="13834" max="13836" width="4.85546875" style="2" customWidth="1"/>
    <col min="13837" max="13837" width="4.42578125" style="2" customWidth="1"/>
    <col min="13838" max="13838" width="4.5703125" style="2" customWidth="1"/>
    <col min="13839" max="13842" width="5.5703125" style="2" customWidth="1"/>
    <col min="13843" max="13848" width="4.5703125" style="2" customWidth="1"/>
    <col min="13849" max="13849" width="4.42578125" style="2" customWidth="1"/>
    <col min="13850" max="13854" width="4" style="2" customWidth="1"/>
    <col min="13855" max="14079" width="9.140625" style="2"/>
    <col min="14080" max="14080" width="3.5703125" style="2" customWidth="1"/>
    <col min="14081" max="14081" width="15" style="2" customWidth="1"/>
    <col min="14082" max="14082" width="5.5703125" style="2" customWidth="1"/>
    <col min="14083" max="14083" width="2.5703125" style="2" customWidth="1"/>
    <col min="14084" max="14084" width="5.5703125" style="2" customWidth="1"/>
    <col min="14085" max="14085" width="2.5703125" style="2" customWidth="1"/>
    <col min="14086" max="14086" width="5.42578125" style="2" customWidth="1"/>
    <col min="14087" max="14087" width="2.5703125" style="2" customWidth="1"/>
    <col min="14088" max="14088" width="5.5703125" style="2" customWidth="1"/>
    <col min="14089" max="14089" width="2.5703125" style="2" customWidth="1"/>
    <col min="14090" max="14092" width="4.85546875" style="2" customWidth="1"/>
    <col min="14093" max="14093" width="4.42578125" style="2" customWidth="1"/>
    <col min="14094" max="14094" width="4.5703125" style="2" customWidth="1"/>
    <col min="14095" max="14098" width="5.5703125" style="2" customWidth="1"/>
    <col min="14099" max="14104" width="4.5703125" style="2" customWidth="1"/>
    <col min="14105" max="14105" width="4.42578125" style="2" customWidth="1"/>
    <col min="14106" max="14110" width="4" style="2" customWidth="1"/>
    <col min="14111" max="14335" width="9.140625" style="2"/>
    <col min="14336" max="14336" width="3.5703125" style="2" customWidth="1"/>
    <col min="14337" max="14337" width="15" style="2" customWidth="1"/>
    <col min="14338" max="14338" width="5.5703125" style="2" customWidth="1"/>
    <col min="14339" max="14339" width="2.5703125" style="2" customWidth="1"/>
    <col min="14340" max="14340" width="5.5703125" style="2" customWidth="1"/>
    <col min="14341" max="14341" width="2.5703125" style="2" customWidth="1"/>
    <col min="14342" max="14342" width="5.42578125" style="2" customWidth="1"/>
    <col min="14343" max="14343" width="2.5703125" style="2" customWidth="1"/>
    <col min="14344" max="14344" width="5.5703125" style="2" customWidth="1"/>
    <col min="14345" max="14345" width="2.5703125" style="2" customWidth="1"/>
    <col min="14346" max="14348" width="4.85546875" style="2" customWidth="1"/>
    <col min="14349" max="14349" width="4.42578125" style="2" customWidth="1"/>
    <col min="14350" max="14350" width="4.5703125" style="2" customWidth="1"/>
    <col min="14351" max="14354" width="5.5703125" style="2" customWidth="1"/>
    <col min="14355" max="14360" width="4.5703125" style="2" customWidth="1"/>
    <col min="14361" max="14361" width="4.42578125" style="2" customWidth="1"/>
    <col min="14362" max="14366" width="4" style="2" customWidth="1"/>
    <col min="14367" max="14591" width="9.140625" style="2"/>
    <col min="14592" max="14592" width="3.5703125" style="2" customWidth="1"/>
    <col min="14593" max="14593" width="15" style="2" customWidth="1"/>
    <col min="14594" max="14594" width="5.5703125" style="2" customWidth="1"/>
    <col min="14595" max="14595" width="2.5703125" style="2" customWidth="1"/>
    <col min="14596" max="14596" width="5.5703125" style="2" customWidth="1"/>
    <col min="14597" max="14597" width="2.5703125" style="2" customWidth="1"/>
    <col min="14598" max="14598" width="5.42578125" style="2" customWidth="1"/>
    <col min="14599" max="14599" width="2.5703125" style="2" customWidth="1"/>
    <col min="14600" max="14600" width="5.5703125" style="2" customWidth="1"/>
    <col min="14601" max="14601" width="2.5703125" style="2" customWidth="1"/>
    <col min="14602" max="14604" width="4.85546875" style="2" customWidth="1"/>
    <col min="14605" max="14605" width="4.42578125" style="2" customWidth="1"/>
    <col min="14606" max="14606" width="4.5703125" style="2" customWidth="1"/>
    <col min="14607" max="14610" width="5.5703125" style="2" customWidth="1"/>
    <col min="14611" max="14616" width="4.5703125" style="2" customWidth="1"/>
    <col min="14617" max="14617" width="4.42578125" style="2" customWidth="1"/>
    <col min="14618" max="14622" width="4" style="2" customWidth="1"/>
    <col min="14623" max="14847" width="9.140625" style="2"/>
    <col min="14848" max="14848" width="3.5703125" style="2" customWidth="1"/>
    <col min="14849" max="14849" width="15" style="2" customWidth="1"/>
    <col min="14850" max="14850" width="5.5703125" style="2" customWidth="1"/>
    <col min="14851" max="14851" width="2.5703125" style="2" customWidth="1"/>
    <col min="14852" max="14852" width="5.5703125" style="2" customWidth="1"/>
    <col min="14853" max="14853" width="2.5703125" style="2" customWidth="1"/>
    <col min="14854" max="14854" width="5.42578125" style="2" customWidth="1"/>
    <col min="14855" max="14855" width="2.5703125" style="2" customWidth="1"/>
    <col min="14856" max="14856" width="5.5703125" style="2" customWidth="1"/>
    <col min="14857" max="14857" width="2.5703125" style="2" customWidth="1"/>
    <col min="14858" max="14860" width="4.85546875" style="2" customWidth="1"/>
    <col min="14861" max="14861" width="4.42578125" style="2" customWidth="1"/>
    <col min="14862" max="14862" width="4.5703125" style="2" customWidth="1"/>
    <col min="14863" max="14866" width="5.5703125" style="2" customWidth="1"/>
    <col min="14867" max="14872" width="4.5703125" style="2" customWidth="1"/>
    <col min="14873" max="14873" width="4.42578125" style="2" customWidth="1"/>
    <col min="14874" max="14878" width="4" style="2" customWidth="1"/>
    <col min="14879" max="15103" width="9.140625" style="2"/>
    <col min="15104" max="15104" width="3.5703125" style="2" customWidth="1"/>
    <col min="15105" max="15105" width="15" style="2" customWidth="1"/>
    <col min="15106" max="15106" width="5.5703125" style="2" customWidth="1"/>
    <col min="15107" max="15107" width="2.5703125" style="2" customWidth="1"/>
    <col min="15108" max="15108" width="5.5703125" style="2" customWidth="1"/>
    <col min="15109" max="15109" width="2.5703125" style="2" customWidth="1"/>
    <col min="15110" max="15110" width="5.42578125" style="2" customWidth="1"/>
    <col min="15111" max="15111" width="2.5703125" style="2" customWidth="1"/>
    <col min="15112" max="15112" width="5.5703125" style="2" customWidth="1"/>
    <col min="15113" max="15113" width="2.5703125" style="2" customWidth="1"/>
    <col min="15114" max="15116" width="4.85546875" style="2" customWidth="1"/>
    <col min="15117" max="15117" width="4.42578125" style="2" customWidth="1"/>
    <col min="15118" max="15118" width="4.5703125" style="2" customWidth="1"/>
    <col min="15119" max="15122" width="5.5703125" style="2" customWidth="1"/>
    <col min="15123" max="15128" width="4.5703125" style="2" customWidth="1"/>
    <col min="15129" max="15129" width="4.42578125" style="2" customWidth="1"/>
    <col min="15130" max="15134" width="4" style="2" customWidth="1"/>
    <col min="15135" max="15359" width="9.140625" style="2"/>
    <col min="15360" max="15360" width="3.5703125" style="2" customWidth="1"/>
    <col min="15361" max="15361" width="15" style="2" customWidth="1"/>
    <col min="15362" max="15362" width="5.5703125" style="2" customWidth="1"/>
    <col min="15363" max="15363" width="2.5703125" style="2" customWidth="1"/>
    <col min="15364" max="15364" width="5.5703125" style="2" customWidth="1"/>
    <col min="15365" max="15365" width="2.5703125" style="2" customWidth="1"/>
    <col min="15366" max="15366" width="5.42578125" style="2" customWidth="1"/>
    <col min="15367" max="15367" width="2.5703125" style="2" customWidth="1"/>
    <col min="15368" max="15368" width="5.5703125" style="2" customWidth="1"/>
    <col min="15369" max="15369" width="2.5703125" style="2" customWidth="1"/>
    <col min="15370" max="15372" width="4.85546875" style="2" customWidth="1"/>
    <col min="15373" max="15373" width="4.42578125" style="2" customWidth="1"/>
    <col min="15374" max="15374" width="4.5703125" style="2" customWidth="1"/>
    <col min="15375" max="15378" width="5.5703125" style="2" customWidth="1"/>
    <col min="15379" max="15384" width="4.5703125" style="2" customWidth="1"/>
    <col min="15385" max="15385" width="4.42578125" style="2" customWidth="1"/>
    <col min="15386" max="15390" width="4" style="2" customWidth="1"/>
    <col min="15391" max="15615" width="9.140625" style="2"/>
    <col min="15616" max="15616" width="3.5703125" style="2" customWidth="1"/>
    <col min="15617" max="15617" width="15" style="2" customWidth="1"/>
    <col min="15618" max="15618" width="5.5703125" style="2" customWidth="1"/>
    <col min="15619" max="15619" width="2.5703125" style="2" customWidth="1"/>
    <col min="15620" max="15620" width="5.5703125" style="2" customWidth="1"/>
    <col min="15621" max="15621" width="2.5703125" style="2" customWidth="1"/>
    <col min="15622" max="15622" width="5.42578125" style="2" customWidth="1"/>
    <col min="15623" max="15623" width="2.5703125" style="2" customWidth="1"/>
    <col min="15624" max="15624" width="5.5703125" style="2" customWidth="1"/>
    <col min="15625" max="15625" width="2.5703125" style="2" customWidth="1"/>
    <col min="15626" max="15628" width="4.85546875" style="2" customWidth="1"/>
    <col min="15629" max="15629" width="4.42578125" style="2" customWidth="1"/>
    <col min="15630" max="15630" width="4.5703125" style="2" customWidth="1"/>
    <col min="15631" max="15634" width="5.5703125" style="2" customWidth="1"/>
    <col min="15635" max="15640" width="4.5703125" style="2" customWidth="1"/>
    <col min="15641" max="15641" width="4.42578125" style="2" customWidth="1"/>
    <col min="15642" max="15646" width="4" style="2" customWidth="1"/>
    <col min="15647" max="15871" width="9.140625" style="2"/>
    <col min="15872" max="15872" width="3.5703125" style="2" customWidth="1"/>
    <col min="15873" max="15873" width="15" style="2" customWidth="1"/>
    <col min="15874" max="15874" width="5.5703125" style="2" customWidth="1"/>
    <col min="15875" max="15875" width="2.5703125" style="2" customWidth="1"/>
    <col min="15876" max="15876" width="5.5703125" style="2" customWidth="1"/>
    <col min="15877" max="15877" width="2.5703125" style="2" customWidth="1"/>
    <col min="15878" max="15878" width="5.42578125" style="2" customWidth="1"/>
    <col min="15879" max="15879" width="2.5703125" style="2" customWidth="1"/>
    <col min="15880" max="15880" width="5.5703125" style="2" customWidth="1"/>
    <col min="15881" max="15881" width="2.5703125" style="2" customWidth="1"/>
    <col min="15882" max="15884" width="4.85546875" style="2" customWidth="1"/>
    <col min="15885" max="15885" width="4.42578125" style="2" customWidth="1"/>
    <col min="15886" max="15886" width="4.5703125" style="2" customWidth="1"/>
    <col min="15887" max="15890" width="5.5703125" style="2" customWidth="1"/>
    <col min="15891" max="15896" width="4.5703125" style="2" customWidth="1"/>
    <col min="15897" max="15897" width="4.42578125" style="2" customWidth="1"/>
    <col min="15898" max="15902" width="4" style="2" customWidth="1"/>
    <col min="15903" max="16127" width="9.140625" style="2"/>
    <col min="16128" max="16128" width="3.5703125" style="2" customWidth="1"/>
    <col min="16129" max="16129" width="15" style="2" customWidth="1"/>
    <col min="16130" max="16130" width="5.5703125" style="2" customWidth="1"/>
    <col min="16131" max="16131" width="2.5703125" style="2" customWidth="1"/>
    <col min="16132" max="16132" width="5.5703125" style="2" customWidth="1"/>
    <col min="16133" max="16133" width="2.5703125" style="2" customWidth="1"/>
    <col min="16134" max="16134" width="5.42578125" style="2" customWidth="1"/>
    <col min="16135" max="16135" width="2.5703125" style="2" customWidth="1"/>
    <col min="16136" max="16136" width="5.5703125" style="2" customWidth="1"/>
    <col min="16137" max="16137" width="2.5703125" style="2" customWidth="1"/>
    <col min="16138" max="16140" width="4.85546875" style="2" customWidth="1"/>
    <col min="16141" max="16141" width="4.42578125" style="2" customWidth="1"/>
    <col min="16142" max="16142" width="4.5703125" style="2" customWidth="1"/>
    <col min="16143" max="16146" width="5.5703125" style="2" customWidth="1"/>
    <col min="16147" max="16152" width="4.5703125" style="2" customWidth="1"/>
    <col min="16153" max="16153" width="4.42578125" style="2" customWidth="1"/>
    <col min="16154" max="16158" width="4" style="2" customWidth="1"/>
    <col min="16159" max="16384" width="9.140625" style="2"/>
  </cols>
  <sheetData>
    <row r="1" spans="1:32" ht="27" customHeight="1" thickBot="1" x14ac:dyDescent="0.25">
      <c r="A1" s="845" t="s">
        <v>292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  <c r="Q1" s="846"/>
      <c r="R1" s="846"/>
      <c r="S1" s="846"/>
      <c r="T1" s="846"/>
      <c r="U1" s="846"/>
      <c r="V1" s="846"/>
      <c r="W1" s="846"/>
      <c r="X1" s="846"/>
      <c r="Y1" s="846"/>
      <c r="Z1" s="846"/>
      <c r="AA1" s="846"/>
      <c r="AB1" s="846"/>
      <c r="AC1" s="846"/>
      <c r="AD1" s="846"/>
      <c r="AE1" s="846"/>
      <c r="AF1" s="847"/>
    </row>
    <row r="2" spans="1:32" s="422" customFormat="1" ht="32.25" customHeight="1" x14ac:dyDescent="0.2">
      <c r="A2" s="424"/>
      <c r="B2" s="425">
        <f ca="1">TODAY()</f>
        <v>43284</v>
      </c>
      <c r="C2" s="831"/>
      <c r="D2" s="848" t="s">
        <v>39</v>
      </c>
      <c r="E2" s="849"/>
      <c r="F2" s="849" t="s">
        <v>40</v>
      </c>
      <c r="G2" s="850"/>
      <c r="H2" s="851" t="s">
        <v>41</v>
      </c>
      <c r="I2" s="852"/>
      <c r="J2" s="426" t="s">
        <v>42</v>
      </c>
      <c r="K2" s="427" t="s">
        <v>43</v>
      </c>
      <c r="L2" s="428" t="s">
        <v>44</v>
      </c>
      <c r="M2" s="853" t="s">
        <v>45</v>
      </c>
      <c r="N2" s="854"/>
      <c r="O2" s="429" t="s">
        <v>46</v>
      </c>
      <c r="P2" s="430" t="s">
        <v>47</v>
      </c>
      <c r="Q2" s="431" t="s">
        <v>48</v>
      </c>
      <c r="R2" s="432" t="s">
        <v>49</v>
      </c>
      <c r="S2" s="433" t="s">
        <v>162</v>
      </c>
      <c r="T2" s="434" t="s">
        <v>164</v>
      </c>
      <c r="U2" s="435" t="s">
        <v>50</v>
      </c>
      <c r="V2" s="436" t="s">
        <v>51</v>
      </c>
      <c r="W2" s="428" t="s">
        <v>52</v>
      </c>
      <c r="X2" s="437" t="s">
        <v>53</v>
      </c>
      <c r="Y2" s="438" t="s">
        <v>54</v>
      </c>
      <c r="Z2" s="438" t="s">
        <v>55</v>
      </c>
      <c r="AA2" s="851" t="s">
        <v>56</v>
      </c>
      <c r="AB2" s="849"/>
      <c r="AC2" s="849"/>
      <c r="AD2" s="849"/>
      <c r="AE2" s="849"/>
      <c r="AF2" s="855"/>
    </row>
    <row r="3" spans="1:32" s="423" customFormat="1" ht="34.5" thickBot="1" x14ac:dyDescent="0.25">
      <c r="A3" s="439" t="s">
        <v>37</v>
      </c>
      <c r="B3" s="440" t="s">
        <v>57</v>
      </c>
      <c r="C3" s="832"/>
      <c r="D3" s="441" t="s">
        <v>58</v>
      </c>
      <c r="E3" s="442" t="s">
        <v>59</v>
      </c>
      <c r="F3" s="443" t="s">
        <v>58</v>
      </c>
      <c r="G3" s="444" t="s">
        <v>59</v>
      </c>
      <c r="H3" s="445" t="s">
        <v>16</v>
      </c>
      <c r="I3" s="446" t="s">
        <v>59</v>
      </c>
      <c r="J3" s="447" t="s">
        <v>60</v>
      </c>
      <c r="K3" s="448" t="s">
        <v>61</v>
      </c>
      <c r="L3" s="449" t="s">
        <v>18</v>
      </c>
      <c r="M3" s="450" t="s">
        <v>18</v>
      </c>
      <c r="N3" s="451"/>
      <c r="O3" s="450" t="s">
        <v>18</v>
      </c>
      <c r="P3" s="452" t="s">
        <v>62</v>
      </c>
      <c r="Q3" s="453" t="s">
        <v>18</v>
      </c>
      <c r="R3" s="454" t="s">
        <v>18</v>
      </c>
      <c r="S3" s="455" t="s">
        <v>182</v>
      </c>
      <c r="T3" s="456" t="s">
        <v>163</v>
      </c>
      <c r="U3" s="457" t="s">
        <v>18</v>
      </c>
      <c r="V3" s="458" t="s">
        <v>18</v>
      </c>
      <c r="W3" s="449" t="s">
        <v>18</v>
      </c>
      <c r="X3" s="459" t="s">
        <v>18</v>
      </c>
      <c r="Y3" s="460" t="s">
        <v>18</v>
      </c>
      <c r="Z3" s="460" t="s">
        <v>18</v>
      </c>
      <c r="AA3" s="461" t="s">
        <v>63</v>
      </c>
      <c r="AB3" s="448" t="s">
        <v>64</v>
      </c>
      <c r="AC3" s="448" t="s">
        <v>65</v>
      </c>
      <c r="AD3" s="448" t="s">
        <v>66</v>
      </c>
      <c r="AE3" s="448" t="s">
        <v>67</v>
      </c>
      <c r="AF3" s="462" t="s">
        <v>68</v>
      </c>
    </row>
    <row r="4" spans="1:32" ht="12" customHeight="1" x14ac:dyDescent="0.2">
      <c r="A4" s="3"/>
      <c r="B4" s="4"/>
      <c r="C4" s="837" t="s">
        <v>227</v>
      </c>
      <c r="D4" s="5"/>
      <c r="E4" s="6"/>
      <c r="F4" s="7"/>
      <c r="G4" s="8"/>
      <c r="H4" s="9"/>
      <c r="I4" s="10"/>
      <c r="J4" s="11"/>
      <c r="K4" s="12"/>
      <c r="L4" s="13"/>
      <c r="M4" s="14"/>
      <c r="N4" s="15"/>
      <c r="O4" s="14"/>
      <c r="P4" s="16"/>
      <c r="Q4" s="17"/>
      <c r="R4" s="338"/>
      <c r="S4" s="334"/>
      <c r="T4" s="339"/>
      <c r="U4" s="21"/>
      <c r="V4" s="18"/>
      <c r="W4" s="13"/>
      <c r="X4" s="19"/>
      <c r="Y4" s="20"/>
      <c r="Z4" s="20"/>
      <c r="AA4" s="21"/>
      <c r="AB4" s="12"/>
      <c r="AC4" s="12"/>
      <c r="AD4" s="12"/>
      <c r="AE4" s="12"/>
      <c r="AF4" s="359"/>
    </row>
    <row r="5" spans="1:32" ht="14.1" customHeight="1" x14ac:dyDescent="0.2">
      <c r="A5" s="22">
        <f>'USS17 all data'!A6</f>
        <v>1</v>
      </c>
      <c r="B5" s="23" t="str">
        <f>'USS17 all data'!B6</f>
        <v>AGS 2000</v>
      </c>
      <c r="C5" s="834" t="s">
        <v>3</v>
      </c>
      <c r="D5" s="24">
        <f>'USS17 all data'!AD6</f>
        <v>48.159571324568965</v>
      </c>
      <c r="E5" s="410">
        <f>'USS17 all data'!AE6</f>
        <v>30</v>
      </c>
      <c r="F5" s="25">
        <f>'USS17 all data'!AF6</f>
        <v>52.351216379310344</v>
      </c>
      <c r="G5" s="414">
        <f t="shared" ref="G5:G40" si="0">RANK(F5,F$5:F$40)</f>
        <v>31</v>
      </c>
      <c r="H5" s="26">
        <f>'USS17 all data'!BL6</f>
        <v>54.424999999999997</v>
      </c>
      <c r="I5" s="418">
        <f t="shared" ref="I5:I40" si="1">RANK(H5,H$5:H$40)</f>
        <v>23</v>
      </c>
      <c r="J5" s="27">
        <f>'USS17 all data'!CO6</f>
        <v>83.833333333333329</v>
      </c>
      <c r="K5" s="28">
        <f>'USS17 all data'!DN6</f>
        <v>35.536745400000001</v>
      </c>
      <c r="L5" s="29">
        <f>'USS17 all data'!EH6</f>
        <v>1.75</v>
      </c>
      <c r="M5" s="30">
        <f>'USS17 all data'!GH6</f>
        <v>2</v>
      </c>
      <c r="N5" s="29"/>
      <c r="O5" s="30">
        <f>'USS17 all data'!FF6</f>
        <v>0.5</v>
      </c>
      <c r="P5" s="31"/>
      <c r="Q5" s="32">
        <f>'USS17 all data'!FS6</f>
        <v>5.4</v>
      </c>
      <c r="R5" s="340"/>
      <c r="S5" s="335"/>
      <c r="T5" s="341"/>
      <c r="U5" s="26" t="e">
        <f>'USS17 all data'!GZ6</f>
        <v>#DIV/0!</v>
      </c>
      <c r="V5" s="32"/>
      <c r="W5" s="29"/>
      <c r="X5" s="33">
        <f>'USS17 all data'!HG6</f>
        <v>3</v>
      </c>
      <c r="Y5" s="34">
        <f>'USS17 all data'!HO6</f>
        <v>6.3375000000000004</v>
      </c>
      <c r="Z5" s="34">
        <f>'USS17 all data'!GL6</f>
        <v>4</v>
      </c>
      <c r="AA5" s="26">
        <f>'USS17 all data'!HT6</f>
        <v>2</v>
      </c>
      <c r="AB5" s="28">
        <f>'USS17 all data'!HU6</f>
        <v>0</v>
      </c>
      <c r="AC5" s="28">
        <f>'USS17 all data'!HV6</f>
        <v>0</v>
      </c>
      <c r="AD5" s="28">
        <f>'USS17 all data'!HW6</f>
        <v>0</v>
      </c>
      <c r="AE5" s="28">
        <f>'USS17 all data'!HX6</f>
        <v>0</v>
      </c>
      <c r="AF5" s="360">
        <f>'USS17 all data'!HY6</f>
        <v>0</v>
      </c>
    </row>
    <row r="6" spans="1:32" ht="14.1" customHeight="1" x14ac:dyDescent="0.2">
      <c r="A6" s="22">
        <f>'USS17 all data'!A7</f>
        <v>2</v>
      </c>
      <c r="B6" s="23" t="str">
        <f>'USS17 all data'!B7</f>
        <v>Jamestown</v>
      </c>
      <c r="C6" s="834" t="s">
        <v>27</v>
      </c>
      <c r="D6" s="24">
        <f>'USS17 all data'!AD7</f>
        <v>59.116473568103451</v>
      </c>
      <c r="E6" s="411">
        <f t="shared" ref="E6:E40" si="2">RANK(D6,D$5:D$40)</f>
        <v>18</v>
      </c>
      <c r="F6" s="25">
        <f>'USS17 all data'!AF7</f>
        <v>72.521562068965522</v>
      </c>
      <c r="G6" s="415">
        <f t="shared" si="0"/>
        <v>9</v>
      </c>
      <c r="H6" s="26">
        <f>'USS17 all data'!BL7</f>
        <v>58.202573525000005</v>
      </c>
      <c r="I6" s="419">
        <f t="shared" si="1"/>
        <v>1</v>
      </c>
      <c r="J6" s="27">
        <f>'USS17 all data'!CO7</f>
        <v>88.333333333333329</v>
      </c>
      <c r="K6" s="28">
        <f>'USS17 all data'!DN7</f>
        <v>32.595144349999998</v>
      </c>
      <c r="L6" s="29">
        <f>'USS17 all data'!EH7</f>
        <v>1.25</v>
      </c>
      <c r="M6" s="30">
        <f>'USS17 all data'!GH7</f>
        <v>1.5</v>
      </c>
      <c r="N6" s="29"/>
      <c r="O6" s="30">
        <f>'USS17 all data'!FF7</f>
        <v>0.5625</v>
      </c>
      <c r="P6" s="31"/>
      <c r="Q6" s="32">
        <f>'USS17 all data'!FS7</f>
        <v>0.69000000000000006</v>
      </c>
      <c r="R6" s="340"/>
      <c r="S6" s="335"/>
      <c r="T6" s="341"/>
      <c r="U6" s="26" t="e">
        <f>'USS17 all data'!GZ7</f>
        <v>#DIV/0!</v>
      </c>
      <c r="V6" s="32"/>
      <c r="W6" s="29"/>
      <c r="X6" s="33">
        <f>'USS17 all data'!HG7</f>
        <v>2</v>
      </c>
      <c r="Y6" s="34">
        <f>'USS17 all data'!HO7</f>
        <v>1.375</v>
      </c>
      <c r="Z6" s="34">
        <f>'USS17 all data'!GL7</f>
        <v>3</v>
      </c>
      <c r="AA6" s="26">
        <f>'USS17 all data'!HT7</f>
        <v>6.5</v>
      </c>
      <c r="AB6" s="28">
        <f>'USS17 all data'!HU7</f>
        <v>0</v>
      </c>
      <c r="AC6" s="28">
        <f>'USS17 all data'!HV7</f>
        <v>100</v>
      </c>
      <c r="AD6" s="28">
        <f>'USS17 all data'!HW7</f>
        <v>100</v>
      </c>
      <c r="AE6" s="28">
        <f>'USS17 all data'!HX7</f>
        <v>0</v>
      </c>
      <c r="AF6" s="360">
        <f>'USS17 all data'!HY7</f>
        <v>0</v>
      </c>
    </row>
    <row r="7" spans="1:32" ht="14.1" customHeight="1" x14ac:dyDescent="0.2">
      <c r="A7" s="22">
        <f>'USS17 all data'!A8</f>
        <v>3</v>
      </c>
      <c r="B7" s="23" t="str">
        <f>'USS17 all data'!B8</f>
        <v>Hilliard</v>
      </c>
      <c r="C7" s="834" t="s">
        <v>184</v>
      </c>
      <c r="D7" s="24">
        <f>'USS17 all data'!AD8</f>
        <v>69.291894505603437</v>
      </c>
      <c r="E7" s="411">
        <f t="shared" si="2"/>
        <v>2</v>
      </c>
      <c r="F7" s="25">
        <f>'USS17 all data'!AF8</f>
        <v>76.162362068965507</v>
      </c>
      <c r="G7" s="415">
        <f t="shared" si="0"/>
        <v>4</v>
      </c>
      <c r="H7" s="26">
        <f>'USS17 all data'!BL8</f>
        <v>54.912500000000001</v>
      </c>
      <c r="I7" s="419">
        <f t="shared" si="1"/>
        <v>19</v>
      </c>
      <c r="J7" s="27">
        <f>'USS17 all data'!CO8</f>
        <v>95.833333333333329</v>
      </c>
      <c r="K7" s="28">
        <f>'USS17 all data'!DN8</f>
        <v>32.744094483333335</v>
      </c>
      <c r="L7" s="29">
        <f>'USS17 all data'!EH8</f>
        <v>1</v>
      </c>
      <c r="M7" s="30">
        <f>'USS17 all data'!GH8</f>
        <v>1</v>
      </c>
      <c r="N7" s="29"/>
      <c r="O7" s="30">
        <f>'USS17 all data'!FF8</f>
        <v>1</v>
      </c>
      <c r="P7" s="31"/>
      <c r="Q7" s="32">
        <f>'USS17 all data'!FS8</f>
        <v>0.2</v>
      </c>
      <c r="R7" s="340"/>
      <c r="S7" s="335"/>
      <c r="T7" s="341"/>
      <c r="U7" s="26" t="e">
        <f>'USS17 all data'!GZ8</f>
        <v>#DIV/0!</v>
      </c>
      <c r="V7" s="32"/>
      <c r="W7" s="29"/>
      <c r="X7" s="33">
        <f>'USS17 all data'!HG8</f>
        <v>1</v>
      </c>
      <c r="Y7" s="34">
        <f>'USS17 all data'!HO8</f>
        <v>1.1499999999999999</v>
      </c>
      <c r="Z7" s="34">
        <f>'USS17 all data'!GL8</f>
        <v>2</v>
      </c>
      <c r="AA7" s="26">
        <f>'USS17 all data'!HT8</f>
        <v>5.5</v>
      </c>
      <c r="AB7" s="28">
        <f>'USS17 all data'!HU8</f>
        <v>100</v>
      </c>
      <c r="AC7" s="28">
        <f>'USS17 all data'!HV8</f>
        <v>0</v>
      </c>
      <c r="AD7" s="28">
        <f>'USS17 all data'!HW8</f>
        <v>100</v>
      </c>
      <c r="AE7" s="28">
        <f>'USS17 all data'!HX8</f>
        <v>0</v>
      </c>
      <c r="AF7" s="360">
        <f>'USS17 all data'!HY8</f>
        <v>0</v>
      </c>
    </row>
    <row r="8" spans="1:32" ht="14.1" customHeight="1" x14ac:dyDescent="0.2">
      <c r="A8" s="22">
        <f>'USS17 all data'!A9</f>
        <v>4</v>
      </c>
      <c r="B8" s="23" t="str">
        <f>'USS17 all data'!B9</f>
        <v>Pioneer Brand 26R41</v>
      </c>
      <c r="C8" s="834" t="s">
        <v>186</v>
      </c>
      <c r="D8" s="24">
        <f>'USS17 all data'!AD9</f>
        <v>63.215087968534483</v>
      </c>
      <c r="E8" s="411">
        <f t="shared" si="2"/>
        <v>9</v>
      </c>
      <c r="F8" s="25">
        <f>'USS17 all data'!AF9</f>
        <v>65.415495689655174</v>
      </c>
      <c r="G8" s="415">
        <f t="shared" si="0"/>
        <v>19</v>
      </c>
      <c r="H8" s="26">
        <f>'USS17 all data'!BL9</f>
        <v>54.074999999999996</v>
      </c>
      <c r="I8" s="419">
        <f t="shared" si="1"/>
        <v>25</v>
      </c>
      <c r="J8" s="27">
        <f>'USS17 all data'!CO9</f>
        <v>97.583333333333329</v>
      </c>
      <c r="K8" s="28">
        <f>'USS17 all data'!DN9</f>
        <v>29.759842516666666</v>
      </c>
      <c r="L8" s="29">
        <f>'USS17 all data'!EH9</f>
        <v>1.25</v>
      </c>
      <c r="M8" s="30">
        <f>'USS17 all data'!GH9</f>
        <v>3</v>
      </c>
      <c r="N8" s="29"/>
      <c r="O8" s="30">
        <f>'USS17 all data'!FF9</f>
        <v>3.6875</v>
      </c>
      <c r="P8" s="31"/>
      <c r="Q8" s="32">
        <f>'USS17 all data'!FS9</f>
        <v>0.13999999999999999</v>
      </c>
      <c r="R8" s="340"/>
      <c r="S8" s="335"/>
      <c r="T8" s="341"/>
      <c r="U8" s="26" t="e">
        <f>'USS17 all data'!GZ9</f>
        <v>#DIV/0!</v>
      </c>
      <c r="V8" s="32"/>
      <c r="W8" s="29"/>
      <c r="X8" s="33">
        <f>'USS17 all data'!HG9</f>
        <v>0</v>
      </c>
      <c r="Y8" s="34">
        <f>'USS17 all data'!HO9</f>
        <v>2.1749999999999998</v>
      </c>
      <c r="Z8" s="34">
        <f>'USS17 all data'!GL9</f>
        <v>2</v>
      </c>
      <c r="AA8" s="26">
        <f>'USS17 all data'!HT9</f>
        <v>0.5</v>
      </c>
      <c r="AB8" s="28">
        <f>'USS17 all data'!HU9</f>
        <v>100</v>
      </c>
      <c r="AC8" s="28">
        <f>'USS17 all data'!HV9</f>
        <v>100</v>
      </c>
      <c r="AD8" s="28">
        <f>'USS17 all data'!HW9</f>
        <v>100</v>
      </c>
      <c r="AE8" s="28">
        <f>'USS17 all data'!HX9</f>
        <v>100</v>
      </c>
      <c r="AF8" s="360">
        <f>'USS17 all data'!HY9</f>
        <v>100</v>
      </c>
    </row>
    <row r="9" spans="1:32" s="48" customFormat="1" ht="14.1" customHeight="1" x14ac:dyDescent="0.2">
      <c r="A9" s="35">
        <f>'USS17 all data'!A10</f>
        <v>5</v>
      </c>
      <c r="B9" s="36" t="str">
        <f>'USS17 all data'!B10</f>
        <v>TX-EL2</v>
      </c>
      <c r="C9" s="835" t="s">
        <v>189</v>
      </c>
      <c r="D9" s="37">
        <f>'USS17 all data'!AD10</f>
        <v>68.460991774568967</v>
      </c>
      <c r="E9" s="412">
        <f t="shared" si="2"/>
        <v>3</v>
      </c>
      <c r="F9" s="38">
        <f>'USS17 all data'!AF10</f>
        <v>78.781116379310362</v>
      </c>
      <c r="G9" s="416">
        <f t="shared" si="0"/>
        <v>1</v>
      </c>
      <c r="H9" s="39">
        <f>'USS17 all data'!BL10</f>
        <v>55.562500000000007</v>
      </c>
      <c r="I9" s="420">
        <f t="shared" si="1"/>
        <v>16</v>
      </c>
      <c r="J9" s="40">
        <f>'USS17 all data'!CO10</f>
        <v>87.666666666666671</v>
      </c>
      <c r="K9" s="41">
        <f>'USS17 all data'!DN10</f>
        <v>32.327427816666663</v>
      </c>
      <c r="L9" s="42">
        <f>'USS17 all data'!EH10</f>
        <v>1.5</v>
      </c>
      <c r="M9" s="43">
        <f>'USS17 all data'!GH10</f>
        <v>2</v>
      </c>
      <c r="N9" s="42"/>
      <c r="O9" s="43">
        <f>'USS17 all data'!FF10</f>
        <v>3.25</v>
      </c>
      <c r="P9" s="44"/>
      <c r="Q9" s="45">
        <f>'USS17 all data'!FS10</f>
        <v>0.24</v>
      </c>
      <c r="R9" s="342"/>
      <c r="S9" s="336"/>
      <c r="T9" s="343"/>
      <c r="U9" s="39" t="e">
        <f>'USS17 all data'!GZ10</f>
        <v>#DIV/0!</v>
      </c>
      <c r="V9" s="45"/>
      <c r="W9" s="42"/>
      <c r="X9" s="46">
        <f>'USS17 all data'!HG10</f>
        <v>2</v>
      </c>
      <c r="Y9" s="47">
        <f>'USS17 all data'!HO10</f>
        <v>3.1750000000000003</v>
      </c>
      <c r="Z9" s="47">
        <f>'USS17 all data'!GL10</f>
        <v>4</v>
      </c>
      <c r="AA9" s="39">
        <f>'USS17 all data'!HT10</f>
        <v>3.5</v>
      </c>
      <c r="AB9" s="41">
        <f>'USS17 all data'!HU10</f>
        <v>0</v>
      </c>
      <c r="AC9" s="41">
        <f>'USS17 all data'!HV10</f>
        <v>0</v>
      </c>
      <c r="AD9" s="41">
        <f>'USS17 all data'!HW10</f>
        <v>0</v>
      </c>
      <c r="AE9" s="41">
        <f>'USS17 all data'!HX10</f>
        <v>0</v>
      </c>
      <c r="AF9" s="361">
        <f>'USS17 all data'!HY10</f>
        <v>0</v>
      </c>
    </row>
    <row r="10" spans="1:32" ht="14.1" customHeight="1" x14ac:dyDescent="0.2">
      <c r="A10" s="49">
        <f>'USS17 all data'!A11</f>
        <v>6</v>
      </c>
      <c r="B10" s="50" t="str">
        <f>'USS17 all data'!B11</f>
        <v>AR06473-9-4-4</v>
      </c>
      <c r="C10" s="833" t="s">
        <v>192</v>
      </c>
      <c r="D10" s="5">
        <f>'USS17 all data'!AD11</f>
        <v>59.948547731896554</v>
      </c>
      <c r="E10" s="413">
        <f t="shared" si="2"/>
        <v>17</v>
      </c>
      <c r="F10" s="7">
        <f>'USS17 all data'!AF11</f>
        <v>73.562537931034484</v>
      </c>
      <c r="G10" s="417">
        <f t="shared" si="0"/>
        <v>6</v>
      </c>
      <c r="H10" s="9">
        <f>'USS17 all data'!BL11</f>
        <v>57.475000000000001</v>
      </c>
      <c r="I10" s="421">
        <f t="shared" si="1"/>
        <v>2</v>
      </c>
      <c r="J10" s="11">
        <f>'USS17 all data'!CO11</f>
        <v>83.666666666666671</v>
      </c>
      <c r="K10" s="12">
        <f>'USS17 all data'!DN11</f>
        <v>32.963910766666665</v>
      </c>
      <c r="L10" s="15">
        <f>'USS17 all data'!EH11</f>
        <v>2.5</v>
      </c>
      <c r="M10" s="14">
        <f>'USS17 all data'!GH11</f>
        <v>0</v>
      </c>
      <c r="N10" s="15"/>
      <c r="O10" s="14">
        <f>'USS17 all data'!FF11</f>
        <v>1.125</v>
      </c>
      <c r="P10" s="51"/>
      <c r="Q10" s="17">
        <f>'USS17 all data'!FS11</f>
        <v>0.4</v>
      </c>
      <c r="R10" s="344"/>
      <c r="S10" s="337"/>
      <c r="T10" s="345"/>
      <c r="U10" s="9" t="e">
        <f>'USS17 all data'!GZ11</f>
        <v>#DIV/0!</v>
      </c>
      <c r="V10" s="17"/>
      <c r="W10" s="15"/>
      <c r="X10" s="19">
        <f>'USS17 all data'!HG11</f>
        <v>0</v>
      </c>
      <c r="Y10" s="20">
        <f>'USS17 all data'!HO11</f>
        <v>4.4124999999999996</v>
      </c>
      <c r="Z10" s="20">
        <f>'USS17 all data'!GL11</f>
        <v>2</v>
      </c>
      <c r="AA10" s="9">
        <f>'USS17 all data'!HT11</f>
        <v>0.5</v>
      </c>
      <c r="AB10" s="12">
        <f>'USS17 all data'!HU11</f>
        <v>47.058823529411761</v>
      </c>
      <c r="AC10" s="12">
        <f>'USS17 all data'!HV11</f>
        <v>94.444444444444443</v>
      </c>
      <c r="AD10" s="12">
        <f>'USS17 all data'!HW11</f>
        <v>100</v>
      </c>
      <c r="AE10" s="12">
        <f>'USS17 all data'!HX11</f>
        <v>0</v>
      </c>
      <c r="AF10" s="359">
        <f>'USS17 all data'!HY11</f>
        <v>0</v>
      </c>
    </row>
    <row r="11" spans="1:32" ht="14.1" customHeight="1" x14ac:dyDescent="0.2">
      <c r="A11" s="22">
        <f>'USS17 all data'!A12</f>
        <v>7</v>
      </c>
      <c r="B11" s="23" t="str">
        <f>'USS17 all data'!B12</f>
        <v>LA09225C-33</v>
      </c>
      <c r="C11" s="834" t="s">
        <v>231</v>
      </c>
      <c r="D11" s="24">
        <f>'USS17 all data'!AD12</f>
        <v>62.864696541810346</v>
      </c>
      <c r="E11" s="411">
        <f t="shared" si="2"/>
        <v>11</v>
      </c>
      <c r="F11" s="25">
        <f>'USS17 all data'!AF12</f>
        <v>68.349636206896548</v>
      </c>
      <c r="G11" s="415">
        <f t="shared" si="0"/>
        <v>15</v>
      </c>
      <c r="H11" s="26">
        <f>'USS17 all data'!BL12</f>
        <v>54.012500000000003</v>
      </c>
      <c r="I11" s="419">
        <f t="shared" si="1"/>
        <v>26</v>
      </c>
      <c r="J11" s="27">
        <f>'USS17 all data'!CO12</f>
        <v>89.083333333333329</v>
      </c>
      <c r="K11" s="28">
        <f>'USS17 all data'!DN12</f>
        <v>33.410761149999999</v>
      </c>
      <c r="L11" s="29">
        <f>'USS17 all data'!EH12</f>
        <v>1.25</v>
      </c>
      <c r="M11" s="30">
        <f>'USS17 all data'!GH12</f>
        <v>2</v>
      </c>
      <c r="N11" s="29"/>
      <c r="O11" s="30">
        <f>'USS17 all data'!FF12</f>
        <v>0.25</v>
      </c>
      <c r="P11" s="31"/>
      <c r="Q11" s="32">
        <f>'USS17 all data'!FS12</f>
        <v>0.39</v>
      </c>
      <c r="R11" s="340"/>
      <c r="S11" s="335"/>
      <c r="T11" s="341"/>
      <c r="U11" s="26" t="e">
        <f>'USS17 all data'!GZ12</f>
        <v>#DIV/0!</v>
      </c>
      <c r="V11" s="32"/>
      <c r="W11" s="29"/>
      <c r="X11" s="33">
        <f>'USS17 all data'!HG12</f>
        <v>2</v>
      </c>
      <c r="Y11" s="34">
        <f>'USS17 all data'!HO12</f>
        <v>3.2250000000000001</v>
      </c>
      <c r="Z11" s="34">
        <f>'USS17 all data'!GL12</f>
        <v>4</v>
      </c>
      <c r="AA11" s="26">
        <f>'USS17 all data'!HT12</f>
        <v>1</v>
      </c>
      <c r="AB11" s="28">
        <f>'USS17 all data'!HU12</f>
        <v>0</v>
      </c>
      <c r="AC11" s="28">
        <f>'USS17 all data'!HV12</f>
        <v>0</v>
      </c>
      <c r="AD11" s="28">
        <f>'USS17 all data'!HW12</f>
        <v>0</v>
      </c>
      <c r="AE11" s="28">
        <f>'USS17 all data'!HX12</f>
        <v>0</v>
      </c>
      <c r="AF11" s="360">
        <f>'USS17 all data'!HY12</f>
        <v>0</v>
      </c>
    </row>
    <row r="12" spans="1:32" ht="14.1" customHeight="1" x14ac:dyDescent="0.2">
      <c r="A12" s="22">
        <f>'USS17 all data'!A13</f>
        <v>8</v>
      </c>
      <c r="B12" s="23" t="str">
        <f>'USS17 all data'!B13</f>
        <v>LA08265C-50</v>
      </c>
      <c r="C12" s="834" t="s">
        <v>234</v>
      </c>
      <c r="D12" s="24">
        <f>'USS17 all data'!AD13</f>
        <v>55.808135208620683</v>
      </c>
      <c r="E12" s="411">
        <f t="shared" si="2"/>
        <v>23</v>
      </c>
      <c r="F12" s="25">
        <f>'USS17 all data'!AF13</f>
        <v>63.348822413793108</v>
      </c>
      <c r="G12" s="415">
        <f t="shared" si="0"/>
        <v>23</v>
      </c>
      <c r="H12" s="26">
        <f>'USS17 all data'!BL13</f>
        <v>57.087500000000006</v>
      </c>
      <c r="I12" s="419">
        <f t="shared" si="1"/>
        <v>3</v>
      </c>
      <c r="J12" s="27">
        <f>'USS17 all data'!CO13</f>
        <v>87.583333333333329</v>
      </c>
      <c r="K12" s="28">
        <f>'USS17 all data'!DN13</f>
        <v>32.352362200000002</v>
      </c>
      <c r="L12" s="29">
        <f>'USS17 all data'!EH13</f>
        <v>1.5</v>
      </c>
      <c r="M12" s="30">
        <f>'USS17 all data'!GH13</f>
        <v>0</v>
      </c>
      <c r="N12" s="29"/>
      <c r="O12" s="30">
        <f>'USS17 all data'!FF13</f>
        <v>0.9375</v>
      </c>
      <c r="P12" s="31"/>
      <c r="Q12" s="32">
        <f>'USS17 all data'!FS13</f>
        <v>0.48</v>
      </c>
      <c r="R12" s="340"/>
      <c r="S12" s="335"/>
      <c r="T12" s="341"/>
      <c r="U12" s="26" t="e">
        <f>'USS17 all data'!GZ13</f>
        <v>#DIV/0!</v>
      </c>
      <c r="V12" s="32"/>
      <c r="W12" s="29"/>
      <c r="X12" s="33">
        <f>'USS17 all data'!HG13</f>
        <v>0</v>
      </c>
      <c r="Y12" s="34">
        <f>'USS17 all data'!HO13</f>
        <v>2.7750000000000004</v>
      </c>
      <c r="Z12" s="34">
        <f>'USS17 all data'!GL13</f>
        <v>0</v>
      </c>
      <c r="AA12" s="26">
        <f>'USS17 all data'!HT13</f>
        <v>4</v>
      </c>
      <c r="AB12" s="28">
        <f>'USS17 all data'!HU13</f>
        <v>0</v>
      </c>
      <c r="AC12" s="28">
        <f>'USS17 all data'!HV13</f>
        <v>0</v>
      </c>
      <c r="AD12" s="28">
        <f>'USS17 all data'!HW13</f>
        <v>0</v>
      </c>
      <c r="AE12" s="28">
        <f>'USS17 all data'!HX13</f>
        <v>0</v>
      </c>
      <c r="AF12" s="360">
        <f>'USS17 all data'!HY13</f>
        <v>0</v>
      </c>
    </row>
    <row r="13" spans="1:32" ht="14.1" customHeight="1" x14ac:dyDescent="0.2">
      <c r="A13" s="22">
        <f>'USS17 all data'!A14</f>
        <v>9</v>
      </c>
      <c r="B13" s="23" t="str">
        <f>'USS17 all data'!B14</f>
        <v>LA09264C-P5</v>
      </c>
      <c r="C13" s="834" t="s">
        <v>236</v>
      </c>
      <c r="D13" s="24">
        <f>'USS17 all data'!AD14</f>
        <v>54.722746650431034</v>
      </c>
      <c r="E13" s="411">
        <f t="shared" si="2"/>
        <v>25</v>
      </c>
      <c r="F13" s="25">
        <f>'USS17 all data'!AF14</f>
        <v>63.10075862068966</v>
      </c>
      <c r="G13" s="415">
        <f t="shared" si="0"/>
        <v>24</v>
      </c>
      <c r="H13" s="26">
        <f>'USS17 all data'!BL14</f>
        <v>56.674999999999997</v>
      </c>
      <c r="I13" s="419">
        <f t="shared" si="1"/>
        <v>5</v>
      </c>
      <c r="J13" s="27">
        <f>'USS17 all data'!CO14</f>
        <v>87.916666666666671</v>
      </c>
      <c r="K13" s="28">
        <f>'USS17 all data'!DN14</f>
        <v>31.577427816666667</v>
      </c>
      <c r="L13" s="29">
        <f>'USS17 all data'!EH14</f>
        <v>2.25</v>
      </c>
      <c r="M13" s="30">
        <f>'USS17 all data'!GH14</f>
        <v>0.5</v>
      </c>
      <c r="N13" s="29"/>
      <c r="O13" s="30">
        <f>'USS17 all data'!FF14</f>
        <v>1.75</v>
      </c>
      <c r="P13" s="31"/>
      <c r="Q13" s="32">
        <f>'USS17 all data'!FS14</f>
        <v>1.1300000000000001</v>
      </c>
      <c r="R13" s="340"/>
      <c r="S13" s="335"/>
      <c r="T13" s="341"/>
      <c r="U13" s="26" t="e">
        <f>'USS17 all data'!GZ14</f>
        <v>#DIV/0!</v>
      </c>
      <c r="V13" s="32"/>
      <c r="W13" s="29"/>
      <c r="X13" s="33">
        <f>'USS17 all data'!HG14</f>
        <v>0</v>
      </c>
      <c r="Y13" s="34">
        <f>'USS17 all data'!HO14</f>
        <v>4.5374999999999996</v>
      </c>
      <c r="Z13" s="34">
        <f>'USS17 all data'!GL14</f>
        <v>2</v>
      </c>
      <c r="AA13" s="26">
        <f>'USS17 all data'!HT14</f>
        <v>7.5</v>
      </c>
      <c r="AB13" s="28">
        <f>'USS17 all data'!HU14</f>
        <v>0</v>
      </c>
      <c r="AC13" s="28">
        <f>'USS17 all data'!HV14</f>
        <v>0</v>
      </c>
      <c r="AD13" s="28">
        <f>'USS17 all data'!HW14</f>
        <v>0</v>
      </c>
      <c r="AE13" s="28">
        <f>'USS17 all data'!HX14</f>
        <v>0</v>
      </c>
      <c r="AF13" s="360">
        <f>'USS17 all data'!HY14</f>
        <v>0</v>
      </c>
    </row>
    <row r="14" spans="1:32" s="48" customFormat="1" ht="14.1" customHeight="1" x14ac:dyDescent="0.2">
      <c r="A14" s="35">
        <f>'USS17 all data'!A15</f>
        <v>10</v>
      </c>
      <c r="B14" s="36" t="str">
        <f>'USS17 all data'!B15</f>
        <v>NC13-23443</v>
      </c>
      <c r="C14" s="835" t="s">
        <v>238</v>
      </c>
      <c r="D14" s="37">
        <f>'USS17 all data'!AD15</f>
        <v>46.248931647413791</v>
      </c>
      <c r="E14" s="412">
        <f t="shared" si="2"/>
        <v>33</v>
      </c>
      <c r="F14" s="38">
        <f>'USS17 all data'!AF15</f>
        <v>52.802273275862071</v>
      </c>
      <c r="G14" s="416">
        <f t="shared" si="0"/>
        <v>30</v>
      </c>
      <c r="H14" s="39">
        <f>'USS17 all data'!BL15</f>
        <v>55.787500000000001</v>
      </c>
      <c r="I14" s="420">
        <f t="shared" si="1"/>
        <v>14</v>
      </c>
      <c r="J14" s="40">
        <f>'USS17 all data'!CO15</f>
        <v>94.2</v>
      </c>
      <c r="K14" s="41">
        <f>'USS17 all data'!DN15</f>
        <v>33.572178483333332</v>
      </c>
      <c r="L14" s="42">
        <f>'USS17 all data'!EH15</f>
        <v>1.5</v>
      </c>
      <c r="M14" s="43">
        <f>'USS17 all data'!GH15</f>
        <v>0</v>
      </c>
      <c r="N14" s="42"/>
      <c r="O14" s="43">
        <f>'USS17 all data'!FF15</f>
        <v>0.25</v>
      </c>
      <c r="P14" s="44"/>
      <c r="Q14" s="45">
        <f>'USS17 all data'!FS15</f>
        <v>3.9</v>
      </c>
      <c r="R14" s="342"/>
      <c r="S14" s="336"/>
      <c r="T14" s="343"/>
      <c r="U14" s="39" t="e">
        <f>'USS17 all data'!GZ15</f>
        <v>#DIV/0!</v>
      </c>
      <c r="V14" s="45"/>
      <c r="W14" s="42"/>
      <c r="X14" s="46">
        <f>'USS17 all data'!HG15</f>
        <v>0</v>
      </c>
      <c r="Y14" s="47">
        <f>'USS17 all data'!HO15</f>
        <v>5.7374999999999998</v>
      </c>
      <c r="Z14" s="47">
        <f>'USS17 all data'!GL15</f>
        <v>3</v>
      </c>
      <c r="AA14" s="39">
        <f>'USS17 all data'!HT15</f>
        <v>6.5</v>
      </c>
      <c r="AB14" s="41">
        <f>'USS17 all data'!HU15</f>
        <v>0</v>
      </c>
      <c r="AC14" s="41">
        <f>'USS17 all data'!HV15</f>
        <v>100</v>
      </c>
      <c r="AD14" s="41">
        <f>'USS17 all data'!HW15</f>
        <v>0</v>
      </c>
      <c r="AE14" s="41">
        <f>'USS17 all data'!HX15</f>
        <v>0</v>
      </c>
      <c r="AF14" s="361">
        <f>'USS17 all data'!HY15</f>
        <v>0</v>
      </c>
    </row>
    <row r="15" spans="1:32" ht="14.1" customHeight="1" x14ac:dyDescent="0.2">
      <c r="A15" s="49">
        <f>'USS17 all data'!A16</f>
        <v>11</v>
      </c>
      <c r="B15" s="50" t="str">
        <f>'USS17 all data'!B16</f>
        <v>NC13-21213</v>
      </c>
      <c r="C15" s="833" t="s">
        <v>240</v>
      </c>
      <c r="D15" s="5">
        <f>'USS17 all data'!AD16</f>
        <v>65.038320871551718</v>
      </c>
      <c r="E15" s="413">
        <f t="shared" si="2"/>
        <v>7</v>
      </c>
      <c r="F15" s="7">
        <f>'USS17 all data'!AF16</f>
        <v>75.61133103448276</v>
      </c>
      <c r="G15" s="417">
        <f t="shared" si="0"/>
        <v>5</v>
      </c>
      <c r="H15" s="9">
        <f>'USS17 all data'!BL16</f>
        <v>56.35</v>
      </c>
      <c r="I15" s="421">
        <f t="shared" si="1"/>
        <v>9</v>
      </c>
      <c r="J15" s="11">
        <f>'USS17 all data'!CO16</f>
        <v>95.166666666666671</v>
      </c>
      <c r="K15" s="12">
        <f>'USS17 all data'!DN16</f>
        <v>32.494094483333335</v>
      </c>
      <c r="L15" s="15">
        <f>'USS17 all data'!EH16</f>
        <v>2</v>
      </c>
      <c r="M15" s="14">
        <f>'USS17 all data'!GH16</f>
        <v>1</v>
      </c>
      <c r="N15" s="15"/>
      <c r="O15" s="14">
        <f>'USS17 all data'!FF16</f>
        <v>1.6875</v>
      </c>
      <c r="P15" s="51"/>
      <c r="Q15" s="17">
        <f>'USS17 all data'!FS16</f>
        <v>0.2</v>
      </c>
      <c r="R15" s="344"/>
      <c r="S15" s="337"/>
      <c r="T15" s="345"/>
      <c r="U15" s="9" t="e">
        <f>'USS17 all data'!GZ16</f>
        <v>#DIV/0!</v>
      </c>
      <c r="V15" s="17"/>
      <c r="W15" s="15"/>
      <c r="X15" s="19">
        <f>'USS17 all data'!HG16</f>
        <v>2</v>
      </c>
      <c r="Y15" s="20">
        <f>'USS17 all data'!HO16</f>
        <v>2.375</v>
      </c>
      <c r="Z15" s="20">
        <f>'USS17 all data'!GL16</f>
        <v>2</v>
      </c>
      <c r="AA15" s="9">
        <f>'USS17 all data'!HT16</f>
        <v>1</v>
      </c>
      <c r="AB15" s="12">
        <f>'USS17 all data'!HU16</f>
        <v>100</v>
      </c>
      <c r="AC15" s="12">
        <f>'USS17 all data'!HV16</f>
        <v>100</v>
      </c>
      <c r="AD15" s="12">
        <f>'USS17 all data'!HW16</f>
        <v>100</v>
      </c>
      <c r="AE15" s="12">
        <f>'USS17 all data'!HX16</f>
        <v>100</v>
      </c>
      <c r="AF15" s="359">
        <f>'USS17 all data'!HY16</f>
        <v>100</v>
      </c>
    </row>
    <row r="16" spans="1:32" ht="14.1" customHeight="1" x14ac:dyDescent="0.2">
      <c r="A16" s="22">
        <f>'USS17 all data'!A17</f>
        <v>12</v>
      </c>
      <c r="B16" s="23" t="str">
        <f>'USS17 all data'!B17</f>
        <v>OCW04S405S-11F</v>
      </c>
      <c r="C16" s="834" t="s">
        <v>242</v>
      </c>
      <c r="D16" s="24">
        <f>'USS17 all data'!AD17</f>
        <v>54.025807369396553</v>
      </c>
      <c r="E16" s="411">
        <f t="shared" si="2"/>
        <v>26</v>
      </c>
      <c r="F16" s="25">
        <f>'USS17 all data'!AF17</f>
        <v>64.086372931034475</v>
      </c>
      <c r="G16" s="415">
        <f t="shared" si="0"/>
        <v>21</v>
      </c>
      <c r="H16" s="26">
        <f>'USS17 all data'!BL17</f>
        <v>53.012500000000003</v>
      </c>
      <c r="I16" s="419">
        <f t="shared" si="1"/>
        <v>29</v>
      </c>
      <c r="J16" s="27">
        <f>'USS17 all data'!CO17</f>
        <v>92.333333333333329</v>
      </c>
      <c r="K16" s="28">
        <f>'USS17 all data'!DN17</f>
        <v>33.345144349999998</v>
      </c>
      <c r="L16" s="29">
        <f>'USS17 all data'!EH17</f>
        <v>2.25</v>
      </c>
      <c r="M16" s="30">
        <f>'USS17 all data'!GH17</f>
        <v>6.5</v>
      </c>
      <c r="N16" s="29"/>
      <c r="O16" s="30">
        <f>'USS17 all data'!FF17</f>
        <v>4.625</v>
      </c>
      <c r="P16" s="31"/>
      <c r="Q16" s="32">
        <f>'USS17 all data'!FS17</f>
        <v>0.7</v>
      </c>
      <c r="R16" s="340"/>
      <c r="S16" s="335"/>
      <c r="T16" s="341"/>
      <c r="U16" s="26" t="e">
        <f>'USS17 all data'!GZ17</f>
        <v>#DIV/0!</v>
      </c>
      <c r="V16" s="32"/>
      <c r="W16" s="29"/>
      <c r="X16" s="33">
        <f>'USS17 all data'!HG17</f>
        <v>0</v>
      </c>
      <c r="Y16" s="34">
        <f>'USS17 all data'!HO17</f>
        <v>3.35</v>
      </c>
      <c r="Z16" s="34">
        <f>'USS17 all data'!GL17</f>
        <v>3</v>
      </c>
      <c r="AA16" s="26">
        <f>'USS17 all data'!HT17</f>
        <v>5</v>
      </c>
      <c r="AB16" s="28">
        <f>'USS17 all data'!HU17</f>
        <v>0</v>
      </c>
      <c r="AC16" s="28">
        <f>'USS17 all data'!HV17</f>
        <v>0</v>
      </c>
      <c r="AD16" s="28">
        <f>'USS17 all data'!HW17</f>
        <v>0</v>
      </c>
      <c r="AE16" s="28">
        <f>'USS17 all data'!HX17</f>
        <v>0</v>
      </c>
      <c r="AF16" s="360">
        <f>'USS17 all data'!HY17</f>
        <v>0</v>
      </c>
    </row>
    <row r="17" spans="1:35" ht="14.1" customHeight="1" x14ac:dyDescent="0.2">
      <c r="A17" s="22">
        <f>'USS17 all data'!A18</f>
        <v>13</v>
      </c>
      <c r="B17" s="23" t="str">
        <f>'USS17 all data'!B18</f>
        <v>OCW03S580S-8WF</v>
      </c>
      <c r="C17" s="834" t="s">
        <v>245</v>
      </c>
      <c r="D17" s="24">
        <f>'USS17 all data'!AD18</f>
        <v>53.622983305172411</v>
      </c>
      <c r="E17" s="411">
        <f t="shared" si="2"/>
        <v>27</v>
      </c>
      <c r="F17" s="25">
        <f>'USS17 all data'!AF18</f>
        <v>64.092728448275849</v>
      </c>
      <c r="G17" s="415">
        <f t="shared" si="0"/>
        <v>20</v>
      </c>
      <c r="H17" s="26">
        <f>'USS17 all data'!BL18</f>
        <v>53.1875</v>
      </c>
      <c r="I17" s="419">
        <f t="shared" si="1"/>
        <v>28</v>
      </c>
      <c r="J17" s="27">
        <f>'USS17 all data'!CO18</f>
        <v>92.416666666666671</v>
      </c>
      <c r="K17" s="28">
        <f>'USS17 all data'!DN18</f>
        <v>32.274278216666666</v>
      </c>
      <c r="L17" s="29">
        <f>'USS17 all data'!EH18</f>
        <v>1.25</v>
      </c>
      <c r="M17" s="30">
        <f>'USS17 all data'!GH18</f>
        <v>6</v>
      </c>
      <c r="N17" s="29"/>
      <c r="O17" s="30">
        <f>'USS17 all data'!FF18</f>
        <v>3.8125</v>
      </c>
      <c r="P17" s="31"/>
      <c r="Q17" s="32">
        <f>'USS17 all data'!FS18</f>
        <v>0.74</v>
      </c>
      <c r="R17" s="340"/>
      <c r="S17" s="335"/>
      <c r="T17" s="341"/>
      <c r="U17" s="26" t="e">
        <f>'USS17 all data'!GZ18</f>
        <v>#DIV/0!</v>
      </c>
      <c r="V17" s="32"/>
      <c r="W17" s="29"/>
      <c r="X17" s="33">
        <f>'USS17 all data'!HG18</f>
        <v>2</v>
      </c>
      <c r="Y17" s="34">
        <f>'USS17 all data'!HO18</f>
        <v>2.6375000000000002</v>
      </c>
      <c r="Z17" s="34">
        <f>'USS17 all data'!GL18</f>
        <v>4</v>
      </c>
      <c r="AA17" s="26">
        <f>'USS17 all data'!HT18</f>
        <v>3</v>
      </c>
      <c r="AB17" s="28">
        <f>'USS17 all data'!HU18</f>
        <v>0</v>
      </c>
      <c r="AC17" s="28">
        <f>'USS17 all data'!HV18</f>
        <v>0</v>
      </c>
      <c r="AD17" s="28">
        <f>'USS17 all data'!HW18</f>
        <v>0</v>
      </c>
      <c r="AE17" s="28">
        <f>'USS17 all data'!HX18</f>
        <v>0</v>
      </c>
      <c r="AF17" s="360">
        <f>'USS17 all data'!HY18</f>
        <v>0</v>
      </c>
    </row>
    <row r="18" spans="1:35" ht="14.1" customHeight="1" x14ac:dyDescent="0.2">
      <c r="A18" s="22">
        <f>'USS17 all data'!A19</f>
        <v>14</v>
      </c>
      <c r="B18" s="23" t="str">
        <f>'USS17 all data'!B19</f>
        <v>DH11SRW070-14</v>
      </c>
      <c r="C18" s="834" t="s">
        <v>247</v>
      </c>
      <c r="D18" s="24">
        <f>'USS17 all data'!AD19</f>
        <v>60.435826316379305</v>
      </c>
      <c r="E18" s="411">
        <f t="shared" si="2"/>
        <v>16</v>
      </c>
      <c r="F18" s="25">
        <f>'USS17 all data'!AF19</f>
        <v>71.454265086206902</v>
      </c>
      <c r="G18" s="415">
        <f t="shared" si="0"/>
        <v>12</v>
      </c>
      <c r="H18" s="26">
        <f>'USS17 all data'!BL19</f>
        <v>54.5625</v>
      </c>
      <c r="I18" s="419">
        <f t="shared" si="1"/>
        <v>22</v>
      </c>
      <c r="J18" s="27">
        <f>'USS17 all data'!CO19</f>
        <v>84.916666666666671</v>
      </c>
      <c r="K18" s="28">
        <f>'USS17 all data'!DN19</f>
        <v>28.004593183333331</v>
      </c>
      <c r="L18" s="29">
        <f>'USS17 all data'!EH19</f>
        <v>1.5</v>
      </c>
      <c r="M18" s="30">
        <f>'USS17 all data'!GH19</f>
        <v>0</v>
      </c>
      <c r="N18" s="29"/>
      <c r="O18" s="30">
        <f>'USS17 all data'!FF19</f>
        <v>1.5625</v>
      </c>
      <c r="P18" s="31"/>
      <c r="Q18" s="32">
        <f>'USS17 all data'!FS19</f>
        <v>0.24</v>
      </c>
      <c r="R18" s="340"/>
      <c r="S18" s="335"/>
      <c r="T18" s="341"/>
      <c r="U18" s="26" t="e">
        <f>'USS17 all data'!GZ19</f>
        <v>#DIV/0!</v>
      </c>
      <c r="V18" s="32"/>
      <c r="W18" s="29"/>
      <c r="X18" s="33">
        <f>'USS17 all data'!HG19</f>
        <v>0</v>
      </c>
      <c r="Y18" s="34">
        <f>'USS17 all data'!HO19</f>
        <v>4.3000000000000007</v>
      </c>
      <c r="Z18" s="34">
        <f>'USS17 all data'!GL19</f>
        <v>3</v>
      </c>
      <c r="AA18" s="26">
        <f>'USS17 all data'!HT19</f>
        <v>2.5</v>
      </c>
      <c r="AB18" s="28">
        <f>'USS17 all data'!HU19</f>
        <v>0</v>
      </c>
      <c r="AC18" s="28">
        <f>'USS17 all data'!HV19</f>
        <v>94.73684210526315</v>
      </c>
      <c r="AD18" s="28">
        <f>'USS17 all data'!HW19</f>
        <v>0</v>
      </c>
      <c r="AE18" s="28">
        <f>'USS17 all data'!HX19</f>
        <v>0</v>
      </c>
      <c r="AF18" s="360">
        <f>'USS17 all data'!HY19</f>
        <v>0</v>
      </c>
    </row>
    <row r="19" spans="1:35" s="48" customFormat="1" ht="14.1" customHeight="1" x14ac:dyDescent="0.2">
      <c r="A19" s="35">
        <f>'USS17 all data'!A20</f>
        <v>15</v>
      </c>
      <c r="B19" s="36" t="str">
        <f>'USS17 all data'!B20</f>
        <v>VA09MAS1-12-8-4</v>
      </c>
      <c r="C19" s="835" t="s">
        <v>249</v>
      </c>
      <c r="D19" s="37">
        <f>'USS17 all data'!AD20</f>
        <v>62.390409062499998</v>
      </c>
      <c r="E19" s="412">
        <f t="shared" si="2"/>
        <v>13</v>
      </c>
      <c r="F19" s="38">
        <f>'USS17 all data'!AF20</f>
        <v>66.341052500000004</v>
      </c>
      <c r="G19" s="416">
        <f t="shared" si="0"/>
        <v>17</v>
      </c>
      <c r="H19" s="39">
        <f>'USS17 all data'!BL20</f>
        <v>54.337500000000006</v>
      </c>
      <c r="I19" s="420">
        <f t="shared" si="1"/>
        <v>24</v>
      </c>
      <c r="J19" s="40">
        <f>'USS17 all data'!CO20</f>
        <v>93.416666666666671</v>
      </c>
      <c r="K19" s="41">
        <f>'USS17 all data'!DN20</f>
        <v>34.244094483333335</v>
      </c>
      <c r="L19" s="42">
        <f>'USS17 all data'!EH20</f>
        <v>1</v>
      </c>
      <c r="M19" s="43">
        <f>'USS17 all data'!GH20</f>
        <v>6</v>
      </c>
      <c r="N19" s="42"/>
      <c r="O19" s="43">
        <f>'USS17 all data'!FF20</f>
        <v>3.5625</v>
      </c>
      <c r="P19" s="44"/>
      <c r="Q19" s="45">
        <f>'USS17 all data'!FS20</f>
        <v>0.2</v>
      </c>
      <c r="R19" s="342"/>
      <c r="S19" s="336"/>
      <c r="T19" s="343"/>
      <c r="U19" s="39" t="e">
        <f>'USS17 all data'!GZ20</f>
        <v>#DIV/0!</v>
      </c>
      <c r="V19" s="45"/>
      <c r="W19" s="42"/>
      <c r="X19" s="46">
        <f>'USS17 all data'!HG20</f>
        <v>0</v>
      </c>
      <c r="Y19" s="47">
        <f>'USS17 all data'!HO20</f>
        <v>2.3375000000000004</v>
      </c>
      <c r="Z19" s="47">
        <f>'USS17 all data'!GL20</f>
        <v>2</v>
      </c>
      <c r="AA19" s="39">
        <f>'USS17 all data'!HT20</f>
        <v>4.5</v>
      </c>
      <c r="AB19" s="41">
        <f>'USS17 all data'!HU20</f>
        <v>0</v>
      </c>
      <c r="AC19" s="41">
        <f>'USS17 all data'!HV20</f>
        <v>0</v>
      </c>
      <c r="AD19" s="41">
        <f>'USS17 all data'!HW20</f>
        <v>0</v>
      </c>
      <c r="AE19" s="41">
        <f>'USS17 all data'!HX20</f>
        <v>0</v>
      </c>
      <c r="AF19" s="361">
        <f>'USS17 all data'!HY20</f>
        <v>0</v>
      </c>
    </row>
    <row r="20" spans="1:35" ht="14.1" customHeight="1" x14ac:dyDescent="0.2">
      <c r="A20" s="49">
        <f>'USS17 all data'!A21</f>
        <v>16</v>
      </c>
      <c r="B20" s="50" t="str">
        <f>'USS17 all data'!B21</f>
        <v>VA09MAS6-122-7-1</v>
      </c>
      <c r="C20" s="833" t="s">
        <v>251</v>
      </c>
      <c r="D20" s="5">
        <f>'USS17 all data'!AD21</f>
        <v>66.693495242672412</v>
      </c>
      <c r="E20" s="413">
        <f t="shared" si="2"/>
        <v>5</v>
      </c>
      <c r="F20" s="7">
        <f>'USS17 all data'!AF21</f>
        <v>71.125403448275875</v>
      </c>
      <c r="G20" s="417">
        <f t="shared" si="0"/>
        <v>13</v>
      </c>
      <c r="H20" s="9">
        <f>'USS17 all data'!BL21</f>
        <v>56</v>
      </c>
      <c r="I20" s="421">
        <f t="shared" si="1"/>
        <v>12</v>
      </c>
      <c r="J20" s="11">
        <f>'USS17 all data'!CO21</f>
        <v>89.333333333333329</v>
      </c>
      <c r="K20" s="12">
        <f>'USS17 all data'!DN21</f>
        <v>29.236876633333335</v>
      </c>
      <c r="L20" s="15">
        <f>'USS17 all data'!EH21</f>
        <v>1</v>
      </c>
      <c r="M20" s="14">
        <f>'USS17 all data'!GH21</f>
        <v>2</v>
      </c>
      <c r="N20" s="15"/>
      <c r="O20" s="14">
        <f>'USS17 all data'!FF21</f>
        <v>0.875</v>
      </c>
      <c r="P20" s="51"/>
      <c r="Q20" s="17">
        <f>'USS17 all data'!FS21</f>
        <v>0.45</v>
      </c>
      <c r="R20" s="344"/>
      <c r="S20" s="337"/>
      <c r="T20" s="345"/>
      <c r="U20" s="9" t="e">
        <f>'USS17 all data'!GZ21</f>
        <v>#DIV/0!</v>
      </c>
      <c r="V20" s="17"/>
      <c r="W20" s="15"/>
      <c r="X20" s="19">
        <f>'USS17 all data'!HG21</f>
        <v>0</v>
      </c>
      <c r="Y20" s="20">
        <f>'USS17 all data'!HO21</f>
        <v>3.3125</v>
      </c>
      <c r="Z20" s="20">
        <f>'USS17 all data'!GL21</f>
        <v>2</v>
      </c>
      <c r="AA20" s="9">
        <f>'USS17 all data'!HT21</f>
        <v>7</v>
      </c>
      <c r="AB20" s="12">
        <f>'USS17 all data'!HU21</f>
        <v>10.526315789473683</v>
      </c>
      <c r="AC20" s="12">
        <f>'USS17 all data'!HV21</f>
        <v>0</v>
      </c>
      <c r="AD20" s="12">
        <f>'USS17 all data'!HW21</f>
        <v>0</v>
      </c>
      <c r="AE20" s="12">
        <f>'USS17 all data'!HX21</f>
        <v>0</v>
      </c>
      <c r="AF20" s="359">
        <f>'USS17 all data'!HY21</f>
        <v>0</v>
      </c>
    </row>
    <row r="21" spans="1:35" ht="14.1" customHeight="1" x14ac:dyDescent="0.2">
      <c r="A21" s="22">
        <f>'USS17 all data'!A22</f>
        <v>17</v>
      </c>
      <c r="B21" s="23" t="str">
        <f>'USS17 all data'!B22</f>
        <v>VA11W-108PA</v>
      </c>
      <c r="C21" s="834" t="s">
        <v>253</v>
      </c>
      <c r="D21" s="24">
        <f>'USS17 all data'!AD22</f>
        <v>66.00704647284482</v>
      </c>
      <c r="E21" s="411">
        <f t="shared" si="2"/>
        <v>6</v>
      </c>
      <c r="F21" s="25">
        <f>'USS17 all data'!AF22</f>
        <v>72.751696896551721</v>
      </c>
      <c r="G21" s="415">
        <f t="shared" si="0"/>
        <v>8</v>
      </c>
      <c r="H21" s="26">
        <f>'USS17 all data'!BL22</f>
        <v>54</v>
      </c>
      <c r="I21" s="419">
        <f t="shared" si="1"/>
        <v>27</v>
      </c>
      <c r="J21" s="27">
        <f>'USS17 all data'!CO22</f>
        <v>93.5</v>
      </c>
      <c r="K21" s="28">
        <f>'USS17 all data'!DN22</f>
        <v>33.988845149999996</v>
      </c>
      <c r="L21" s="29">
        <f>'USS17 all data'!EH22</f>
        <v>1</v>
      </c>
      <c r="M21" s="30">
        <f>'USS17 all data'!GH22</f>
        <v>0</v>
      </c>
      <c r="N21" s="29"/>
      <c r="O21" s="30">
        <f>'USS17 all data'!FF22</f>
        <v>1</v>
      </c>
      <c r="P21" s="31"/>
      <c r="Q21" s="32">
        <f>'USS17 all data'!FS22</f>
        <v>0.2</v>
      </c>
      <c r="R21" s="340"/>
      <c r="S21" s="335"/>
      <c r="T21" s="341"/>
      <c r="U21" s="26" t="e">
        <f>'USS17 all data'!GZ22</f>
        <v>#DIV/0!</v>
      </c>
      <c r="V21" s="32"/>
      <c r="W21" s="29"/>
      <c r="X21" s="33">
        <f>'USS17 all data'!HG22</f>
        <v>3</v>
      </c>
      <c r="Y21" s="34">
        <f>'USS17 all data'!HO22</f>
        <v>1.6625000000000001</v>
      </c>
      <c r="Z21" s="34">
        <f>'USS17 all data'!GL22</f>
        <v>2</v>
      </c>
      <c r="AA21" s="26">
        <f>'USS17 all data'!HT22</f>
        <v>6</v>
      </c>
      <c r="AB21" s="28">
        <f>'USS17 all data'!HU22</f>
        <v>100</v>
      </c>
      <c r="AC21" s="28">
        <f>'USS17 all data'!HV22</f>
        <v>100</v>
      </c>
      <c r="AD21" s="28">
        <f>'USS17 all data'!HW22</f>
        <v>100</v>
      </c>
      <c r="AE21" s="28">
        <f>'USS17 all data'!HX22</f>
        <v>0</v>
      </c>
      <c r="AF21" s="360">
        <f>'USS17 all data'!HY22</f>
        <v>0</v>
      </c>
    </row>
    <row r="22" spans="1:35" ht="14.1" customHeight="1" x14ac:dyDescent="0.2">
      <c r="A22" s="22">
        <f>'USS17 all data'!A23</f>
        <v>18</v>
      </c>
      <c r="B22" s="23" t="str">
        <f>'USS17 all data'!B23</f>
        <v>KWS103</v>
      </c>
      <c r="C22" s="834" t="s">
        <v>255</v>
      </c>
      <c r="D22" s="24">
        <f>'USS17 all data'!AD23</f>
        <v>56.399985274137926</v>
      </c>
      <c r="E22" s="411">
        <f t="shared" si="2"/>
        <v>21</v>
      </c>
      <c r="F22" s="25">
        <f>'USS17 all data'!AF23</f>
        <v>62.706407758620685</v>
      </c>
      <c r="G22" s="415">
        <f t="shared" si="0"/>
        <v>25</v>
      </c>
      <c r="H22" s="26">
        <f>'USS17 all data'!BL23</f>
        <v>50.662500000000001</v>
      </c>
      <c r="I22" s="419">
        <f t="shared" si="1"/>
        <v>32</v>
      </c>
      <c r="J22" s="27">
        <f>'USS17 all data'!CO23</f>
        <v>98.4</v>
      </c>
      <c r="K22" s="28">
        <f>'USS17 all data'!DN23</f>
        <v>31.499343833333331</v>
      </c>
      <c r="L22" s="29">
        <f>'USS17 all data'!EH23</f>
        <v>1.75</v>
      </c>
      <c r="M22" s="30">
        <f>'USS17 all data'!GH23</f>
        <v>1.5</v>
      </c>
      <c r="N22" s="29"/>
      <c r="O22" s="30">
        <f>'USS17 all data'!FF23</f>
        <v>0.5625</v>
      </c>
      <c r="P22" s="31"/>
      <c r="Q22" s="32">
        <f>'USS17 all data'!FS23</f>
        <v>0.89</v>
      </c>
      <c r="R22" s="340"/>
      <c r="S22" s="335"/>
      <c r="T22" s="341"/>
      <c r="U22" s="26" t="e">
        <f>'USS17 all data'!GZ23</f>
        <v>#DIV/0!</v>
      </c>
      <c r="V22" s="32"/>
      <c r="W22" s="29"/>
      <c r="X22" s="33">
        <f>'USS17 all data'!HG23</f>
        <v>0</v>
      </c>
      <c r="Y22" s="34">
        <f>'USS17 all data'!HO23</f>
        <v>0.75</v>
      </c>
      <c r="Z22" s="34">
        <f>'USS17 all data'!GL23</f>
        <v>2</v>
      </c>
      <c r="AA22" s="26">
        <f>'USS17 all data'!HT23</f>
        <v>6</v>
      </c>
      <c r="AB22" s="28">
        <f>'USS17 all data'!HU23</f>
        <v>100</v>
      </c>
      <c r="AC22" s="28">
        <f>'USS17 all data'!HV23</f>
        <v>0</v>
      </c>
      <c r="AD22" s="28">
        <f>'USS17 all data'!HW23</f>
        <v>0</v>
      </c>
      <c r="AE22" s="28">
        <f>'USS17 all data'!HX23</f>
        <v>0</v>
      </c>
      <c r="AF22" s="360">
        <f>'USS17 all data'!HY23</f>
        <v>0</v>
      </c>
    </row>
    <row r="23" spans="1:35" ht="14.1" customHeight="1" x14ac:dyDescent="0.2">
      <c r="A23" s="22">
        <f>'USS17 all data'!A24</f>
        <v>19</v>
      </c>
      <c r="B23" s="23" t="str">
        <f>'USS17 all data'!B24</f>
        <v>KWS114</v>
      </c>
      <c r="C23" s="834" t="s">
        <v>257</v>
      </c>
      <c r="D23" s="24">
        <f>'USS17 all data'!AD24</f>
        <v>46.651023475431039</v>
      </c>
      <c r="E23" s="411">
        <f t="shared" si="2"/>
        <v>32</v>
      </c>
      <c r="F23" s="25">
        <f>'USS17 all data'!AF24</f>
        <v>48.011033620689659</v>
      </c>
      <c r="G23" s="415">
        <f t="shared" si="0"/>
        <v>33</v>
      </c>
      <c r="H23" s="26">
        <f>'USS17 all data'!BL24</f>
        <v>45.212500000000006</v>
      </c>
      <c r="I23" s="419">
        <f t="shared" si="1"/>
        <v>36</v>
      </c>
      <c r="J23" s="27">
        <f>'USS17 all data'!CO24</f>
        <v>101.4</v>
      </c>
      <c r="K23" s="28">
        <f>'USS17 all data'!DN24</f>
        <v>33.405511816666667</v>
      </c>
      <c r="L23" s="29">
        <f>'USS17 all data'!EH24</f>
        <v>1</v>
      </c>
      <c r="M23" s="30">
        <f>'USS17 all data'!GH24</f>
        <v>2</v>
      </c>
      <c r="N23" s="29"/>
      <c r="O23" s="30">
        <f>'USS17 all data'!FF24</f>
        <v>1.375</v>
      </c>
      <c r="P23" s="31"/>
      <c r="Q23" s="32">
        <f>'USS17 all data'!FS24</f>
        <v>0.65</v>
      </c>
      <c r="R23" s="340"/>
      <c r="S23" s="335"/>
      <c r="T23" s="341"/>
      <c r="U23" s="26" t="e">
        <f>'USS17 all data'!GZ24</f>
        <v>#DIV/0!</v>
      </c>
      <c r="V23" s="32"/>
      <c r="W23" s="29"/>
      <c r="X23" s="33">
        <f>'USS17 all data'!HG24</f>
        <v>0</v>
      </c>
      <c r="Y23" s="34">
        <f>'USS17 all data'!HO24</f>
        <v>0.75</v>
      </c>
      <c r="Z23" s="34">
        <f>'USS17 all data'!GL24</f>
        <v>2</v>
      </c>
      <c r="AA23" s="26">
        <f>'USS17 all data'!HT24</f>
        <v>7.5</v>
      </c>
      <c r="AB23" s="28">
        <f>'USS17 all data'!HU24</f>
        <v>100</v>
      </c>
      <c r="AC23" s="28">
        <f>'USS17 all data'!HV24</f>
        <v>0</v>
      </c>
      <c r="AD23" s="28">
        <f>'USS17 all data'!HW24</f>
        <v>0</v>
      </c>
      <c r="AE23" s="28">
        <f>'USS17 all data'!HX24</f>
        <v>0</v>
      </c>
      <c r="AF23" s="360">
        <f>'USS17 all data'!HY24</f>
        <v>0</v>
      </c>
    </row>
    <row r="24" spans="1:35" s="48" customFormat="1" ht="14.1" customHeight="1" x14ac:dyDescent="0.2">
      <c r="A24" s="35">
        <f>'USS17 all data'!A25</f>
        <v>20</v>
      </c>
      <c r="B24" s="36" t="str">
        <f>'USS17 all data'!B25</f>
        <v>KWS141</v>
      </c>
      <c r="C24" s="835" t="s">
        <v>259</v>
      </c>
      <c r="D24" s="37">
        <f>'USS17 all data'!AD25</f>
        <v>46.684282120689659</v>
      </c>
      <c r="E24" s="412">
        <f t="shared" si="2"/>
        <v>31</v>
      </c>
      <c r="F24" s="38">
        <f>'USS17 all data'!AF25</f>
        <v>47.897063793103449</v>
      </c>
      <c r="G24" s="416">
        <f t="shared" si="0"/>
        <v>35</v>
      </c>
      <c r="H24" s="39">
        <f>'USS17 all data'!BL25</f>
        <v>51.437499999999993</v>
      </c>
      <c r="I24" s="420">
        <f t="shared" si="1"/>
        <v>31</v>
      </c>
      <c r="J24" s="40">
        <f>'USS17 all data'!CO25</f>
        <v>98.4</v>
      </c>
      <c r="K24" s="41">
        <f>'USS17 all data'!DN25</f>
        <v>31.994094483333331</v>
      </c>
      <c r="L24" s="42">
        <f>'USS17 all data'!EH25</f>
        <v>1</v>
      </c>
      <c r="M24" s="43">
        <f>'USS17 all data'!GH25</f>
        <v>3</v>
      </c>
      <c r="N24" s="42"/>
      <c r="O24" s="43">
        <f>'USS17 all data'!FF25</f>
        <v>2.4375</v>
      </c>
      <c r="P24" s="44"/>
      <c r="Q24" s="45">
        <f>'USS17 all data'!FS25</f>
        <v>0.43</v>
      </c>
      <c r="R24" s="342"/>
      <c r="S24" s="336"/>
      <c r="T24" s="343"/>
      <c r="U24" s="39" t="e">
        <f>'USS17 all data'!GZ25</f>
        <v>#DIV/0!</v>
      </c>
      <c r="V24" s="45"/>
      <c r="W24" s="42"/>
      <c r="X24" s="46">
        <f>'USS17 all data'!HG25</f>
        <v>0</v>
      </c>
      <c r="Y24" s="47">
        <f>'USS17 all data'!HO25</f>
        <v>0.75</v>
      </c>
      <c r="Z24" s="47">
        <f>'USS17 all data'!GL25</f>
        <v>2</v>
      </c>
      <c r="AA24" s="39">
        <f>'USS17 all data'!HT25</f>
        <v>8</v>
      </c>
      <c r="AB24" s="41">
        <f>'USS17 all data'!HU25</f>
        <v>42.105263157894733</v>
      </c>
      <c r="AC24" s="41">
        <f>'USS17 all data'!HV25</f>
        <v>0</v>
      </c>
      <c r="AD24" s="41">
        <f>'USS17 all data'!HW25</f>
        <v>0</v>
      </c>
      <c r="AE24" s="41">
        <f>'USS17 all data'!HX25</f>
        <v>0</v>
      </c>
      <c r="AF24" s="361">
        <f>'USS17 all data'!HY25</f>
        <v>0</v>
      </c>
    </row>
    <row r="25" spans="1:35" ht="14.1" customHeight="1" x14ac:dyDescent="0.2">
      <c r="A25" s="49">
        <f>'USS17 all data'!A26</f>
        <v>21</v>
      </c>
      <c r="B25" s="50" t="str">
        <f>'USS17 all data'!B26</f>
        <v>AR051160-14LE31</v>
      </c>
      <c r="C25" s="833" t="s">
        <v>261</v>
      </c>
      <c r="D25" s="5">
        <f>'USS17 all data'!AD26</f>
        <v>56.408636081465531</v>
      </c>
      <c r="E25" s="413">
        <f t="shared" si="2"/>
        <v>20</v>
      </c>
      <c r="F25" s="7">
        <f>'USS17 all data'!AF26</f>
        <v>67.06372931034484</v>
      </c>
      <c r="G25" s="417">
        <f t="shared" si="0"/>
        <v>16</v>
      </c>
      <c r="H25" s="9">
        <f>'USS17 all data'!BL26</f>
        <v>55.375000000000007</v>
      </c>
      <c r="I25" s="421">
        <f t="shared" si="1"/>
        <v>17</v>
      </c>
      <c r="J25" s="11">
        <f>'USS17 all data'!CO26</f>
        <v>93.5</v>
      </c>
      <c r="K25" s="12">
        <f>'USS17 all data'!DN26</f>
        <v>31.380577433333332</v>
      </c>
      <c r="L25" s="15">
        <f>'USS17 all data'!EH26</f>
        <v>1.25</v>
      </c>
      <c r="M25" s="14">
        <f>'USS17 all data'!GH26</f>
        <v>2</v>
      </c>
      <c r="N25" s="15"/>
      <c r="O25" s="14">
        <f>'USS17 all data'!FF26</f>
        <v>1.375</v>
      </c>
      <c r="P25" s="51"/>
      <c r="Q25" s="17">
        <f>'USS17 all data'!FS26</f>
        <v>0.38</v>
      </c>
      <c r="R25" s="344"/>
      <c r="S25" s="337"/>
      <c r="T25" s="345"/>
      <c r="U25" s="9" t="e">
        <f>'USS17 all data'!GZ26</f>
        <v>#DIV/0!</v>
      </c>
      <c r="V25" s="17"/>
      <c r="W25" s="15"/>
      <c r="X25" s="19">
        <f>'USS17 all data'!HG26</f>
        <v>0</v>
      </c>
      <c r="Y25" s="20">
        <f>'USS17 all data'!HO26</f>
        <v>3.5125000000000002</v>
      </c>
      <c r="Z25" s="20">
        <f>'USS17 all data'!GL26</f>
        <v>2</v>
      </c>
      <c r="AA25" s="9">
        <f>'USS17 all data'!HT26</f>
        <v>1.5</v>
      </c>
      <c r="AB25" s="12">
        <f>'USS17 all data'!HU26</f>
        <v>100</v>
      </c>
      <c r="AC25" s="12">
        <f>'USS17 all data'!HV26</f>
        <v>100</v>
      </c>
      <c r="AD25" s="12">
        <f>'USS17 all data'!HW26</f>
        <v>100</v>
      </c>
      <c r="AE25" s="12">
        <f>'USS17 all data'!HX26</f>
        <v>100</v>
      </c>
      <c r="AF25" s="359">
        <f>'USS17 all data'!HY26</f>
        <v>100</v>
      </c>
      <c r="AI25" s="2" t="s">
        <v>132</v>
      </c>
    </row>
    <row r="26" spans="1:35" ht="14.1" customHeight="1" x14ac:dyDescent="0.2">
      <c r="A26" s="22">
        <f>'USS17 all data'!A27</f>
        <v>22</v>
      </c>
      <c r="B26" s="23" t="str">
        <f>'USS17 all data'!B27</f>
        <v>TN1701</v>
      </c>
      <c r="C26" s="834" t="s">
        <v>263</v>
      </c>
      <c r="D26" s="24">
        <f>'USS17 all data'!AD27</f>
        <v>58.969454198706892</v>
      </c>
      <c r="E26" s="411">
        <f t="shared" si="2"/>
        <v>19</v>
      </c>
      <c r="F26" s="25">
        <f>'USS17 all data'!AF27</f>
        <v>65.482199137931033</v>
      </c>
      <c r="G26" s="415">
        <f t="shared" si="0"/>
        <v>18</v>
      </c>
      <c r="H26" s="26">
        <f>'USS17 all data'!BL27</f>
        <v>52.012500000000003</v>
      </c>
      <c r="I26" s="419">
        <f t="shared" si="1"/>
        <v>30</v>
      </c>
      <c r="J26" s="27">
        <f>'USS17 all data'!CO27</f>
        <v>88.25</v>
      </c>
      <c r="K26" s="28">
        <f>'USS17 all data'!DN27</f>
        <v>33.994094483333335</v>
      </c>
      <c r="L26" s="29">
        <f>'USS17 all data'!EH27</f>
        <v>2.5</v>
      </c>
      <c r="M26" s="30">
        <f>'USS17 all data'!GH27</f>
        <v>3.5</v>
      </c>
      <c r="N26" s="29"/>
      <c r="O26" s="30">
        <f>'USS17 all data'!FF27</f>
        <v>3.25</v>
      </c>
      <c r="P26" s="31"/>
      <c r="Q26" s="32">
        <f>'USS17 all data'!FS27</f>
        <v>1.7399999999999998</v>
      </c>
      <c r="R26" s="340"/>
      <c r="S26" s="335"/>
      <c r="T26" s="341"/>
      <c r="U26" s="26" t="e">
        <f>'USS17 all data'!GZ27</f>
        <v>#DIV/0!</v>
      </c>
      <c r="V26" s="32"/>
      <c r="W26" s="29"/>
      <c r="X26" s="33">
        <f>'USS17 all data'!HG27</f>
        <v>0</v>
      </c>
      <c r="Y26" s="34">
        <f>'USS17 all data'!HO27</f>
        <v>5.1375000000000002</v>
      </c>
      <c r="Z26" s="34">
        <f>'USS17 all data'!GL27</f>
        <v>3</v>
      </c>
      <c r="AA26" s="26">
        <f>'USS17 all data'!HT27</f>
        <v>1.5</v>
      </c>
      <c r="AB26" s="28">
        <f>'USS17 all data'!HU27</f>
        <v>81.25</v>
      </c>
      <c r="AC26" s="28">
        <f>'USS17 all data'!HV27</f>
        <v>0</v>
      </c>
      <c r="AD26" s="28">
        <f>'USS17 all data'!HW27</f>
        <v>0</v>
      </c>
      <c r="AE26" s="28">
        <f>'USS17 all data'!HX27</f>
        <v>0</v>
      </c>
      <c r="AF26" s="360">
        <f>'USS17 all data'!HY27</f>
        <v>0</v>
      </c>
    </row>
    <row r="27" spans="1:35" ht="14.1" customHeight="1" x14ac:dyDescent="0.2">
      <c r="A27" s="22">
        <f>'USS17 all data'!A28</f>
        <v>23</v>
      </c>
      <c r="B27" s="23" t="str">
        <f>'USS17 all data'!B28</f>
        <v>TN1702</v>
      </c>
      <c r="C27" s="834" t="s">
        <v>265</v>
      </c>
      <c r="D27" s="24">
        <f>'USS17 all data'!AD28</f>
        <v>38.600811909051721</v>
      </c>
      <c r="E27" s="411">
        <f t="shared" si="2"/>
        <v>36</v>
      </c>
      <c r="F27" s="25">
        <f>'USS17 all data'!AF28</f>
        <v>39.396931034482762</v>
      </c>
      <c r="G27" s="415">
        <f t="shared" si="0"/>
        <v>36</v>
      </c>
      <c r="H27" s="26">
        <f>'USS17 all data'!BL28</f>
        <v>50.337499999999999</v>
      </c>
      <c r="I27" s="419">
        <f t="shared" si="1"/>
        <v>33</v>
      </c>
      <c r="J27" s="27">
        <f>'USS17 all data'!CO28</f>
        <v>98.8</v>
      </c>
      <c r="K27" s="28">
        <f>'USS17 all data'!DN28</f>
        <v>30.910761149999999</v>
      </c>
      <c r="L27" s="29">
        <f>'USS17 all data'!EH28</f>
        <v>1.25</v>
      </c>
      <c r="M27" s="30">
        <f>'USS17 all data'!GH28</f>
        <v>2.5</v>
      </c>
      <c r="N27" s="29"/>
      <c r="O27" s="30">
        <f>'USS17 all data'!FF28</f>
        <v>4.5</v>
      </c>
      <c r="P27" s="31"/>
      <c r="Q27" s="32">
        <f>'USS17 all data'!FS28</f>
        <v>3.45</v>
      </c>
      <c r="R27" s="340"/>
      <c r="S27" s="335"/>
      <c r="T27" s="341"/>
      <c r="U27" s="26" t="e">
        <f>'USS17 all data'!GZ28</f>
        <v>#DIV/0!</v>
      </c>
      <c r="V27" s="32"/>
      <c r="W27" s="29"/>
      <c r="X27" s="33">
        <f>'USS17 all data'!HG28</f>
        <v>0</v>
      </c>
      <c r="Y27" s="34">
        <f>'USS17 all data'!HO28</f>
        <v>3.3875000000000002</v>
      </c>
      <c r="Z27" s="34">
        <f>'USS17 all data'!GL28</f>
        <v>3</v>
      </c>
      <c r="AA27" s="26">
        <f>'USS17 all data'!HT28</f>
        <v>4.5</v>
      </c>
      <c r="AB27" s="28">
        <f>'USS17 all data'!HU28</f>
        <v>100</v>
      </c>
      <c r="AC27" s="28">
        <f>'USS17 all data'!HV28</f>
        <v>41.17647058823529</v>
      </c>
      <c r="AD27" s="28">
        <f>'USS17 all data'!HW28</f>
        <v>0</v>
      </c>
      <c r="AE27" s="28">
        <f>'USS17 all data'!HX28</f>
        <v>0</v>
      </c>
      <c r="AF27" s="360">
        <f>'USS17 all data'!HY28</f>
        <v>0</v>
      </c>
    </row>
    <row r="28" spans="1:35" ht="14.1" customHeight="1" x14ac:dyDescent="0.2">
      <c r="A28" s="22">
        <f>'USS17 all data'!A29</f>
        <v>24</v>
      </c>
      <c r="B28" s="23" t="str">
        <f>'USS17 all data'!B29</f>
        <v>TN1703</v>
      </c>
      <c r="C28" s="834" t="s">
        <v>267</v>
      </c>
      <c r="D28" s="24">
        <f>'USS17 all data'!AD29</f>
        <v>52.289162321120692</v>
      </c>
      <c r="E28" s="411">
        <f t="shared" si="2"/>
        <v>29</v>
      </c>
      <c r="F28" s="25">
        <f>'USS17 all data'!AF29</f>
        <v>56.544017413793107</v>
      </c>
      <c r="G28" s="415">
        <f t="shared" si="0"/>
        <v>29</v>
      </c>
      <c r="H28" s="26">
        <f>'USS17 all data'!BL29</f>
        <v>50.175000000000004</v>
      </c>
      <c r="I28" s="419">
        <f t="shared" si="1"/>
        <v>34</v>
      </c>
      <c r="J28" s="27">
        <f>'USS17 all data'!CO29</f>
        <v>94.833333333333329</v>
      </c>
      <c r="K28" s="28">
        <f>'USS17 all data'!DN29</f>
        <v>29.499343833333331</v>
      </c>
      <c r="L28" s="29">
        <f>'USS17 all data'!EH29</f>
        <v>1.75</v>
      </c>
      <c r="M28" s="30">
        <f>'USS17 all data'!GH29</f>
        <v>0.5</v>
      </c>
      <c r="N28" s="29"/>
      <c r="O28" s="30">
        <f>'USS17 all data'!FF29</f>
        <v>6.25</v>
      </c>
      <c r="P28" s="31"/>
      <c r="Q28" s="32">
        <f>'USS17 all data'!FS29</f>
        <v>0.85</v>
      </c>
      <c r="R28" s="340"/>
      <c r="S28" s="335"/>
      <c r="T28" s="341"/>
      <c r="U28" s="26" t="e">
        <f>'USS17 all data'!GZ29</f>
        <v>#DIV/0!</v>
      </c>
      <c r="V28" s="32"/>
      <c r="W28" s="29"/>
      <c r="X28" s="33">
        <f>'USS17 all data'!HG29</f>
        <v>0</v>
      </c>
      <c r="Y28" s="34">
        <f>'USS17 all data'!HO29</f>
        <v>2.9</v>
      </c>
      <c r="Z28" s="34">
        <f>'USS17 all data'!GL29</f>
        <v>4</v>
      </c>
      <c r="AA28" s="26">
        <f>'USS17 all data'!HT29</f>
        <v>7</v>
      </c>
      <c r="AB28" s="28">
        <f>'USS17 all data'!HU29</f>
        <v>42.857142857142854</v>
      </c>
      <c r="AC28" s="28">
        <f>'USS17 all data'!HV29</f>
        <v>0</v>
      </c>
      <c r="AD28" s="28">
        <f>'USS17 all data'!HW29</f>
        <v>0</v>
      </c>
      <c r="AE28" s="28">
        <f>'USS17 all data'!HX29</f>
        <v>0</v>
      </c>
      <c r="AF28" s="360">
        <f>'USS17 all data'!HY29</f>
        <v>0</v>
      </c>
    </row>
    <row r="29" spans="1:35" ht="14.1" customHeight="1" x14ac:dyDescent="0.2">
      <c r="A29" s="35">
        <f>'USS17 all data'!A30</f>
        <v>25</v>
      </c>
      <c r="B29" s="36" t="str">
        <f>'USS17 all data'!B30</f>
        <v>GA08510-15E9</v>
      </c>
      <c r="C29" s="835" t="s">
        <v>269</v>
      </c>
      <c r="D29" s="37">
        <f>'USS17 all data'!AD30</f>
        <v>62.913972122413789</v>
      </c>
      <c r="E29" s="412">
        <f t="shared" si="2"/>
        <v>10</v>
      </c>
      <c r="F29" s="38">
        <f>'USS17 all data'!AF30</f>
        <v>72.45464827586207</v>
      </c>
      <c r="G29" s="416">
        <f t="shared" si="0"/>
        <v>10</v>
      </c>
      <c r="H29" s="39">
        <f>'USS17 all data'!BL30</f>
        <v>56.674999999999997</v>
      </c>
      <c r="I29" s="420">
        <f t="shared" si="1"/>
        <v>5</v>
      </c>
      <c r="J29" s="40">
        <f>'USS17 all data'!CO30</f>
        <v>85.75</v>
      </c>
      <c r="K29" s="41">
        <f>'USS17 all data'!DN30</f>
        <v>32.398293966666664</v>
      </c>
      <c r="L29" s="42">
        <f>'USS17 all data'!EH30</f>
        <v>1.25</v>
      </c>
      <c r="M29" s="43">
        <f>'USS17 all data'!GH30</f>
        <v>0</v>
      </c>
      <c r="N29" s="42"/>
      <c r="O29" s="43">
        <f>'USS17 all data'!FF30</f>
        <v>0.5</v>
      </c>
      <c r="P29" s="44"/>
      <c r="Q29" s="45">
        <f>'USS17 all data'!FS30</f>
        <v>0.38</v>
      </c>
      <c r="R29" s="342"/>
      <c r="S29" s="336"/>
      <c r="T29" s="343"/>
      <c r="U29" s="39" t="e">
        <f>'USS17 all data'!GZ30</f>
        <v>#DIV/0!</v>
      </c>
      <c r="V29" s="45"/>
      <c r="W29" s="42"/>
      <c r="X29" s="46">
        <f>'USS17 all data'!HG30</f>
        <v>3</v>
      </c>
      <c r="Y29" s="47">
        <f>'USS17 all data'!HO30</f>
        <v>3.3875000000000002</v>
      </c>
      <c r="Z29" s="47">
        <f>'USS17 all data'!GL30</f>
        <v>4</v>
      </c>
      <c r="AA29" s="39">
        <f>'USS17 all data'!HT30</f>
        <v>0.5</v>
      </c>
      <c r="AB29" s="41">
        <f>'USS17 all data'!HU30</f>
        <v>0</v>
      </c>
      <c r="AC29" s="41">
        <f>'USS17 all data'!HV30</f>
        <v>0</v>
      </c>
      <c r="AD29" s="41">
        <f>'USS17 all data'!HW30</f>
        <v>0</v>
      </c>
      <c r="AE29" s="41">
        <f>'USS17 all data'!HX30</f>
        <v>0</v>
      </c>
      <c r="AF29" s="361">
        <f>'USS17 all data'!HY30</f>
        <v>0</v>
      </c>
    </row>
    <row r="30" spans="1:35" ht="14.1" customHeight="1" x14ac:dyDescent="0.2">
      <c r="A30" s="49">
        <f>'USS17 all data'!A31</f>
        <v>26</v>
      </c>
      <c r="B30" s="50" t="str">
        <f>'USS17 all data'!B31</f>
        <v>GA08535-15LE29</v>
      </c>
      <c r="C30" s="833" t="s">
        <v>272</v>
      </c>
      <c r="D30" s="5">
        <f>'USS17 all data'!AD31</f>
        <v>64.625268544827591</v>
      </c>
      <c r="E30" s="413">
        <f t="shared" si="2"/>
        <v>8</v>
      </c>
      <c r="F30" s="7">
        <f>'USS17 all data'!AF31</f>
        <v>71.601846551724137</v>
      </c>
      <c r="G30" s="417">
        <f t="shared" si="0"/>
        <v>11</v>
      </c>
      <c r="H30" s="9">
        <f>'USS17 all data'!BL31</f>
        <v>55.162499999999994</v>
      </c>
      <c r="I30" s="421">
        <f t="shared" si="1"/>
        <v>18</v>
      </c>
      <c r="J30" s="11">
        <f>'USS17 all data'!CO31</f>
        <v>87.916666666666671</v>
      </c>
      <c r="K30" s="12">
        <f>'USS17 all data'!DN31</f>
        <v>34.314960633333335</v>
      </c>
      <c r="L30" s="15">
        <f>'USS17 all data'!EH31</f>
        <v>1.5</v>
      </c>
      <c r="M30" s="14">
        <f>'USS17 all data'!GH31</f>
        <v>3</v>
      </c>
      <c r="N30" s="15"/>
      <c r="O30" s="14">
        <f>'USS17 all data'!FF31</f>
        <v>1.25</v>
      </c>
      <c r="P30" s="51"/>
      <c r="Q30" s="17">
        <f>'USS17 all data'!FS31</f>
        <v>1.54</v>
      </c>
      <c r="R30" s="344"/>
      <c r="S30" s="337"/>
      <c r="T30" s="345"/>
      <c r="U30" s="9" t="e">
        <f>'USS17 all data'!GZ31</f>
        <v>#DIV/0!</v>
      </c>
      <c r="V30" s="17"/>
      <c r="W30" s="15"/>
      <c r="X30" s="19">
        <f>'USS17 all data'!HG31</f>
        <v>3</v>
      </c>
      <c r="Y30" s="20">
        <f>'USS17 all data'!HO31</f>
        <v>4.3625000000000007</v>
      </c>
      <c r="Z30" s="20">
        <f>'USS17 all data'!GL31</f>
        <v>3</v>
      </c>
      <c r="AA30" s="9">
        <f>'USS17 all data'!HT31</f>
        <v>0</v>
      </c>
      <c r="AB30" s="12">
        <f>'USS17 all data'!HU31</f>
        <v>0</v>
      </c>
      <c r="AC30" s="12">
        <f>'USS17 all data'!HV31</f>
        <v>0</v>
      </c>
      <c r="AD30" s="12">
        <f>'USS17 all data'!HW31</f>
        <v>0</v>
      </c>
      <c r="AE30" s="12">
        <f>'USS17 all data'!HX31</f>
        <v>0</v>
      </c>
      <c r="AF30" s="359">
        <f>'USS17 all data'!HY31</f>
        <v>0</v>
      </c>
    </row>
    <row r="31" spans="1:35" ht="14.1" customHeight="1" x14ac:dyDescent="0.2">
      <c r="A31" s="22">
        <f>'USS17 all data'!A32</f>
        <v>27</v>
      </c>
      <c r="B31" s="23" t="str">
        <f>'USS17 all data'!B32</f>
        <v>GA061471-15LE38</v>
      </c>
      <c r="C31" s="834" t="s">
        <v>274</v>
      </c>
      <c r="D31" s="24">
        <f>'USS17 all data'!AD32</f>
        <v>67.533271627586203</v>
      </c>
      <c r="E31" s="411">
        <f t="shared" si="2"/>
        <v>4</v>
      </c>
      <c r="F31" s="25">
        <f>'USS17 all data'!AF32</f>
        <v>77.129411724137924</v>
      </c>
      <c r="G31" s="415">
        <f t="shared" si="0"/>
        <v>3</v>
      </c>
      <c r="H31" s="26">
        <f>'USS17 all data'!BL32</f>
        <v>55.9</v>
      </c>
      <c r="I31" s="419">
        <f t="shared" si="1"/>
        <v>13</v>
      </c>
      <c r="J31" s="27">
        <f>'USS17 all data'!CO32</f>
        <v>91</v>
      </c>
      <c r="K31" s="28">
        <f>'USS17 all data'!DN32</f>
        <v>33.97637795</v>
      </c>
      <c r="L31" s="29">
        <f>'USS17 all data'!EH32</f>
        <v>1</v>
      </c>
      <c r="M31" s="30">
        <f>'USS17 all data'!GH32</f>
        <v>0.5</v>
      </c>
      <c r="N31" s="29"/>
      <c r="O31" s="30">
        <f>'USS17 all data'!FF32</f>
        <v>0.875</v>
      </c>
      <c r="P31" s="31"/>
      <c r="Q31" s="32">
        <f>'USS17 all data'!FS32</f>
        <v>0.63</v>
      </c>
      <c r="R31" s="340"/>
      <c r="S31" s="335"/>
      <c r="T31" s="341"/>
      <c r="U31" s="26" t="e">
        <f>'USS17 all data'!GZ32</f>
        <v>#DIV/0!</v>
      </c>
      <c r="V31" s="32"/>
      <c r="W31" s="29"/>
      <c r="X31" s="33">
        <f>'USS17 all data'!HG32</f>
        <v>2</v>
      </c>
      <c r="Y31" s="34">
        <f>'USS17 all data'!HO32</f>
        <v>2.3875000000000002</v>
      </c>
      <c r="Z31" s="34">
        <f>'USS17 all data'!GL32</f>
        <v>5</v>
      </c>
      <c r="AA31" s="26">
        <f>'USS17 all data'!HT32</f>
        <v>0</v>
      </c>
      <c r="AB31" s="28">
        <f>'USS17 all data'!HU32</f>
        <v>0</v>
      </c>
      <c r="AC31" s="28">
        <f>'USS17 all data'!HV32</f>
        <v>0</v>
      </c>
      <c r="AD31" s="28">
        <f>'USS17 all data'!HW32</f>
        <v>0</v>
      </c>
      <c r="AE31" s="28">
        <f>'USS17 all data'!HX32</f>
        <v>0</v>
      </c>
      <c r="AF31" s="360">
        <f>'USS17 all data'!HY32</f>
        <v>0</v>
      </c>
    </row>
    <row r="32" spans="1:35" ht="14.1" customHeight="1" x14ac:dyDescent="0.2">
      <c r="A32" s="22">
        <f>'USS17 all data'!A33</f>
        <v>28</v>
      </c>
      <c r="B32" s="23" t="str">
        <f>'USS17 all data'!B33</f>
        <v>GA06474-15E56</v>
      </c>
      <c r="C32" s="834" t="s">
        <v>276</v>
      </c>
      <c r="D32" s="24">
        <f>'USS17 all data'!AD33</f>
        <v>61.48775194956896</v>
      </c>
      <c r="E32" s="411">
        <f t="shared" si="2"/>
        <v>15</v>
      </c>
      <c r="F32" s="25">
        <f>'USS17 all data'!AF33</f>
        <v>72.865936379310341</v>
      </c>
      <c r="G32" s="415">
        <f t="shared" si="0"/>
        <v>7</v>
      </c>
      <c r="H32" s="26">
        <f>'USS17 all data'!BL33</f>
        <v>54.709926474999996</v>
      </c>
      <c r="I32" s="419">
        <f t="shared" si="1"/>
        <v>20</v>
      </c>
      <c r="J32" s="27">
        <f>'USS17 all data'!CO33</f>
        <v>87</v>
      </c>
      <c r="K32" s="28">
        <f>'USS17 all data'!DN33</f>
        <v>30.499343833333331</v>
      </c>
      <c r="L32" s="29">
        <f>'USS17 all data'!EH33</f>
        <v>1.75</v>
      </c>
      <c r="M32" s="30">
        <f>'USS17 all data'!GH33</f>
        <v>0.5</v>
      </c>
      <c r="N32" s="29"/>
      <c r="O32" s="30">
        <f>'USS17 all data'!FF33</f>
        <v>0.25</v>
      </c>
      <c r="P32" s="31"/>
      <c r="Q32" s="32">
        <f>'USS17 all data'!FS33</f>
        <v>3.25</v>
      </c>
      <c r="R32" s="340"/>
      <c r="S32" s="335"/>
      <c r="T32" s="341"/>
      <c r="U32" s="26" t="e">
        <f>'USS17 all data'!GZ33</f>
        <v>#DIV/0!</v>
      </c>
      <c r="V32" s="32"/>
      <c r="W32" s="29"/>
      <c r="X32" s="33">
        <f>'USS17 all data'!HG33</f>
        <v>2</v>
      </c>
      <c r="Y32" s="34">
        <f>'USS17 all data'!HO33</f>
        <v>5.35</v>
      </c>
      <c r="Z32" s="34">
        <f>'USS17 all data'!GL33</f>
        <v>2</v>
      </c>
      <c r="AA32" s="26">
        <f>'USS17 all data'!HT33</f>
        <v>3</v>
      </c>
      <c r="AB32" s="28">
        <f>'USS17 all data'!HU33</f>
        <v>0</v>
      </c>
      <c r="AC32" s="28">
        <f>'USS17 all data'!HV33</f>
        <v>0</v>
      </c>
      <c r="AD32" s="28">
        <f>'USS17 all data'!HW33</f>
        <v>0</v>
      </c>
      <c r="AE32" s="28">
        <f>'USS17 all data'!HX33</f>
        <v>0</v>
      </c>
      <c r="AF32" s="360">
        <f>'USS17 all data'!HY33</f>
        <v>0</v>
      </c>
    </row>
    <row r="33" spans="1:32" ht="14.1" customHeight="1" x14ac:dyDescent="0.2">
      <c r="A33" s="22">
        <f>'USS17 all data'!A34</f>
        <v>29</v>
      </c>
      <c r="B33" s="23" t="str">
        <f>'USS17 all data'!B34</f>
        <v>B13*3189</v>
      </c>
      <c r="C33" s="834" t="s">
        <v>278</v>
      </c>
      <c r="D33" s="24">
        <f>'USS17 all data'!AD34</f>
        <v>62.577397493965506</v>
      </c>
      <c r="E33" s="411">
        <f t="shared" si="2"/>
        <v>12</v>
      </c>
      <c r="F33" s="25">
        <f>'USS17 all data'!AF34</f>
        <v>68.446479310344827</v>
      </c>
      <c r="G33" s="415">
        <f t="shared" si="0"/>
        <v>14</v>
      </c>
      <c r="H33" s="26">
        <f>'USS17 all data'!BL34</f>
        <v>56.774999999999999</v>
      </c>
      <c r="I33" s="419">
        <f t="shared" si="1"/>
        <v>4</v>
      </c>
      <c r="J33" s="27">
        <f>'USS17 all data'!CO34</f>
        <v>85.333333333333329</v>
      </c>
      <c r="K33" s="28">
        <f>'USS17 all data'!DN34</f>
        <v>33.47637795</v>
      </c>
      <c r="L33" s="29">
        <f>'USS17 all data'!EH34</f>
        <v>1.25</v>
      </c>
      <c r="M33" s="30">
        <f>'USS17 all data'!GH34</f>
        <v>2</v>
      </c>
      <c r="N33" s="29"/>
      <c r="O33" s="30">
        <f>'USS17 all data'!FF34</f>
        <v>2.8125</v>
      </c>
      <c r="P33" s="31"/>
      <c r="Q33" s="32">
        <f>'USS17 all data'!FS34</f>
        <v>0.54</v>
      </c>
      <c r="R33" s="340"/>
      <c r="S33" s="335"/>
      <c r="T33" s="341"/>
      <c r="U33" s="26" t="e">
        <f>'USS17 all data'!GZ34</f>
        <v>#DIV/0!</v>
      </c>
      <c r="V33" s="32"/>
      <c r="W33" s="29"/>
      <c r="X33" s="33">
        <f>'USS17 all data'!HG34</f>
        <v>0</v>
      </c>
      <c r="Y33" s="34">
        <f>'USS17 all data'!HO34</f>
        <v>2.0250000000000004</v>
      </c>
      <c r="Z33" s="34">
        <f>'USS17 all data'!GL34</f>
        <v>4</v>
      </c>
      <c r="AA33" s="26">
        <f>'USS17 all data'!HT34</f>
        <v>1.5</v>
      </c>
      <c r="AB33" s="28">
        <f>'USS17 all data'!HU34</f>
        <v>100</v>
      </c>
      <c r="AC33" s="28">
        <f>'USS17 all data'!HV34</f>
        <v>100</v>
      </c>
      <c r="AD33" s="28">
        <f>'USS17 all data'!HW34</f>
        <v>100</v>
      </c>
      <c r="AE33" s="28">
        <f>'USS17 all data'!HX34</f>
        <v>0</v>
      </c>
      <c r="AF33" s="360">
        <f>'USS17 all data'!HY34</f>
        <v>0</v>
      </c>
    </row>
    <row r="34" spans="1:32" ht="14.1" customHeight="1" x14ac:dyDescent="0.2">
      <c r="A34" s="35">
        <f>'USS17 all data'!A35</f>
        <v>30</v>
      </c>
      <c r="B34" s="36" t="str">
        <f>'USS17 all data'!B35</f>
        <v>B13*3051</v>
      </c>
      <c r="C34" s="835" t="s">
        <v>281</v>
      </c>
      <c r="D34" s="37">
        <f>'USS17 all data'!AD35</f>
        <v>56.337461253694585</v>
      </c>
      <c r="E34" s="412">
        <f t="shared" si="2"/>
        <v>22</v>
      </c>
      <c r="F34" s="38">
        <f>'USS17 all data'!AF35</f>
        <v>59.026594655172417</v>
      </c>
      <c r="G34" s="416">
        <f t="shared" si="0"/>
        <v>28</v>
      </c>
      <c r="H34" s="39">
        <f>'USS17 all data'!BL35</f>
        <v>56.612499999999997</v>
      </c>
      <c r="I34" s="420">
        <f t="shared" si="1"/>
        <v>7</v>
      </c>
      <c r="J34" s="40">
        <f>'USS17 all data'!CO35</f>
        <v>92.166666666666671</v>
      </c>
      <c r="K34" s="41">
        <f>'USS17 all data'!DN35</f>
        <v>31.166010499999999</v>
      </c>
      <c r="L34" s="42">
        <f>'USS17 all data'!EH35</f>
        <v>1.5</v>
      </c>
      <c r="M34" s="43">
        <f>'USS17 all data'!GH35</f>
        <v>2</v>
      </c>
      <c r="N34" s="42"/>
      <c r="O34" s="43">
        <f>'USS17 all data'!FF35</f>
        <v>4.4375</v>
      </c>
      <c r="P34" s="44"/>
      <c r="Q34" s="45">
        <f>'USS17 all data'!FS35</f>
        <v>0.24</v>
      </c>
      <c r="R34" s="342"/>
      <c r="S34" s="336"/>
      <c r="T34" s="343"/>
      <c r="U34" s="39" t="e">
        <f>'USS17 all data'!GZ35</f>
        <v>#DIV/0!</v>
      </c>
      <c r="V34" s="45"/>
      <c r="W34" s="42"/>
      <c r="X34" s="46">
        <f>'USS17 all data'!HG35</f>
        <v>2</v>
      </c>
      <c r="Y34" s="47">
        <f>'USS17 all data'!HO35</f>
        <v>2.6124999999999998</v>
      </c>
      <c r="Z34" s="47">
        <f>'USS17 all data'!GL35</f>
        <v>2</v>
      </c>
      <c r="AA34" s="39">
        <f>'USS17 all data'!HT35</f>
        <v>7.5</v>
      </c>
      <c r="AB34" s="41">
        <f>'USS17 all data'!HU35</f>
        <v>0</v>
      </c>
      <c r="AC34" s="41">
        <f>'USS17 all data'!HV35</f>
        <v>0</v>
      </c>
      <c r="AD34" s="41">
        <f>'USS17 all data'!HW35</f>
        <v>0</v>
      </c>
      <c r="AE34" s="41">
        <f>'USS17 all data'!HX35</f>
        <v>0</v>
      </c>
      <c r="AF34" s="361">
        <f>'USS17 all data'!HY35</f>
        <v>0</v>
      </c>
    </row>
    <row r="35" spans="1:32" ht="14.1" customHeight="1" x14ac:dyDescent="0.2">
      <c r="A35" s="49">
        <f>'USS17 all data'!A36</f>
        <v>31</v>
      </c>
      <c r="B35" s="50" t="str">
        <f>'USS17 all data'!B36</f>
        <v>B12*2209#</v>
      </c>
      <c r="C35" s="833" t="s">
        <v>283</v>
      </c>
      <c r="D35" s="5">
        <f>'USS17 all data'!AD36</f>
        <v>69.793024445689653</v>
      </c>
      <c r="E35" s="413">
        <f t="shared" si="2"/>
        <v>1</v>
      </c>
      <c r="F35" s="7">
        <f>'USS17 all data'!AF36</f>
        <v>78.197096293103442</v>
      </c>
      <c r="G35" s="417">
        <f t="shared" si="0"/>
        <v>2</v>
      </c>
      <c r="H35" s="9">
        <f>'USS17 all data'!BL36</f>
        <v>56.074999999999996</v>
      </c>
      <c r="I35" s="421">
        <f t="shared" si="1"/>
        <v>11</v>
      </c>
      <c r="J35" s="11">
        <f>'USS17 all data'!CO36</f>
        <v>87.666666666666671</v>
      </c>
      <c r="K35" s="12">
        <f>'USS17 all data'!DN36</f>
        <v>33.095144349999998</v>
      </c>
      <c r="L35" s="15">
        <f>'USS17 all data'!EH36</f>
        <v>1.25</v>
      </c>
      <c r="M35" s="14">
        <f>'USS17 all data'!GH36</f>
        <v>4.5</v>
      </c>
      <c r="N35" s="15"/>
      <c r="O35" s="14">
        <f>'USS17 all data'!FF36</f>
        <v>4.0625</v>
      </c>
      <c r="P35" s="51"/>
      <c r="Q35" s="17">
        <f>'USS17 all data'!FS36</f>
        <v>0.33999999999999997</v>
      </c>
      <c r="R35" s="344"/>
      <c r="S35" s="337"/>
      <c r="T35" s="345"/>
      <c r="U35" s="9" t="e">
        <f>'USS17 all data'!GZ36</f>
        <v>#DIV/0!</v>
      </c>
      <c r="V35" s="17"/>
      <c r="W35" s="15"/>
      <c r="X35" s="19">
        <f>'USS17 all data'!HG36</f>
        <v>0</v>
      </c>
      <c r="Y35" s="20">
        <f>'USS17 all data'!HO36</f>
        <v>2.6375000000000002</v>
      </c>
      <c r="Z35" s="20">
        <f>'USS17 all data'!GL36</f>
        <v>4</v>
      </c>
      <c r="AA35" s="9">
        <f>'USS17 all data'!HT36</f>
        <v>3.5</v>
      </c>
      <c r="AB35" s="12">
        <f>'USS17 all data'!HU36</f>
        <v>88.235294117647058</v>
      </c>
      <c r="AC35" s="12">
        <f>'USS17 all data'!HV36</f>
        <v>88.888888888888886</v>
      </c>
      <c r="AD35" s="12">
        <f>'USS17 all data'!HW36</f>
        <v>100</v>
      </c>
      <c r="AE35" s="12">
        <f>'USS17 all data'!HX36</f>
        <v>0</v>
      </c>
      <c r="AF35" s="359">
        <f>'USS17 all data'!HY36</f>
        <v>0</v>
      </c>
    </row>
    <row r="36" spans="1:32" ht="14.1" customHeight="1" x14ac:dyDescent="0.2">
      <c r="A36" s="22">
        <f>'USS17 all data'!A37</f>
        <v>32</v>
      </c>
      <c r="B36" s="23" t="str">
        <f>'USS17 all data'!B37</f>
        <v>LES15-5593</v>
      </c>
      <c r="C36" s="834" t="s">
        <v>285</v>
      </c>
      <c r="D36" s="24">
        <f>'USS17 all data'!AD37</f>
        <v>61.601832658128089</v>
      </c>
      <c r="E36" s="411">
        <f t="shared" si="2"/>
        <v>14</v>
      </c>
      <c r="F36" s="25">
        <f>'USS17 all data'!AF37</f>
        <v>61.144217241379309</v>
      </c>
      <c r="G36" s="415">
        <f t="shared" si="0"/>
        <v>26</v>
      </c>
      <c r="H36" s="26">
        <f>'USS17 all data'!BL37</f>
        <v>49.8125</v>
      </c>
      <c r="I36" s="419">
        <f t="shared" si="1"/>
        <v>35</v>
      </c>
      <c r="J36" s="27">
        <f>'USS17 all data'!CO37</f>
        <v>99.1</v>
      </c>
      <c r="K36" s="28">
        <f>'USS17 all data'!DN37</f>
        <v>35.486614179999997</v>
      </c>
      <c r="L36" s="29">
        <f>'USS17 all data'!EH37</f>
        <v>1.25</v>
      </c>
      <c r="M36" s="30">
        <f>'USS17 all data'!GH37</f>
        <v>0</v>
      </c>
      <c r="N36" s="29"/>
      <c r="O36" s="30">
        <f>'USS17 all data'!FF37</f>
        <v>1.25</v>
      </c>
      <c r="P36" s="31"/>
      <c r="Q36" s="32">
        <f>'USS17 all data'!FS37</f>
        <v>0.2</v>
      </c>
      <c r="R36" s="340"/>
      <c r="S36" s="335"/>
      <c r="T36" s="341"/>
      <c r="U36" s="26" t="e">
        <f>'USS17 all data'!GZ37</f>
        <v>#DIV/0!</v>
      </c>
      <c r="V36" s="32"/>
      <c r="W36" s="29"/>
      <c r="X36" s="33">
        <f>'USS17 all data'!HG37</f>
        <v>0</v>
      </c>
      <c r="Y36" s="34">
        <f>'USS17 all data'!HO37</f>
        <v>0.25</v>
      </c>
      <c r="Z36" s="34">
        <f>'USS17 all data'!GL37</f>
        <v>3</v>
      </c>
      <c r="AA36" s="26">
        <f>'USS17 all data'!HT37</f>
        <v>5</v>
      </c>
      <c r="AB36" s="28">
        <f>'USS17 all data'!HU37</f>
        <v>100</v>
      </c>
      <c r="AC36" s="28">
        <f>'USS17 all data'!HV37</f>
        <v>0</v>
      </c>
      <c r="AD36" s="28">
        <f>'USS17 all data'!HW37</f>
        <v>0</v>
      </c>
      <c r="AE36" s="28">
        <f>'USS17 all data'!HX37</f>
        <v>0</v>
      </c>
      <c r="AF36" s="360">
        <f>'USS17 all data'!HY37</f>
        <v>0</v>
      </c>
    </row>
    <row r="37" spans="1:32" ht="14.1" customHeight="1" x14ac:dyDescent="0.2">
      <c r="A37" s="49">
        <f>'USS17 all data'!A38</f>
        <v>33</v>
      </c>
      <c r="B37" s="50" t="str">
        <f>'USS17 all data'!B38</f>
        <v>LES15-7002</v>
      </c>
      <c r="C37" s="833" t="s">
        <v>287</v>
      </c>
      <c r="D37" s="5">
        <f>'USS17 all data'!AD38</f>
        <v>45.524766371551728</v>
      </c>
      <c r="E37" s="413">
        <f t="shared" si="2"/>
        <v>34</v>
      </c>
      <c r="F37" s="7">
        <f>'USS17 all data'!AF38</f>
        <v>47.968641034482758</v>
      </c>
      <c r="G37" s="417">
        <f t="shared" si="0"/>
        <v>34</v>
      </c>
      <c r="H37" s="9">
        <f>'USS17 all data'!BL38</f>
        <v>54.575000000000003</v>
      </c>
      <c r="I37" s="421">
        <f t="shared" si="1"/>
        <v>21</v>
      </c>
      <c r="J37" s="11">
        <f>'USS17 all data'!CO38</f>
        <v>93.5</v>
      </c>
      <c r="K37" s="12">
        <f>'USS17 all data'!DN38</f>
        <v>32.600393700000005</v>
      </c>
      <c r="L37" s="15">
        <f>'USS17 all data'!EH38</f>
        <v>1.25</v>
      </c>
      <c r="M37" s="14">
        <f>'USS17 all data'!GH38</f>
        <v>2</v>
      </c>
      <c r="N37" s="15"/>
      <c r="O37" s="14">
        <f>'USS17 all data'!FF38</f>
        <v>3.25</v>
      </c>
      <c r="P37" s="51"/>
      <c r="Q37" s="17">
        <f>'USS17 all data'!FS38</f>
        <v>2.2999999999999998</v>
      </c>
      <c r="R37" s="344"/>
      <c r="S37" s="337"/>
      <c r="T37" s="345"/>
      <c r="U37" s="9" t="e">
        <f>'USS17 all data'!GZ38</f>
        <v>#DIV/0!</v>
      </c>
      <c r="V37" s="17"/>
      <c r="W37" s="15"/>
      <c r="X37" s="19">
        <f>'USS17 all data'!HG38</f>
        <v>0</v>
      </c>
      <c r="Y37" s="20">
        <f>'USS17 all data'!HO38</f>
        <v>0.25</v>
      </c>
      <c r="Z37" s="20">
        <f>'USS17 all data'!GL38</f>
        <v>3</v>
      </c>
      <c r="AA37" s="9">
        <f>'USS17 all data'!HT38</f>
        <v>8</v>
      </c>
      <c r="AB37" s="12">
        <f>'USS17 all data'!HU38</f>
        <v>0</v>
      </c>
      <c r="AC37" s="12">
        <f>'USS17 all data'!HV38</f>
        <v>0</v>
      </c>
      <c r="AD37" s="12">
        <f>'USS17 all data'!HW38</f>
        <v>0</v>
      </c>
      <c r="AE37" s="12">
        <f>'USS17 all data'!HX38</f>
        <v>0</v>
      </c>
      <c r="AF37" s="359">
        <f>'USS17 all data'!HY38</f>
        <v>0</v>
      </c>
    </row>
    <row r="38" spans="1:32" ht="14.1" customHeight="1" x14ac:dyDescent="0.2">
      <c r="A38" s="22">
        <f>'USS17 all data'!A39</f>
        <v>34</v>
      </c>
      <c r="B38" s="23" t="str">
        <f>'USS17 all data'!B39</f>
        <v>15MDX-5</v>
      </c>
      <c r="C38" s="834" t="s">
        <v>289</v>
      </c>
      <c r="D38" s="24">
        <f>'USS17 all data'!AD39</f>
        <v>45.20523424439655</v>
      </c>
      <c r="E38" s="411">
        <f t="shared" si="2"/>
        <v>35</v>
      </c>
      <c r="F38" s="25">
        <f>'USS17 all data'!AF39</f>
        <v>48.763287931034483</v>
      </c>
      <c r="G38" s="415">
        <f t="shared" si="0"/>
        <v>32</v>
      </c>
      <c r="H38" s="26">
        <f>'USS17 all data'!BL39</f>
        <v>55.637499999999996</v>
      </c>
      <c r="I38" s="419">
        <f t="shared" si="1"/>
        <v>15</v>
      </c>
      <c r="J38" s="27">
        <f>'USS17 all data'!CO39</f>
        <v>87.75</v>
      </c>
      <c r="K38" s="28">
        <f>'USS17 all data'!DN39</f>
        <v>32.019028866666666</v>
      </c>
      <c r="L38" s="29">
        <f>'USS17 all data'!EH39</f>
        <v>2</v>
      </c>
      <c r="M38" s="30">
        <f>'USS17 all data'!GH39</f>
        <v>0</v>
      </c>
      <c r="N38" s="29"/>
      <c r="O38" s="30">
        <f>'USS17 all data'!FF39</f>
        <v>1</v>
      </c>
      <c r="P38" s="31"/>
      <c r="Q38" s="32">
        <f>'USS17 all data'!FS39</f>
        <v>4.1500000000000004</v>
      </c>
      <c r="R38" s="340"/>
      <c r="S38" s="335"/>
      <c r="T38" s="341"/>
      <c r="U38" s="26" t="e">
        <f>'USS17 all data'!GZ39</f>
        <v>#DIV/0!</v>
      </c>
      <c r="V38" s="32"/>
      <c r="W38" s="29"/>
      <c r="X38" s="33">
        <f>'USS17 all data'!HG39</f>
        <v>2</v>
      </c>
      <c r="Y38" s="34">
        <f>'USS17 all data'!HO39</f>
        <v>2.0874999999999999</v>
      </c>
      <c r="Z38" s="34">
        <f>'USS17 all data'!GL39</f>
        <v>3</v>
      </c>
      <c r="AA38" s="26">
        <f>'USS17 all data'!HT39</f>
        <v>4.5</v>
      </c>
      <c r="AB38" s="28">
        <f>'USS17 all data'!HU39</f>
        <v>0</v>
      </c>
      <c r="AC38" s="28">
        <f>'USS17 all data'!HV39</f>
        <v>0</v>
      </c>
      <c r="AD38" s="28">
        <f>'USS17 all data'!HW39</f>
        <v>0</v>
      </c>
      <c r="AE38" s="28">
        <f>'USS17 all data'!HX39</f>
        <v>0</v>
      </c>
      <c r="AF38" s="360">
        <f>'USS17 all data'!HY39</f>
        <v>0</v>
      </c>
    </row>
    <row r="39" spans="1:32" ht="14.1" customHeight="1" x14ac:dyDescent="0.2">
      <c r="A39" s="22">
        <f>'USS17 all data'!A40</f>
        <v>35</v>
      </c>
      <c r="B39" s="23" t="str">
        <f>'USS17 all data'!B40</f>
        <v>15MDX-6</v>
      </c>
      <c r="C39" s="834" t="s">
        <v>194</v>
      </c>
      <c r="D39" s="24">
        <f>'USS17 all data'!AD40</f>
        <v>53.461940089224136</v>
      </c>
      <c r="E39" s="411">
        <f t="shared" si="2"/>
        <v>28</v>
      </c>
      <c r="F39" s="25">
        <f>'USS17 all data'!AF40</f>
        <v>59.629909482758627</v>
      </c>
      <c r="G39" s="415">
        <f t="shared" si="0"/>
        <v>27</v>
      </c>
      <c r="H39" s="26">
        <f>'USS17 all data'!BL40</f>
        <v>56.55</v>
      </c>
      <c r="I39" s="419">
        <f t="shared" si="1"/>
        <v>8</v>
      </c>
      <c r="J39" s="27">
        <f>'USS17 all data'!CO40</f>
        <v>86</v>
      </c>
      <c r="K39" s="28">
        <f>'USS17 all data'!DN40</f>
        <v>31.655511816666664</v>
      </c>
      <c r="L39" s="29">
        <f>'USS17 all data'!EH40</f>
        <v>1.25</v>
      </c>
      <c r="M39" s="30">
        <f>'USS17 all data'!GH40</f>
        <v>0.5</v>
      </c>
      <c r="N39" s="29"/>
      <c r="O39" s="30">
        <f>'USS17 all data'!FF40</f>
        <v>1.375</v>
      </c>
      <c r="P39" s="31"/>
      <c r="Q39" s="32">
        <f>'USS17 all data'!FS40</f>
        <v>1.7399999999999998</v>
      </c>
      <c r="R39" s="340"/>
      <c r="S39" s="335"/>
      <c r="T39" s="341"/>
      <c r="U39" s="26" t="e">
        <f>'USS17 all data'!GZ40</f>
        <v>#DIV/0!</v>
      </c>
      <c r="V39" s="32"/>
      <c r="W39" s="29"/>
      <c r="X39" s="33">
        <f>'USS17 all data'!HG40</f>
        <v>2</v>
      </c>
      <c r="Y39" s="34">
        <f>'USS17 all data'!HO40</f>
        <v>2.1</v>
      </c>
      <c r="Z39" s="34">
        <f>'USS17 all data'!GL40</f>
        <v>3</v>
      </c>
      <c r="AA39" s="26">
        <f>'USS17 all data'!HT40</f>
        <v>4</v>
      </c>
      <c r="AB39" s="28">
        <f>'USS17 all data'!HU40</f>
        <v>6.25</v>
      </c>
      <c r="AC39" s="28">
        <f>'USS17 all data'!HV40</f>
        <v>0</v>
      </c>
      <c r="AD39" s="28">
        <f>'USS17 all data'!HW40</f>
        <v>0</v>
      </c>
      <c r="AE39" s="28">
        <f>'USS17 all data'!HX40</f>
        <v>0</v>
      </c>
      <c r="AF39" s="360">
        <f>'USS17 all data'!HY40</f>
        <v>0</v>
      </c>
    </row>
    <row r="40" spans="1:32" ht="14.1" customHeight="1" thickBot="1" x14ac:dyDescent="0.25">
      <c r="A40" s="22">
        <f>'USS17 all data'!A41</f>
        <v>36</v>
      </c>
      <c r="B40" s="23" t="str">
        <f>'USS17 all data'!B41</f>
        <v>15MDX-11</v>
      </c>
      <c r="C40" s="834" t="s">
        <v>194</v>
      </c>
      <c r="D40" s="24">
        <f>'USS17 all data'!AD41</f>
        <v>55.412643868103444</v>
      </c>
      <c r="E40" s="411">
        <f t="shared" si="2"/>
        <v>24</v>
      </c>
      <c r="F40" s="25">
        <f>'USS17 all data'!AF41</f>
        <v>63.846522068965513</v>
      </c>
      <c r="G40" s="415">
        <f t="shared" si="0"/>
        <v>22</v>
      </c>
      <c r="H40" s="26">
        <f>'USS17 all data'!BL41</f>
        <v>56.3</v>
      </c>
      <c r="I40" s="419">
        <f t="shared" si="1"/>
        <v>10</v>
      </c>
      <c r="J40" s="27">
        <f>'USS17 all data'!CO41</f>
        <v>87.666666666666671</v>
      </c>
      <c r="K40" s="28">
        <f>'USS17 all data'!DN41</f>
        <v>31.052493433333336</v>
      </c>
      <c r="L40" s="29">
        <f>'USS17 all data'!EH41</f>
        <v>1.25</v>
      </c>
      <c r="M40" s="30">
        <f>'USS17 all data'!GH41</f>
        <v>0</v>
      </c>
      <c r="N40" s="29"/>
      <c r="O40" s="30">
        <f>'USS17 all data'!FF41</f>
        <v>2.6875</v>
      </c>
      <c r="P40" s="31"/>
      <c r="Q40" s="32">
        <f>'USS17 all data'!FS41</f>
        <v>2.75</v>
      </c>
      <c r="R40" s="340"/>
      <c r="S40" s="335"/>
      <c r="T40" s="341"/>
      <c r="U40" s="26" t="e">
        <f>'USS17 all data'!GZ41</f>
        <v>#DIV/0!</v>
      </c>
      <c r="V40" s="32"/>
      <c r="W40" s="29"/>
      <c r="X40" s="33">
        <f>'USS17 all data'!HG41</f>
        <v>0</v>
      </c>
      <c r="Y40" s="34">
        <f>'USS17 all data'!HO41</f>
        <v>2.5250000000000004</v>
      </c>
      <c r="Z40" s="34">
        <f>'USS17 all data'!GL41</f>
        <v>5</v>
      </c>
      <c r="AA40" s="26">
        <f>'USS17 all data'!HT41</f>
        <v>3.5</v>
      </c>
      <c r="AB40" s="28">
        <f>'USS17 all data'!HU41</f>
        <v>0</v>
      </c>
      <c r="AC40" s="28">
        <f>'USS17 all data'!HV41</f>
        <v>100</v>
      </c>
      <c r="AD40" s="28">
        <f>'USS17 all data'!HW41</f>
        <v>100</v>
      </c>
      <c r="AE40" s="28">
        <f>'USS17 all data'!HX41</f>
        <v>0</v>
      </c>
      <c r="AF40" s="360">
        <f>'USS17 all data'!HY41</f>
        <v>0</v>
      </c>
    </row>
    <row r="41" spans="1:32" ht="3.75" customHeight="1" x14ac:dyDescent="0.2">
      <c r="A41" s="501"/>
      <c r="B41" s="502"/>
      <c r="C41" s="830"/>
      <c r="D41" s="503"/>
      <c r="E41" s="504"/>
      <c r="F41" s="505"/>
      <c r="G41" s="506"/>
      <c r="H41" s="507"/>
      <c r="I41" s="508"/>
      <c r="J41" s="509"/>
      <c r="K41" s="510"/>
      <c r="L41" s="511"/>
      <c r="M41" s="512"/>
      <c r="N41" s="513"/>
      <c r="O41" s="512"/>
      <c r="P41" s="514"/>
      <c r="Q41" s="515"/>
      <c r="R41" s="516"/>
      <c r="S41" s="517"/>
      <c r="T41" s="518"/>
      <c r="U41" s="507"/>
      <c r="V41" s="515"/>
      <c r="W41" s="513"/>
      <c r="X41" s="519"/>
      <c r="Y41" s="520"/>
      <c r="Z41" s="520"/>
      <c r="AA41" s="521"/>
      <c r="AB41" s="510"/>
      <c r="AC41" s="510"/>
      <c r="AD41" s="510"/>
      <c r="AE41" s="510"/>
      <c r="AF41" s="522"/>
    </row>
    <row r="42" spans="1:32" ht="14.1" customHeight="1" thickBot="1" x14ac:dyDescent="0.25">
      <c r="A42" s="463"/>
      <c r="B42" s="464" t="s">
        <v>69</v>
      </c>
      <c r="C42" s="836"/>
      <c r="D42" s="465">
        <f>'USS17 all data'!AD42</f>
        <v>57.736913489217301</v>
      </c>
      <c r="E42" s="466"/>
      <c r="F42" s="467">
        <f>'USS17 all data'!AF42</f>
        <v>64.445405677682004</v>
      </c>
      <c r="G42" s="468"/>
      <c r="H42" s="469">
        <f>'USS17 all data'!BL42</f>
        <v>54.435069444444451</v>
      </c>
      <c r="I42" s="470"/>
      <c r="J42" s="471">
        <f>'USS17 all data'!CO42</f>
        <v>91.144907407407402</v>
      </c>
      <c r="K42" s="472">
        <f>'USS17 all data'!DN42</f>
        <v>32.357002769351858</v>
      </c>
      <c r="L42" s="473">
        <f>'USS17 all data'!EH42</f>
        <v>1.4652777777777777</v>
      </c>
      <c r="M42" s="474">
        <f>'USS17 all data'!GH42</f>
        <v>1.7638888888888888</v>
      </c>
      <c r="N42" s="473"/>
      <c r="O42" s="474">
        <f>'USS17 all data'!FF42</f>
        <v>2.0538194444444446</v>
      </c>
      <c r="P42" s="475"/>
      <c r="Q42" s="476">
        <f>'USS17 all data'!FS42</f>
        <v>1.1708333333333332</v>
      </c>
      <c r="R42" s="477"/>
      <c r="S42" s="478" t="e">
        <f>'USS17 all data'!FU42</f>
        <v>#DIV/0!</v>
      </c>
      <c r="T42" s="479"/>
      <c r="U42" s="469" t="e">
        <f>'USS17 all data'!FV42</f>
        <v>#DIV/0!</v>
      </c>
      <c r="V42" s="480"/>
      <c r="W42" s="473"/>
      <c r="X42" s="481">
        <f>'USS17 all data'!HG42</f>
        <v>0.91666666666666663</v>
      </c>
      <c r="Y42" s="481">
        <f>'USS17 all data'!HO42</f>
        <v>2.8343750000000005</v>
      </c>
      <c r="Z42" s="482">
        <f>'USS17 all data'!GL42</f>
        <v>2.8611111111111112</v>
      </c>
      <c r="AA42" s="469">
        <f>'USS17 all data'!HQ42</f>
        <v>3.9861111111111112</v>
      </c>
      <c r="AB42" s="483"/>
      <c r="AC42" s="483"/>
      <c r="AD42" s="483"/>
      <c r="AE42" s="483"/>
      <c r="AF42" s="484"/>
    </row>
    <row r="43" spans="1:32" ht="3.75" customHeight="1" thickBot="1" x14ac:dyDescent="0.25">
      <c r="A43" s="485"/>
      <c r="B43" s="486"/>
      <c r="C43" s="486"/>
      <c r="D43" s="487"/>
      <c r="E43" s="488"/>
      <c r="F43" s="487"/>
      <c r="G43" s="488"/>
      <c r="H43" s="489"/>
      <c r="I43" s="490"/>
      <c r="J43" s="491"/>
      <c r="K43" s="491"/>
      <c r="L43" s="492"/>
      <c r="M43" s="487"/>
      <c r="N43" s="487"/>
      <c r="O43" s="487"/>
      <c r="P43" s="493"/>
      <c r="Q43" s="487"/>
      <c r="R43" s="494"/>
      <c r="S43" s="494"/>
      <c r="T43" s="494"/>
      <c r="U43" s="492"/>
      <c r="V43" s="492"/>
      <c r="W43" s="492"/>
      <c r="X43" s="487"/>
      <c r="Y43" s="495"/>
      <c r="Z43" s="495"/>
      <c r="AA43" s="496"/>
      <c r="AB43" s="497"/>
      <c r="AC43" s="498"/>
      <c r="AD43" s="498"/>
      <c r="AE43" s="499"/>
      <c r="AF43" s="500"/>
    </row>
    <row r="46" spans="1:32" x14ac:dyDescent="0.2">
      <c r="B46" s="52" t="s">
        <v>132</v>
      </c>
    </row>
    <row r="47" spans="1:32" x14ac:dyDescent="0.2">
      <c r="Y47" s="53" t="s">
        <v>132</v>
      </c>
    </row>
  </sheetData>
  <mergeCells count="6">
    <mergeCell ref="A1:AF1"/>
    <mergeCell ref="D2:E2"/>
    <mergeCell ref="F2:G2"/>
    <mergeCell ref="H2:I2"/>
    <mergeCell ref="M2:N2"/>
    <mergeCell ref="AA2:AF2"/>
  </mergeCells>
  <pageMargins left="0.25" right="0.25" top="0.5" bottom="0.25" header="0.25" footer="0.25"/>
  <pageSetup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zoomScale="110" zoomScaleNormal="110" workbookViewId="0">
      <selection activeCell="C18" sqref="C18"/>
    </sheetView>
  </sheetViews>
  <sheetFormatPr defaultColWidth="9.140625" defaultRowHeight="11.25" x14ac:dyDescent="0.2"/>
  <cols>
    <col min="1" max="1" width="9.140625" style="526"/>
    <col min="2" max="2" width="18.140625" style="526" customWidth="1"/>
    <col min="3" max="3" width="9.140625" style="526"/>
    <col min="4" max="4" width="4.42578125" style="526" customWidth="1"/>
    <col min="5" max="12" width="9.140625" style="526"/>
    <col min="13" max="13" width="9.7109375" style="526" customWidth="1"/>
    <col min="14" max="16384" width="9.140625" style="526"/>
  </cols>
  <sheetData>
    <row r="1" spans="1:18" x14ac:dyDescent="0.2">
      <c r="A1" s="786" t="s">
        <v>4</v>
      </c>
      <c r="B1" s="787" t="s">
        <v>29</v>
      </c>
      <c r="C1" s="787"/>
      <c r="D1" s="787"/>
      <c r="E1" s="787"/>
      <c r="F1" s="787"/>
      <c r="G1" s="787" t="s">
        <v>201</v>
      </c>
      <c r="H1" s="787" t="s">
        <v>202</v>
      </c>
      <c r="I1" s="787"/>
      <c r="J1" s="787"/>
      <c r="K1" s="787"/>
      <c r="L1" s="787"/>
      <c r="M1" s="787"/>
      <c r="N1" s="787"/>
      <c r="O1" s="787"/>
      <c r="P1" s="787"/>
      <c r="Q1" s="787"/>
      <c r="R1" s="788"/>
    </row>
    <row r="2" spans="1:18" x14ac:dyDescent="0.2">
      <c r="A2" s="786" t="s">
        <v>198</v>
      </c>
      <c r="B2" s="817">
        <v>2</v>
      </c>
      <c r="C2" s="527" t="s">
        <v>203</v>
      </c>
      <c r="D2" s="527"/>
      <c r="E2" s="527"/>
      <c r="F2" s="527">
        <v>60</v>
      </c>
      <c r="G2" s="527"/>
      <c r="H2" s="527" t="s">
        <v>204</v>
      </c>
      <c r="I2" s="527"/>
      <c r="J2" s="527">
        <v>6</v>
      </c>
      <c r="K2" s="527" t="s">
        <v>205</v>
      </c>
      <c r="L2" s="527">
        <v>7.1</v>
      </c>
      <c r="M2" s="527"/>
      <c r="N2" s="527"/>
      <c r="O2" s="527"/>
      <c r="P2" s="527"/>
      <c r="Q2" s="527"/>
      <c r="R2" s="528"/>
    </row>
    <row r="3" spans="1:18" x14ac:dyDescent="0.2">
      <c r="A3" s="529" t="s">
        <v>5</v>
      </c>
      <c r="B3" s="527" t="s">
        <v>390</v>
      </c>
      <c r="C3" s="527"/>
      <c r="D3" s="527"/>
      <c r="E3" s="527" t="s">
        <v>206</v>
      </c>
      <c r="F3" s="527"/>
      <c r="G3" s="725">
        <v>42668</v>
      </c>
      <c r="H3" s="527"/>
      <c r="I3" s="527"/>
      <c r="J3" s="527" t="s">
        <v>207</v>
      </c>
      <c r="K3" s="527"/>
      <c r="L3" s="527" t="s">
        <v>391</v>
      </c>
      <c r="M3" s="527"/>
      <c r="N3" s="527"/>
      <c r="O3" s="527"/>
      <c r="P3" s="527"/>
      <c r="Q3" s="527"/>
      <c r="R3" s="528"/>
    </row>
    <row r="4" spans="1:18" x14ac:dyDescent="0.2">
      <c r="A4" s="530" t="s">
        <v>6</v>
      </c>
      <c r="B4" s="527"/>
      <c r="C4" s="527"/>
      <c r="D4" s="527"/>
      <c r="E4" s="528"/>
      <c r="F4" s="531">
        <v>10.1</v>
      </c>
      <c r="G4" s="627">
        <v>11</v>
      </c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</row>
    <row r="5" spans="1:18" x14ac:dyDescent="0.2">
      <c r="A5" s="532" t="s">
        <v>7</v>
      </c>
      <c r="B5" s="533" t="s">
        <v>8</v>
      </c>
      <c r="C5" s="534" t="s">
        <v>9</v>
      </c>
      <c r="D5" s="534"/>
      <c r="E5" s="534" t="s">
        <v>10</v>
      </c>
      <c r="F5" s="534" t="s">
        <v>134</v>
      </c>
      <c r="G5" s="534" t="s">
        <v>135</v>
      </c>
      <c r="H5" s="534" t="s">
        <v>136</v>
      </c>
      <c r="I5" s="534" t="s">
        <v>137</v>
      </c>
      <c r="J5" s="534" t="s">
        <v>138</v>
      </c>
      <c r="K5" s="534" t="s">
        <v>139</v>
      </c>
      <c r="L5" s="534" t="s">
        <v>140</v>
      </c>
      <c r="M5" s="789" t="s">
        <v>141</v>
      </c>
      <c r="N5" s="874" t="s">
        <v>142</v>
      </c>
      <c r="O5" s="875"/>
      <c r="P5" s="534" t="s">
        <v>54</v>
      </c>
      <c r="Q5" s="534" t="s">
        <v>22</v>
      </c>
      <c r="R5" s="789" t="s">
        <v>153</v>
      </c>
    </row>
    <row r="6" spans="1:18" x14ac:dyDescent="0.2">
      <c r="A6" s="532" t="s">
        <v>11</v>
      </c>
      <c r="B6" s="533" t="s">
        <v>12</v>
      </c>
      <c r="C6" s="534"/>
      <c r="D6" s="533"/>
      <c r="E6" s="534" t="s">
        <v>13</v>
      </c>
      <c r="F6" s="534" t="s">
        <v>14</v>
      </c>
      <c r="G6" s="534"/>
      <c r="H6" s="534"/>
      <c r="I6" s="534" t="s">
        <v>143</v>
      </c>
      <c r="J6" s="534" t="s">
        <v>144</v>
      </c>
      <c r="K6" s="534" t="s">
        <v>145</v>
      </c>
      <c r="L6" s="534" t="s">
        <v>145</v>
      </c>
      <c r="M6" s="536" t="s">
        <v>145</v>
      </c>
      <c r="N6" s="534" t="s">
        <v>146</v>
      </c>
      <c r="O6" s="534" t="s">
        <v>147</v>
      </c>
      <c r="P6" s="534" t="s">
        <v>148</v>
      </c>
      <c r="Q6" s="537" t="s">
        <v>23</v>
      </c>
      <c r="R6" s="538" t="s">
        <v>23</v>
      </c>
    </row>
    <row r="7" spans="1:18" x14ac:dyDescent="0.2">
      <c r="A7" s="532"/>
      <c r="B7" s="533"/>
      <c r="C7" s="534"/>
      <c r="D7" s="536" t="s">
        <v>19</v>
      </c>
      <c r="E7" s="534"/>
      <c r="F7" s="534"/>
      <c r="G7" s="534"/>
      <c r="H7" s="533"/>
      <c r="I7" s="533"/>
      <c r="J7" s="533"/>
      <c r="K7" s="533"/>
      <c r="L7" s="533"/>
      <c r="M7" s="533"/>
      <c r="N7" s="536" t="s">
        <v>149</v>
      </c>
      <c r="O7" s="534" t="s">
        <v>150</v>
      </c>
      <c r="P7" s="534"/>
      <c r="Q7" s="537" t="s">
        <v>24</v>
      </c>
      <c r="R7" s="538" t="s">
        <v>24</v>
      </c>
    </row>
    <row r="8" spans="1:18" x14ac:dyDescent="0.2">
      <c r="A8" s="539"/>
      <c r="B8" s="540"/>
      <c r="C8" s="541" t="s">
        <v>15</v>
      </c>
      <c r="D8" s="541" t="s">
        <v>20</v>
      </c>
      <c r="E8" s="541" t="s">
        <v>16</v>
      </c>
      <c r="F8" s="541" t="s">
        <v>17</v>
      </c>
      <c r="G8" s="541" t="s">
        <v>151</v>
      </c>
      <c r="H8" s="541" t="s">
        <v>18</v>
      </c>
      <c r="I8" s="541" t="s">
        <v>18</v>
      </c>
      <c r="J8" s="542" t="s">
        <v>18</v>
      </c>
      <c r="K8" s="542" t="s">
        <v>18</v>
      </c>
      <c r="L8" s="542" t="s">
        <v>18</v>
      </c>
      <c r="M8" s="542" t="s">
        <v>18</v>
      </c>
      <c r="N8" s="542" t="s">
        <v>18</v>
      </c>
      <c r="O8" s="542" t="s">
        <v>18</v>
      </c>
      <c r="P8" s="542" t="s">
        <v>18</v>
      </c>
      <c r="Q8" s="542" t="s">
        <v>18</v>
      </c>
      <c r="R8" s="542" t="s">
        <v>18</v>
      </c>
    </row>
    <row r="9" spans="1:18" ht="12.95" customHeight="1" x14ac:dyDescent="0.2">
      <c r="A9" s="543">
        <v>1</v>
      </c>
      <c r="B9" s="544" t="s">
        <v>0</v>
      </c>
      <c r="C9" s="818">
        <v>46.753822</v>
      </c>
      <c r="D9" s="819">
        <v>13</v>
      </c>
      <c r="E9" s="820">
        <v>57.8</v>
      </c>
      <c r="F9" s="821">
        <v>89</v>
      </c>
      <c r="G9" s="821">
        <v>36.220472399999998</v>
      </c>
      <c r="H9" s="546"/>
      <c r="I9" s="546"/>
      <c r="J9" s="822">
        <v>4</v>
      </c>
      <c r="K9" s="546"/>
      <c r="L9" s="546"/>
      <c r="M9" s="546"/>
      <c r="N9" s="546"/>
      <c r="O9" s="545"/>
      <c r="P9" s="545"/>
      <c r="Q9" s="547"/>
      <c r="R9" s="548" t="s">
        <v>154</v>
      </c>
    </row>
    <row r="10" spans="1:18" ht="12.95" customHeight="1" x14ac:dyDescent="0.2">
      <c r="A10" s="549">
        <v>2</v>
      </c>
      <c r="B10" s="550" t="s">
        <v>26</v>
      </c>
      <c r="C10" s="818">
        <v>43.190644900000002</v>
      </c>
      <c r="D10" s="819">
        <v>24</v>
      </c>
      <c r="E10" s="820">
        <v>60.260294100000003</v>
      </c>
      <c r="F10" s="821">
        <v>88</v>
      </c>
      <c r="G10" s="821">
        <v>33.070866100000003</v>
      </c>
      <c r="H10" s="546"/>
      <c r="I10" s="546"/>
      <c r="J10" s="822">
        <v>3</v>
      </c>
      <c r="K10" s="546"/>
      <c r="L10" s="546"/>
      <c r="M10" s="546"/>
      <c r="N10" s="546"/>
      <c r="O10" s="545"/>
      <c r="P10" s="545"/>
      <c r="Q10" s="547"/>
      <c r="R10" s="551" t="s">
        <v>155</v>
      </c>
    </row>
    <row r="11" spans="1:18" ht="12.95" customHeight="1" x14ac:dyDescent="0.2">
      <c r="A11" s="549">
        <v>3</v>
      </c>
      <c r="B11" s="550" t="s">
        <v>183</v>
      </c>
      <c r="C11" s="818">
        <v>52.190012400000001</v>
      </c>
      <c r="D11" s="819">
        <v>6</v>
      </c>
      <c r="E11" s="820">
        <v>57.15</v>
      </c>
      <c r="F11" s="821">
        <v>97</v>
      </c>
      <c r="G11" s="821">
        <v>33.464566900000001</v>
      </c>
      <c r="H11" s="546"/>
      <c r="I11" s="546"/>
      <c r="J11" s="822">
        <v>2</v>
      </c>
      <c r="K11" s="546"/>
      <c r="L11" s="546"/>
      <c r="M11" s="546"/>
      <c r="N11" s="546"/>
      <c r="O11" s="545"/>
      <c r="P11" s="545"/>
      <c r="Q11" s="547"/>
      <c r="R11" s="551" t="s">
        <v>156</v>
      </c>
    </row>
    <row r="12" spans="1:18" ht="12.95" customHeight="1" x14ac:dyDescent="0.2">
      <c r="A12" s="549">
        <v>4</v>
      </c>
      <c r="B12" s="550" t="s">
        <v>185</v>
      </c>
      <c r="C12" s="818">
        <v>52.8432253</v>
      </c>
      <c r="D12" s="819">
        <v>5</v>
      </c>
      <c r="E12" s="820">
        <v>55.35</v>
      </c>
      <c r="F12" s="821">
        <v>99</v>
      </c>
      <c r="G12" s="821">
        <v>27.559055099999998</v>
      </c>
      <c r="H12" s="546"/>
      <c r="I12" s="546"/>
      <c r="J12" s="822">
        <v>6</v>
      </c>
      <c r="K12" s="546"/>
      <c r="L12" s="546"/>
      <c r="M12" s="546"/>
      <c r="N12" s="546"/>
      <c r="O12" s="545"/>
      <c r="P12" s="545"/>
      <c r="Q12" s="547"/>
      <c r="R12" s="552"/>
    </row>
    <row r="13" spans="1:18" ht="12.95" customHeight="1" x14ac:dyDescent="0.2">
      <c r="A13" s="549">
        <v>5</v>
      </c>
      <c r="B13" s="550" t="s">
        <v>188</v>
      </c>
      <c r="C13" s="818">
        <v>46.349018999999998</v>
      </c>
      <c r="D13" s="819">
        <v>15</v>
      </c>
      <c r="E13" s="820">
        <v>56.4</v>
      </c>
      <c r="F13" s="821">
        <v>93</v>
      </c>
      <c r="G13" s="821">
        <v>33.464566900000001</v>
      </c>
      <c r="H13" s="546"/>
      <c r="I13" s="546"/>
      <c r="J13" s="822">
        <v>4</v>
      </c>
      <c r="K13" s="546"/>
      <c r="L13" s="546"/>
      <c r="M13" s="546"/>
      <c r="N13" s="546"/>
      <c r="O13" s="545"/>
      <c r="P13" s="545"/>
      <c r="Q13" s="547"/>
      <c r="R13" s="552"/>
    </row>
    <row r="14" spans="1:18" ht="12.95" customHeight="1" x14ac:dyDescent="0.2">
      <c r="A14" s="549">
        <v>6</v>
      </c>
      <c r="B14" s="550" t="s">
        <v>191</v>
      </c>
      <c r="C14" s="818">
        <v>39.875692200000003</v>
      </c>
      <c r="D14" s="819">
        <v>29</v>
      </c>
      <c r="E14" s="820">
        <v>58.35</v>
      </c>
      <c r="F14" s="821">
        <v>89</v>
      </c>
      <c r="G14" s="821">
        <v>32.283464600000002</v>
      </c>
      <c r="H14" s="546"/>
      <c r="I14" s="546"/>
      <c r="J14" s="822">
        <v>0</v>
      </c>
      <c r="K14" s="546"/>
      <c r="L14" s="546"/>
      <c r="M14" s="546"/>
      <c r="N14" s="546"/>
      <c r="O14" s="545"/>
      <c r="P14" s="545"/>
      <c r="Q14" s="547"/>
      <c r="R14" s="552"/>
    </row>
    <row r="15" spans="1:18" ht="12.95" customHeight="1" x14ac:dyDescent="0.2">
      <c r="A15" s="549">
        <v>7</v>
      </c>
      <c r="B15" s="550" t="s">
        <v>230</v>
      </c>
      <c r="C15" s="818">
        <v>42.636057999999998</v>
      </c>
      <c r="D15" s="819">
        <v>25</v>
      </c>
      <c r="E15" s="820">
        <v>58.3</v>
      </c>
      <c r="F15" s="821">
        <v>98</v>
      </c>
      <c r="G15" s="821">
        <v>33.464566900000001</v>
      </c>
      <c r="H15" s="546"/>
      <c r="I15" s="546"/>
      <c r="J15" s="822">
        <v>4</v>
      </c>
      <c r="K15" s="546"/>
      <c r="L15" s="546"/>
      <c r="M15" s="546"/>
      <c r="N15" s="546"/>
      <c r="O15" s="545"/>
      <c r="P15" s="545"/>
      <c r="Q15" s="547"/>
      <c r="R15" s="552"/>
    </row>
    <row r="16" spans="1:18" ht="12.95" customHeight="1" x14ac:dyDescent="0.2">
      <c r="A16" s="549">
        <v>8</v>
      </c>
      <c r="B16" s="550" t="s">
        <v>233</v>
      </c>
      <c r="C16" s="818">
        <v>39.8903307</v>
      </c>
      <c r="D16" s="819">
        <v>28</v>
      </c>
      <c r="E16" s="820">
        <v>57.3</v>
      </c>
      <c r="F16" s="821">
        <v>93</v>
      </c>
      <c r="G16" s="821">
        <v>36.614173200000003</v>
      </c>
      <c r="H16" s="546"/>
      <c r="I16" s="546"/>
      <c r="J16" s="822">
        <v>0</v>
      </c>
      <c r="K16" s="546"/>
      <c r="L16" s="546"/>
      <c r="M16" s="546"/>
      <c r="N16" s="546"/>
      <c r="O16" s="545"/>
      <c r="P16" s="545"/>
      <c r="Q16" s="547"/>
      <c r="R16" s="552"/>
    </row>
    <row r="17" spans="1:18" ht="12.95" customHeight="1" x14ac:dyDescent="0.2">
      <c r="A17" s="549">
        <v>9</v>
      </c>
      <c r="B17" s="550" t="s">
        <v>235</v>
      </c>
      <c r="C17" s="818">
        <v>31.378180100000002</v>
      </c>
      <c r="D17" s="819">
        <v>36</v>
      </c>
      <c r="E17" s="820">
        <v>57.95</v>
      </c>
      <c r="F17" s="821">
        <v>93</v>
      </c>
      <c r="G17" s="821">
        <v>33.464566900000001</v>
      </c>
      <c r="H17" s="546"/>
      <c r="I17" s="546"/>
      <c r="J17" s="822">
        <v>1</v>
      </c>
      <c r="K17" s="546"/>
      <c r="L17" s="546"/>
      <c r="M17" s="546"/>
      <c r="N17" s="546"/>
      <c r="O17" s="545"/>
      <c r="P17" s="545"/>
      <c r="Q17" s="547"/>
      <c r="R17" s="552"/>
    </row>
    <row r="18" spans="1:18" ht="12.95" customHeight="1" x14ac:dyDescent="0.2">
      <c r="A18" s="549">
        <v>10</v>
      </c>
      <c r="B18" s="550" t="s">
        <v>237</v>
      </c>
      <c r="C18" s="818">
        <v>43.646753500000003</v>
      </c>
      <c r="D18" s="819">
        <v>22</v>
      </c>
      <c r="E18" s="820">
        <v>57.25</v>
      </c>
      <c r="F18" s="821">
        <v>95</v>
      </c>
      <c r="G18" s="821">
        <v>35.433070899999997</v>
      </c>
      <c r="H18" s="546"/>
      <c r="I18" s="546"/>
      <c r="J18" s="822">
        <v>0</v>
      </c>
      <c r="K18" s="546"/>
      <c r="L18" s="546"/>
      <c r="M18" s="546"/>
      <c r="N18" s="546"/>
      <c r="O18" s="545"/>
      <c r="P18" s="545"/>
      <c r="Q18" s="547"/>
      <c r="R18" s="552"/>
    </row>
    <row r="19" spans="1:18" ht="12.95" customHeight="1" x14ac:dyDescent="0.2">
      <c r="A19" s="549">
        <v>11</v>
      </c>
      <c r="B19" s="550" t="s">
        <v>239</v>
      </c>
      <c r="C19" s="818">
        <v>46.849911800000001</v>
      </c>
      <c r="D19" s="819">
        <v>12</v>
      </c>
      <c r="E19" s="820">
        <v>57.9</v>
      </c>
      <c r="F19" s="821">
        <v>95</v>
      </c>
      <c r="G19" s="821">
        <v>33.464566900000001</v>
      </c>
      <c r="H19" s="546"/>
      <c r="I19" s="546"/>
      <c r="J19" s="822">
        <v>2</v>
      </c>
      <c r="K19" s="546"/>
      <c r="L19" s="546"/>
      <c r="M19" s="546"/>
      <c r="N19" s="546"/>
      <c r="O19" s="545"/>
      <c r="P19" s="545"/>
      <c r="Q19" s="547"/>
      <c r="R19" s="552"/>
    </row>
    <row r="20" spans="1:18" ht="12.95" customHeight="1" x14ac:dyDescent="0.2">
      <c r="A20" s="549">
        <v>12</v>
      </c>
      <c r="B20" s="550" t="s">
        <v>241</v>
      </c>
      <c r="C20" s="818">
        <v>38.007927600000002</v>
      </c>
      <c r="D20" s="819">
        <v>33</v>
      </c>
      <c r="E20" s="820">
        <v>56.8</v>
      </c>
      <c r="F20" s="821">
        <v>98</v>
      </c>
      <c r="G20" s="821">
        <v>33.070866100000003</v>
      </c>
      <c r="H20" s="546"/>
      <c r="I20" s="546"/>
      <c r="J20" s="822">
        <v>7</v>
      </c>
      <c r="K20" s="546"/>
      <c r="L20" s="546"/>
      <c r="M20" s="546"/>
      <c r="N20" s="546"/>
      <c r="O20" s="545"/>
      <c r="P20" s="545"/>
      <c r="Q20" s="547"/>
      <c r="R20" s="552"/>
    </row>
    <row r="21" spans="1:18" ht="12.95" customHeight="1" x14ac:dyDescent="0.2">
      <c r="A21" s="549">
        <v>13</v>
      </c>
      <c r="B21" s="550" t="s">
        <v>244</v>
      </c>
      <c r="C21" s="818">
        <v>38.853557500000001</v>
      </c>
      <c r="D21" s="819">
        <v>31</v>
      </c>
      <c r="E21" s="820">
        <v>56.9</v>
      </c>
      <c r="F21" s="821">
        <v>97</v>
      </c>
      <c r="G21" s="821">
        <v>34.645669300000002</v>
      </c>
      <c r="H21" s="546"/>
      <c r="I21" s="546"/>
      <c r="J21" s="822">
        <v>7</v>
      </c>
      <c r="K21" s="546"/>
      <c r="L21" s="546"/>
      <c r="M21" s="546"/>
      <c r="N21" s="546"/>
      <c r="O21" s="545"/>
      <c r="P21" s="545"/>
      <c r="Q21" s="547"/>
      <c r="R21" s="552"/>
    </row>
    <row r="22" spans="1:18" ht="12.95" customHeight="1" x14ac:dyDescent="0.2">
      <c r="A22" s="549">
        <v>14</v>
      </c>
      <c r="B22" s="550" t="s">
        <v>246</v>
      </c>
      <c r="C22" s="818">
        <v>39.915285099999998</v>
      </c>
      <c r="D22" s="819">
        <v>27</v>
      </c>
      <c r="E22" s="820">
        <v>55.8</v>
      </c>
      <c r="F22" s="821">
        <v>91</v>
      </c>
      <c r="G22" s="821">
        <v>29.527559100000001</v>
      </c>
      <c r="H22" s="546"/>
      <c r="I22" s="546"/>
      <c r="J22" s="822">
        <v>0</v>
      </c>
      <c r="K22" s="546"/>
      <c r="L22" s="546"/>
      <c r="M22" s="546"/>
      <c r="N22" s="546"/>
      <c r="O22" s="545"/>
      <c r="P22" s="545"/>
      <c r="Q22" s="547"/>
      <c r="R22" s="552"/>
    </row>
    <row r="23" spans="1:18" ht="12.95" customHeight="1" x14ac:dyDescent="0.2">
      <c r="A23" s="549">
        <v>15</v>
      </c>
      <c r="B23" s="550" t="s">
        <v>248</v>
      </c>
      <c r="C23" s="818">
        <v>47.051343299999999</v>
      </c>
      <c r="D23" s="819">
        <v>11</v>
      </c>
      <c r="E23" s="820">
        <v>57.5</v>
      </c>
      <c r="F23" s="821">
        <v>97</v>
      </c>
      <c r="G23" s="821">
        <v>33.464566900000001</v>
      </c>
      <c r="H23" s="546"/>
      <c r="I23" s="546"/>
      <c r="J23" s="822">
        <v>7</v>
      </c>
      <c r="K23" s="546"/>
      <c r="L23" s="546"/>
      <c r="M23" s="546"/>
      <c r="N23" s="546"/>
      <c r="O23" s="545"/>
      <c r="P23" s="545"/>
      <c r="Q23" s="547"/>
      <c r="R23" s="552"/>
    </row>
    <row r="24" spans="1:18" ht="12.95" customHeight="1" x14ac:dyDescent="0.2">
      <c r="A24" s="549">
        <v>16</v>
      </c>
      <c r="B24" s="550" t="s">
        <v>250</v>
      </c>
      <c r="C24" s="818">
        <v>43.365668100000001</v>
      </c>
      <c r="D24" s="819">
        <v>23</v>
      </c>
      <c r="E24" s="820">
        <v>57.3</v>
      </c>
      <c r="F24" s="821">
        <v>93</v>
      </c>
      <c r="G24" s="821">
        <v>29.921259800000001</v>
      </c>
      <c r="H24" s="546"/>
      <c r="I24" s="546"/>
      <c r="J24" s="822">
        <v>4</v>
      </c>
      <c r="K24" s="546"/>
      <c r="L24" s="546"/>
      <c r="M24" s="546"/>
      <c r="N24" s="546"/>
      <c r="O24" s="545"/>
      <c r="P24" s="545"/>
      <c r="Q24" s="547"/>
      <c r="R24" s="552"/>
    </row>
    <row r="25" spans="1:18" ht="12.95" customHeight="1" x14ac:dyDescent="0.2">
      <c r="A25" s="549">
        <v>17</v>
      </c>
      <c r="B25" s="550" t="s">
        <v>252</v>
      </c>
      <c r="C25" s="818">
        <v>51.297887299999999</v>
      </c>
      <c r="D25" s="819">
        <v>7</v>
      </c>
      <c r="E25" s="820">
        <v>56.35</v>
      </c>
      <c r="F25" s="821">
        <v>97</v>
      </c>
      <c r="G25" s="821">
        <v>35.433070899999997</v>
      </c>
      <c r="H25" s="546"/>
      <c r="I25" s="546"/>
      <c r="J25" s="822">
        <v>0</v>
      </c>
      <c r="K25" s="546"/>
      <c r="L25" s="546"/>
      <c r="M25" s="546"/>
      <c r="N25" s="546"/>
      <c r="O25" s="545"/>
      <c r="P25" s="545"/>
      <c r="Q25" s="547"/>
      <c r="R25" s="552"/>
    </row>
    <row r="26" spans="1:18" ht="12.95" customHeight="1" x14ac:dyDescent="0.2">
      <c r="A26" s="549">
        <v>18</v>
      </c>
      <c r="B26" s="550" t="s">
        <v>254</v>
      </c>
      <c r="C26" s="818">
        <v>46.667843400000002</v>
      </c>
      <c r="D26" s="819">
        <v>14</v>
      </c>
      <c r="E26" s="820">
        <v>55.35</v>
      </c>
      <c r="F26" s="821">
        <v>99</v>
      </c>
      <c r="G26" s="821">
        <v>31.496062999999999</v>
      </c>
      <c r="H26" s="546"/>
      <c r="I26" s="546"/>
      <c r="J26" s="822">
        <v>3</v>
      </c>
      <c r="K26" s="546"/>
      <c r="L26" s="546"/>
      <c r="M26" s="546"/>
      <c r="N26" s="546"/>
      <c r="O26" s="545"/>
      <c r="P26" s="545"/>
      <c r="Q26" s="547"/>
      <c r="R26" s="552"/>
    </row>
    <row r="27" spans="1:18" ht="12.95" customHeight="1" x14ac:dyDescent="0.2">
      <c r="A27" s="549">
        <v>19</v>
      </c>
      <c r="B27" s="550" t="s">
        <v>256</v>
      </c>
      <c r="C27" s="818">
        <v>60.386353</v>
      </c>
      <c r="D27" s="819">
        <v>1</v>
      </c>
      <c r="E27" s="820">
        <v>58.45</v>
      </c>
      <c r="F27" s="821">
        <v>104</v>
      </c>
      <c r="G27" s="821">
        <v>35.433070899999997</v>
      </c>
      <c r="H27" s="546"/>
      <c r="I27" s="546"/>
      <c r="J27" s="822">
        <v>4</v>
      </c>
      <c r="K27" s="546"/>
      <c r="L27" s="546"/>
      <c r="M27" s="546"/>
      <c r="N27" s="546"/>
      <c r="O27" s="545"/>
      <c r="P27" s="545"/>
      <c r="Q27" s="547"/>
      <c r="R27" s="552"/>
    </row>
    <row r="28" spans="1:18" ht="12.95" customHeight="1" x14ac:dyDescent="0.2">
      <c r="A28" s="549">
        <v>20</v>
      </c>
      <c r="B28" s="550" t="s">
        <v>258</v>
      </c>
      <c r="C28" s="818">
        <v>55.122271300000001</v>
      </c>
      <c r="D28" s="819">
        <v>2</v>
      </c>
      <c r="E28" s="820">
        <v>58.1</v>
      </c>
      <c r="F28" s="821">
        <v>99</v>
      </c>
      <c r="G28" s="821">
        <v>33.464566900000001</v>
      </c>
      <c r="H28" s="546"/>
      <c r="I28" s="546"/>
      <c r="J28" s="822">
        <v>6</v>
      </c>
      <c r="K28" s="546"/>
      <c r="L28" s="546"/>
      <c r="M28" s="546"/>
      <c r="N28" s="546"/>
      <c r="O28" s="545"/>
      <c r="P28" s="545"/>
      <c r="Q28" s="547"/>
      <c r="R28" s="552"/>
    </row>
    <row r="29" spans="1:18" ht="12.95" customHeight="1" x14ac:dyDescent="0.2">
      <c r="A29" s="549">
        <v>21</v>
      </c>
      <c r="B29" s="550" t="s">
        <v>260</v>
      </c>
      <c r="C29" s="818">
        <v>39.983775399999999</v>
      </c>
      <c r="D29" s="819">
        <v>26</v>
      </c>
      <c r="E29" s="820">
        <v>56.65</v>
      </c>
      <c r="F29" s="821">
        <v>96</v>
      </c>
      <c r="G29" s="821">
        <v>32.283464600000002</v>
      </c>
      <c r="H29" s="546"/>
      <c r="I29" s="546"/>
      <c r="J29" s="822">
        <v>4</v>
      </c>
      <c r="K29" s="546"/>
      <c r="L29" s="546"/>
      <c r="M29" s="546"/>
      <c r="N29" s="546"/>
      <c r="O29" s="545"/>
      <c r="P29" s="545"/>
      <c r="Q29" s="547"/>
      <c r="R29" s="552"/>
    </row>
    <row r="30" spans="1:18" ht="12.95" customHeight="1" x14ac:dyDescent="0.2">
      <c r="A30" s="549">
        <v>22</v>
      </c>
      <c r="B30" s="550" t="s">
        <v>262</v>
      </c>
      <c r="C30" s="818">
        <v>45.777971200000003</v>
      </c>
      <c r="D30" s="819">
        <v>16</v>
      </c>
      <c r="E30" s="820">
        <v>52.75</v>
      </c>
      <c r="F30" s="821">
        <v>93</v>
      </c>
      <c r="G30" s="821">
        <v>33.464566900000001</v>
      </c>
      <c r="H30" s="546"/>
      <c r="I30" s="546"/>
      <c r="J30" s="822">
        <v>7</v>
      </c>
      <c r="K30" s="546"/>
      <c r="L30" s="546"/>
      <c r="M30" s="546"/>
      <c r="N30" s="546"/>
      <c r="O30" s="545"/>
      <c r="P30" s="545"/>
      <c r="Q30" s="547"/>
      <c r="R30" s="552"/>
    </row>
    <row r="31" spans="1:18" ht="12.95" customHeight="1" x14ac:dyDescent="0.2">
      <c r="A31" s="549">
        <v>23</v>
      </c>
      <c r="B31" s="550" t="s">
        <v>264</v>
      </c>
      <c r="C31" s="818">
        <v>49.7885068</v>
      </c>
      <c r="D31" s="819">
        <v>10</v>
      </c>
      <c r="E31" s="820">
        <v>57.25</v>
      </c>
      <c r="F31" s="821">
        <v>97</v>
      </c>
      <c r="G31" s="821">
        <v>33.464566900000001</v>
      </c>
      <c r="H31" s="546"/>
      <c r="I31" s="546"/>
      <c r="J31" s="822">
        <v>5</v>
      </c>
      <c r="K31" s="546"/>
      <c r="L31" s="546"/>
      <c r="M31" s="546"/>
      <c r="N31" s="546"/>
      <c r="O31" s="545"/>
      <c r="P31" s="545"/>
      <c r="Q31" s="547"/>
      <c r="R31" s="552"/>
    </row>
    <row r="32" spans="1:18" ht="12.95" customHeight="1" x14ac:dyDescent="0.2">
      <c r="A32" s="549">
        <v>24</v>
      </c>
      <c r="B32" s="550" t="s">
        <v>266</v>
      </c>
      <c r="C32" s="818">
        <v>44.193211499999997</v>
      </c>
      <c r="D32" s="819">
        <v>21</v>
      </c>
      <c r="E32" s="820">
        <v>53.1</v>
      </c>
      <c r="F32" s="821">
        <v>97</v>
      </c>
      <c r="G32" s="821">
        <v>31.496062999999999</v>
      </c>
      <c r="H32" s="546"/>
      <c r="I32" s="546"/>
      <c r="J32" s="822">
        <v>1</v>
      </c>
      <c r="K32" s="546"/>
      <c r="L32" s="546"/>
      <c r="M32" s="546"/>
      <c r="N32" s="546"/>
      <c r="O32" s="545"/>
      <c r="P32" s="545"/>
      <c r="Q32" s="547"/>
      <c r="R32" s="552"/>
    </row>
    <row r="33" spans="1:18" ht="12.95" customHeight="1" x14ac:dyDescent="0.2">
      <c r="A33" s="549">
        <v>25</v>
      </c>
      <c r="B33" s="550" t="s">
        <v>268</v>
      </c>
      <c r="C33" s="818">
        <v>38.071868899999998</v>
      </c>
      <c r="D33" s="819">
        <v>32</v>
      </c>
      <c r="E33" s="820">
        <v>57.8</v>
      </c>
      <c r="F33" s="821">
        <v>91</v>
      </c>
      <c r="G33" s="821">
        <v>31.889763800000001</v>
      </c>
      <c r="H33" s="546"/>
      <c r="I33" s="546"/>
      <c r="J33" s="822">
        <v>0</v>
      </c>
      <c r="K33" s="546"/>
      <c r="L33" s="546"/>
      <c r="M33" s="546"/>
      <c r="N33" s="546"/>
      <c r="O33" s="545"/>
      <c r="P33" s="545"/>
      <c r="Q33" s="547"/>
      <c r="R33" s="552"/>
    </row>
    <row r="34" spans="1:18" ht="12.95" customHeight="1" x14ac:dyDescent="0.2">
      <c r="A34" s="549">
        <v>26</v>
      </c>
      <c r="B34" s="550" t="s">
        <v>271</v>
      </c>
      <c r="C34" s="818">
        <v>35.992915600000003</v>
      </c>
      <c r="D34" s="819">
        <v>35</v>
      </c>
      <c r="E34" s="820">
        <v>57.1</v>
      </c>
      <c r="F34" s="821">
        <v>99</v>
      </c>
      <c r="G34" s="821">
        <v>31.889763800000001</v>
      </c>
      <c r="H34" s="546"/>
      <c r="I34" s="546"/>
      <c r="J34" s="822">
        <v>6</v>
      </c>
      <c r="K34" s="546"/>
      <c r="L34" s="546"/>
      <c r="M34" s="546"/>
      <c r="N34" s="546"/>
      <c r="O34" s="545"/>
      <c r="P34" s="545"/>
      <c r="Q34" s="547"/>
      <c r="R34" s="552"/>
    </row>
    <row r="35" spans="1:18" ht="12.95" customHeight="1" x14ac:dyDescent="0.2">
      <c r="A35" s="549">
        <v>27</v>
      </c>
      <c r="B35" s="550" t="s">
        <v>273</v>
      </c>
      <c r="C35" s="818">
        <v>53.4524477</v>
      </c>
      <c r="D35" s="819">
        <v>4</v>
      </c>
      <c r="E35" s="820">
        <v>58.85</v>
      </c>
      <c r="F35" s="821">
        <v>99</v>
      </c>
      <c r="G35" s="821">
        <v>33.858267699999999</v>
      </c>
      <c r="H35" s="546"/>
      <c r="I35" s="546"/>
      <c r="J35" s="822">
        <v>1</v>
      </c>
      <c r="K35" s="546"/>
      <c r="L35" s="546"/>
      <c r="M35" s="546"/>
      <c r="N35" s="546"/>
      <c r="O35" s="545"/>
      <c r="P35" s="545"/>
      <c r="Q35" s="547"/>
      <c r="R35" s="552"/>
    </row>
    <row r="36" spans="1:18" ht="12.95" customHeight="1" x14ac:dyDescent="0.2">
      <c r="A36" s="549">
        <v>28</v>
      </c>
      <c r="B36" s="550" t="s">
        <v>275</v>
      </c>
      <c r="C36" s="818">
        <v>38.905667000000001</v>
      </c>
      <c r="D36" s="819">
        <v>30</v>
      </c>
      <c r="E36" s="820">
        <v>57.239705899999997</v>
      </c>
      <c r="F36" s="821">
        <v>92</v>
      </c>
      <c r="G36" s="821">
        <v>31.496062999999999</v>
      </c>
      <c r="H36" s="546"/>
      <c r="I36" s="546"/>
      <c r="J36" s="822">
        <v>1</v>
      </c>
      <c r="K36" s="546"/>
      <c r="L36" s="546"/>
      <c r="M36" s="546"/>
      <c r="N36" s="546"/>
      <c r="O36" s="545"/>
      <c r="P36" s="545"/>
      <c r="Q36" s="547"/>
      <c r="R36" s="552"/>
    </row>
    <row r="37" spans="1:18" ht="12.95" customHeight="1" x14ac:dyDescent="0.2">
      <c r="A37" s="549">
        <v>29</v>
      </c>
      <c r="B37" s="550" t="s">
        <v>277</v>
      </c>
      <c r="C37" s="818">
        <v>44.353450100000003</v>
      </c>
      <c r="D37" s="819">
        <v>19</v>
      </c>
      <c r="E37" s="820">
        <v>58.6</v>
      </c>
      <c r="F37" s="821">
        <v>93</v>
      </c>
      <c r="G37" s="821">
        <v>33.858267699999999</v>
      </c>
      <c r="H37" s="546"/>
      <c r="I37" s="546"/>
      <c r="J37" s="822">
        <v>4</v>
      </c>
      <c r="K37" s="546"/>
      <c r="L37" s="546"/>
      <c r="M37" s="546"/>
      <c r="N37" s="546"/>
      <c r="O37" s="545"/>
      <c r="P37" s="545"/>
      <c r="Q37" s="547"/>
      <c r="R37" s="552"/>
    </row>
    <row r="38" spans="1:18" ht="12.95" customHeight="1" x14ac:dyDescent="0.2">
      <c r="A38" s="549">
        <v>30</v>
      </c>
      <c r="B38" s="550" t="s">
        <v>280</v>
      </c>
      <c r="C38" s="818">
        <v>44.929255499999996</v>
      </c>
      <c r="D38" s="819">
        <v>18</v>
      </c>
      <c r="E38" s="820">
        <v>58.7</v>
      </c>
      <c r="F38" s="821">
        <v>93</v>
      </c>
      <c r="G38" s="821">
        <v>31.496062999999999</v>
      </c>
      <c r="H38" s="546"/>
      <c r="I38" s="546"/>
      <c r="J38" s="822">
        <v>4</v>
      </c>
      <c r="K38" s="546"/>
      <c r="L38" s="546"/>
      <c r="M38" s="546"/>
      <c r="N38" s="546"/>
      <c r="O38" s="545"/>
      <c r="P38" s="545"/>
      <c r="Q38" s="547"/>
      <c r="R38" s="552"/>
    </row>
    <row r="39" spans="1:18" ht="12.95" customHeight="1" x14ac:dyDescent="0.2">
      <c r="A39" s="549">
        <v>31</v>
      </c>
      <c r="B39" s="550" t="s">
        <v>282</v>
      </c>
      <c r="C39" s="818">
        <v>49.992047399999997</v>
      </c>
      <c r="D39" s="819">
        <v>9</v>
      </c>
      <c r="E39" s="820">
        <v>56.35</v>
      </c>
      <c r="F39" s="821">
        <v>93</v>
      </c>
      <c r="G39" s="821">
        <v>33.070866100000003</v>
      </c>
      <c r="H39" s="546"/>
      <c r="I39" s="546"/>
      <c r="J39" s="822">
        <v>5</v>
      </c>
      <c r="K39" s="546"/>
      <c r="L39" s="546"/>
      <c r="M39" s="546"/>
      <c r="N39" s="546"/>
      <c r="O39" s="545"/>
      <c r="P39" s="545"/>
      <c r="Q39" s="547"/>
      <c r="R39" s="552"/>
    </row>
    <row r="40" spans="1:18" ht="12.95" customHeight="1" x14ac:dyDescent="0.2">
      <c r="A40" s="549">
        <v>32</v>
      </c>
      <c r="B40" s="550" t="s">
        <v>284</v>
      </c>
      <c r="C40" s="818">
        <v>53.691742400000003</v>
      </c>
      <c r="D40" s="819">
        <v>3</v>
      </c>
      <c r="E40" s="820">
        <v>55.75</v>
      </c>
      <c r="F40" s="821">
        <v>99</v>
      </c>
      <c r="G40" s="821">
        <v>35.433070899999997</v>
      </c>
      <c r="H40" s="546"/>
      <c r="I40" s="546"/>
      <c r="J40" s="822">
        <v>0</v>
      </c>
      <c r="K40" s="546"/>
      <c r="L40" s="546"/>
      <c r="M40" s="546"/>
      <c r="N40" s="546"/>
      <c r="O40" s="545"/>
      <c r="P40" s="545"/>
      <c r="Q40" s="547"/>
      <c r="R40" s="552"/>
    </row>
    <row r="41" spans="1:18" ht="12.95" customHeight="1" x14ac:dyDescent="0.2">
      <c r="A41" s="549">
        <v>33</v>
      </c>
      <c r="B41" s="550" t="s">
        <v>286</v>
      </c>
      <c r="C41" s="818">
        <v>45.588259100000002</v>
      </c>
      <c r="D41" s="819">
        <v>17</v>
      </c>
      <c r="E41" s="820">
        <v>56.4</v>
      </c>
      <c r="F41" s="821">
        <v>93</v>
      </c>
      <c r="G41" s="821">
        <v>31.102362200000002</v>
      </c>
      <c r="H41" s="546"/>
      <c r="I41" s="546"/>
      <c r="J41" s="822">
        <v>4</v>
      </c>
      <c r="K41" s="546"/>
      <c r="L41" s="546"/>
      <c r="M41" s="546"/>
      <c r="N41" s="546"/>
      <c r="O41" s="545"/>
      <c r="P41" s="545"/>
      <c r="Q41" s="547"/>
      <c r="R41" s="552"/>
    </row>
    <row r="42" spans="1:18" ht="12.95" customHeight="1" x14ac:dyDescent="0.2">
      <c r="A42" s="549">
        <v>34</v>
      </c>
      <c r="B42" s="550" t="s">
        <v>288</v>
      </c>
      <c r="C42" s="818">
        <v>50.025434300000001</v>
      </c>
      <c r="D42" s="819">
        <v>8</v>
      </c>
      <c r="E42" s="820">
        <v>58.35</v>
      </c>
      <c r="F42" s="821">
        <v>93</v>
      </c>
      <c r="G42" s="821">
        <v>36.614173200000003</v>
      </c>
      <c r="H42" s="546"/>
      <c r="I42" s="546"/>
      <c r="J42" s="822">
        <v>0</v>
      </c>
      <c r="K42" s="546"/>
      <c r="L42" s="546"/>
      <c r="M42" s="546"/>
      <c r="N42" s="546"/>
      <c r="O42" s="545"/>
      <c r="P42" s="545"/>
      <c r="Q42" s="547"/>
      <c r="R42" s="552"/>
    </row>
    <row r="43" spans="1:18" ht="12.95" customHeight="1" x14ac:dyDescent="0.2">
      <c r="A43" s="549">
        <v>35</v>
      </c>
      <c r="B43" s="550" t="s">
        <v>290</v>
      </c>
      <c r="C43" s="818">
        <v>44.245973300000003</v>
      </c>
      <c r="D43" s="819">
        <v>20</v>
      </c>
      <c r="E43" s="820">
        <v>58.35</v>
      </c>
      <c r="F43" s="821">
        <v>91</v>
      </c>
      <c r="G43" s="821">
        <v>35.433070899999997</v>
      </c>
      <c r="H43" s="546"/>
      <c r="I43" s="546"/>
      <c r="J43" s="822">
        <v>1</v>
      </c>
      <c r="K43" s="546"/>
      <c r="L43" s="546"/>
      <c r="M43" s="546"/>
      <c r="N43" s="546"/>
      <c r="O43" s="545"/>
      <c r="P43" s="545"/>
      <c r="Q43" s="547"/>
      <c r="R43" s="552"/>
    </row>
    <row r="44" spans="1:18" s="558" customFormat="1" ht="12.95" customHeight="1" x14ac:dyDescent="0.2">
      <c r="A44" s="553">
        <v>36</v>
      </c>
      <c r="B44" s="554" t="s">
        <v>291</v>
      </c>
      <c r="C44" s="823">
        <v>37.601873900000001</v>
      </c>
      <c r="D44" s="824">
        <v>34</v>
      </c>
      <c r="E44" s="825">
        <v>57.45</v>
      </c>
      <c r="F44" s="826">
        <v>93</v>
      </c>
      <c r="G44" s="826">
        <v>30.314960599999999</v>
      </c>
      <c r="H44" s="555"/>
      <c r="I44" s="555"/>
      <c r="J44" s="827">
        <v>0</v>
      </c>
      <c r="K44" s="555"/>
      <c r="L44" s="555"/>
      <c r="M44" s="555"/>
      <c r="N44" s="555"/>
      <c r="O44" s="554"/>
      <c r="P44" s="554"/>
      <c r="Q44" s="556"/>
      <c r="R44" s="557"/>
    </row>
    <row r="45" spans="1:18" x14ac:dyDescent="0.2">
      <c r="A45" s="558" t="s">
        <v>25</v>
      </c>
      <c r="B45" s="558"/>
      <c r="C45" s="828">
        <f>AVERAGE(C9:C44)</f>
        <v>45.079616294444442</v>
      </c>
      <c r="D45" s="828"/>
      <c r="E45" s="829">
        <f t="shared" ref="E45:J45" si="0">AVERAGE(E9:E44)</f>
        <v>57.145833333333307</v>
      </c>
      <c r="F45" s="828">
        <f t="shared" si="0"/>
        <v>94.888888888888886</v>
      </c>
      <c r="G45" s="828">
        <f t="shared" si="0"/>
        <v>33.114610666666671</v>
      </c>
      <c r="H45" s="828"/>
      <c r="I45" s="828"/>
      <c r="J45" s="828">
        <f t="shared" si="0"/>
        <v>2.9722222222222223</v>
      </c>
      <c r="K45" s="558"/>
      <c r="L45" s="558"/>
      <c r="M45" s="558"/>
      <c r="N45" s="558"/>
      <c r="O45" s="558"/>
      <c r="P45" s="558"/>
      <c r="Q45" s="558"/>
      <c r="R45" s="558"/>
    </row>
    <row r="47" spans="1:18" x14ac:dyDescent="0.2">
      <c r="A47" s="526" t="s">
        <v>152</v>
      </c>
      <c r="B47" s="526" t="s">
        <v>392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&amp;C2016-2017 UNIFORM SOUTHERN SOFT RED WINTER WHEAT NURSERY
DATA SHEET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topLeftCell="A3" zoomScale="110" zoomScaleNormal="110" zoomScalePageLayoutView="110" workbookViewId="0">
      <pane ySplit="6" topLeftCell="A9" activePane="bottomLeft" state="frozen"/>
      <selection activeCell="A3" sqref="A3"/>
      <selection pane="bottomLeft" activeCell="F19" sqref="F19"/>
    </sheetView>
  </sheetViews>
  <sheetFormatPr defaultColWidth="9.5703125" defaultRowHeight="11.25" x14ac:dyDescent="0.2"/>
  <cols>
    <col min="1" max="1" width="9.5703125" style="736"/>
    <col min="2" max="2" width="22.5703125" style="736" customWidth="1"/>
    <col min="3" max="3" width="9.5703125" style="783"/>
    <col min="4" max="4" width="4.85546875" style="736" customWidth="1"/>
    <col min="5" max="5" width="6" style="736" customWidth="1"/>
    <col min="6" max="7" width="9.5703125" style="736"/>
    <col min="8" max="11" width="9.5703125" style="783"/>
    <col min="12" max="12" width="9.5703125" style="736"/>
    <col min="13" max="13" width="10.5703125" style="783" customWidth="1"/>
    <col min="14" max="16384" width="9.5703125" style="736"/>
  </cols>
  <sheetData>
    <row r="1" spans="1:13" x14ac:dyDescent="0.2">
      <c r="A1" s="733" t="s">
        <v>4</v>
      </c>
      <c r="B1" s="734" t="s">
        <v>353</v>
      </c>
      <c r="C1" s="735"/>
      <c r="D1" s="734"/>
      <c r="E1" s="734"/>
      <c r="F1" s="734"/>
      <c r="G1" s="734" t="s">
        <v>201</v>
      </c>
      <c r="H1" s="735" t="s">
        <v>354</v>
      </c>
      <c r="I1" s="735"/>
      <c r="J1" s="735"/>
      <c r="K1" s="735"/>
      <c r="L1" s="734"/>
      <c r="M1" s="735"/>
    </row>
    <row r="2" spans="1:13" x14ac:dyDescent="0.2">
      <c r="A2" s="733" t="s">
        <v>198</v>
      </c>
      <c r="B2" s="737">
        <v>2</v>
      </c>
      <c r="C2" s="738" t="s">
        <v>203</v>
      </c>
      <c r="D2" s="737"/>
      <c r="E2" s="737"/>
      <c r="F2" s="737">
        <v>71.5</v>
      </c>
      <c r="G2" s="737"/>
      <c r="H2" s="738" t="s">
        <v>204</v>
      </c>
      <c r="I2" s="738"/>
      <c r="J2" s="738"/>
      <c r="K2" s="738" t="s">
        <v>205</v>
      </c>
      <c r="L2" s="737"/>
      <c r="M2" s="738"/>
    </row>
    <row r="3" spans="1:13" x14ac:dyDescent="0.2">
      <c r="A3" s="739" t="s">
        <v>5</v>
      </c>
      <c r="B3" s="737" t="s">
        <v>355</v>
      </c>
      <c r="C3" s="738"/>
      <c r="D3" s="737"/>
      <c r="E3" s="737" t="s">
        <v>206</v>
      </c>
      <c r="F3" s="740">
        <v>42691</v>
      </c>
      <c r="G3" s="737"/>
      <c r="H3" s="738"/>
      <c r="I3" s="738"/>
      <c r="J3" s="738" t="s">
        <v>207</v>
      </c>
      <c r="K3" s="738">
        <v>42886</v>
      </c>
      <c r="L3" s="737"/>
      <c r="M3" s="738"/>
    </row>
    <row r="4" spans="1:13" x14ac:dyDescent="0.2">
      <c r="A4" s="741" t="s">
        <v>6</v>
      </c>
      <c r="B4" s="737"/>
      <c r="C4" s="738"/>
      <c r="D4" s="737"/>
      <c r="E4" s="742"/>
      <c r="F4" s="742"/>
      <c r="G4" s="743">
        <v>10.1</v>
      </c>
      <c r="H4" s="744">
        <v>11</v>
      </c>
      <c r="I4" s="744">
        <v>42880</v>
      </c>
      <c r="J4" s="744">
        <v>42821</v>
      </c>
      <c r="K4" s="744">
        <v>42880</v>
      </c>
      <c r="L4" s="742"/>
      <c r="M4" s="744">
        <v>42816</v>
      </c>
    </row>
    <row r="5" spans="1:13" x14ac:dyDescent="0.2">
      <c r="A5" s="745" t="s">
        <v>7</v>
      </c>
      <c r="B5" s="746" t="s">
        <v>8</v>
      </c>
      <c r="C5" s="747" t="s">
        <v>9</v>
      </c>
      <c r="D5" s="748"/>
      <c r="E5" s="748" t="s">
        <v>10</v>
      </c>
      <c r="F5" s="748" t="s">
        <v>356</v>
      </c>
      <c r="G5" s="748" t="s">
        <v>134</v>
      </c>
      <c r="H5" s="747" t="s">
        <v>135</v>
      </c>
      <c r="I5" s="747" t="s">
        <v>136</v>
      </c>
      <c r="J5" s="747" t="s">
        <v>357</v>
      </c>
      <c r="K5" s="747" t="s">
        <v>358</v>
      </c>
      <c r="L5" s="748" t="s">
        <v>138</v>
      </c>
      <c r="M5" s="747" t="s">
        <v>139</v>
      </c>
    </row>
    <row r="6" spans="1:13" x14ac:dyDescent="0.2">
      <c r="A6" s="745" t="s">
        <v>11</v>
      </c>
      <c r="B6" s="746" t="s">
        <v>12</v>
      </c>
      <c r="C6" s="747"/>
      <c r="D6" s="746"/>
      <c r="E6" s="748" t="s">
        <v>13</v>
      </c>
      <c r="F6" s="748" t="s">
        <v>359</v>
      </c>
      <c r="G6" s="748" t="s">
        <v>14</v>
      </c>
      <c r="H6" s="747"/>
      <c r="I6" s="747"/>
      <c r="J6" s="747" t="s">
        <v>360</v>
      </c>
      <c r="K6" s="747" t="s">
        <v>361</v>
      </c>
      <c r="L6" s="748" t="s">
        <v>144</v>
      </c>
      <c r="M6" s="747" t="s">
        <v>145</v>
      </c>
    </row>
    <row r="7" spans="1:13" x14ac:dyDescent="0.2">
      <c r="A7" s="745"/>
      <c r="B7" s="746"/>
      <c r="C7" s="747"/>
      <c r="D7" s="749" t="s">
        <v>19</v>
      </c>
      <c r="E7" s="748"/>
      <c r="F7" s="748"/>
      <c r="G7" s="748"/>
      <c r="H7" s="747"/>
      <c r="I7" s="750"/>
      <c r="J7" s="750"/>
      <c r="K7" s="750"/>
      <c r="L7" s="746"/>
      <c r="M7" s="747"/>
    </row>
    <row r="8" spans="1:13" x14ac:dyDescent="0.2">
      <c r="A8" s="751"/>
      <c r="B8" s="752"/>
      <c r="C8" s="753" t="s">
        <v>15</v>
      </c>
      <c r="D8" s="754" t="s">
        <v>20</v>
      </c>
      <c r="E8" s="754" t="s">
        <v>16</v>
      </c>
      <c r="F8" s="754" t="s">
        <v>129</v>
      </c>
      <c r="G8" s="754" t="s">
        <v>17</v>
      </c>
      <c r="H8" s="753" t="s">
        <v>151</v>
      </c>
      <c r="I8" s="753" t="s">
        <v>18</v>
      </c>
      <c r="J8" s="755" t="s">
        <v>18</v>
      </c>
      <c r="K8" s="755" t="s">
        <v>18</v>
      </c>
      <c r="L8" s="756" t="s">
        <v>18</v>
      </c>
      <c r="M8" s="755" t="s">
        <v>18</v>
      </c>
    </row>
    <row r="9" spans="1:13" ht="12.95" customHeight="1" x14ac:dyDescent="0.2">
      <c r="A9" s="757">
        <v>1</v>
      </c>
      <c r="B9" s="758" t="s">
        <v>0</v>
      </c>
      <c r="C9" s="759">
        <v>56.9</v>
      </c>
      <c r="D9" s="760">
        <v>17</v>
      </c>
      <c r="E9" s="761"/>
      <c r="F9" s="762">
        <v>12.8</v>
      </c>
      <c r="G9" s="760">
        <v>89</v>
      </c>
      <c r="H9" s="763">
        <v>34</v>
      </c>
      <c r="I9" s="763">
        <v>1.75</v>
      </c>
      <c r="J9" s="763">
        <v>1.5</v>
      </c>
      <c r="K9" s="763">
        <v>1</v>
      </c>
      <c r="L9" s="760"/>
      <c r="M9" s="763">
        <v>2</v>
      </c>
    </row>
    <row r="10" spans="1:13" ht="12.95" customHeight="1" x14ac:dyDescent="0.2">
      <c r="A10" s="764">
        <v>2</v>
      </c>
      <c r="B10" s="765" t="s">
        <v>26</v>
      </c>
      <c r="C10" s="759">
        <v>56.3</v>
      </c>
      <c r="D10" s="760">
        <v>20</v>
      </c>
      <c r="E10" s="761"/>
      <c r="F10" s="762">
        <v>11.8</v>
      </c>
      <c r="G10" s="760">
        <v>86</v>
      </c>
      <c r="H10" s="763">
        <v>30</v>
      </c>
      <c r="I10" s="763">
        <v>1.25</v>
      </c>
      <c r="J10" s="763">
        <v>5</v>
      </c>
      <c r="K10" s="763">
        <v>1</v>
      </c>
      <c r="L10" s="760"/>
      <c r="M10" s="763">
        <v>0.5</v>
      </c>
    </row>
    <row r="11" spans="1:13" ht="12.95" customHeight="1" x14ac:dyDescent="0.2">
      <c r="A11" s="764">
        <v>3</v>
      </c>
      <c r="B11" s="765" t="s">
        <v>183</v>
      </c>
      <c r="C11" s="759">
        <v>72.099999999999994</v>
      </c>
      <c r="D11" s="760">
        <v>2</v>
      </c>
      <c r="E11" s="761"/>
      <c r="F11" s="762">
        <v>14.1</v>
      </c>
      <c r="G11" s="760">
        <v>100</v>
      </c>
      <c r="H11" s="763">
        <v>30</v>
      </c>
      <c r="I11" s="763">
        <v>1</v>
      </c>
      <c r="J11" s="763">
        <v>1</v>
      </c>
      <c r="K11" s="763">
        <v>1</v>
      </c>
      <c r="L11" s="760"/>
      <c r="M11" s="763">
        <v>0.5</v>
      </c>
    </row>
    <row r="12" spans="1:13" ht="12.95" customHeight="1" x14ac:dyDescent="0.2">
      <c r="A12" s="764">
        <v>4</v>
      </c>
      <c r="B12" s="765" t="s">
        <v>185</v>
      </c>
      <c r="C12" s="759">
        <v>59.3</v>
      </c>
      <c r="D12" s="760">
        <v>11</v>
      </c>
      <c r="E12" s="761"/>
      <c r="F12" s="762">
        <v>12.8</v>
      </c>
      <c r="G12" s="760">
        <v>103</v>
      </c>
      <c r="H12" s="763">
        <v>28</v>
      </c>
      <c r="I12" s="763">
        <v>1.25</v>
      </c>
      <c r="J12" s="763">
        <v>1</v>
      </c>
      <c r="K12" s="763">
        <v>1</v>
      </c>
      <c r="L12" s="760"/>
      <c r="M12" s="763">
        <v>2.5</v>
      </c>
    </row>
    <row r="13" spans="1:13" ht="12.95" customHeight="1" x14ac:dyDescent="0.2">
      <c r="A13" s="764">
        <v>5</v>
      </c>
      <c r="B13" s="765" t="s">
        <v>188</v>
      </c>
      <c r="C13" s="759">
        <v>74.099999999999994</v>
      </c>
      <c r="D13" s="760">
        <v>1</v>
      </c>
      <c r="E13" s="761"/>
      <c r="F13" s="762">
        <v>12.1</v>
      </c>
      <c r="G13" s="760">
        <v>92</v>
      </c>
      <c r="H13" s="763">
        <v>27.5</v>
      </c>
      <c r="I13" s="763">
        <v>1.5</v>
      </c>
      <c r="J13" s="763">
        <v>2.5</v>
      </c>
      <c r="K13" s="763">
        <v>1</v>
      </c>
      <c r="L13" s="760"/>
      <c r="M13" s="763">
        <v>2.5</v>
      </c>
    </row>
    <row r="14" spans="1:13" ht="12.95" customHeight="1" x14ac:dyDescent="0.2">
      <c r="A14" s="764">
        <v>6</v>
      </c>
      <c r="B14" s="765" t="s">
        <v>191</v>
      </c>
      <c r="C14" s="759">
        <v>52.3</v>
      </c>
      <c r="D14" s="760">
        <v>25</v>
      </c>
      <c r="E14" s="761"/>
      <c r="F14" s="762">
        <v>12.2</v>
      </c>
      <c r="G14" s="760">
        <v>90</v>
      </c>
      <c r="H14" s="763">
        <v>28.5</v>
      </c>
      <c r="I14" s="763">
        <v>2.5</v>
      </c>
      <c r="J14" s="763">
        <v>1</v>
      </c>
      <c r="K14" s="763">
        <v>1</v>
      </c>
      <c r="L14" s="760"/>
      <c r="M14" s="763">
        <v>4.5</v>
      </c>
    </row>
    <row r="15" spans="1:13" ht="12.95" customHeight="1" x14ac:dyDescent="0.2">
      <c r="A15" s="764">
        <v>7</v>
      </c>
      <c r="B15" s="765" t="s">
        <v>230</v>
      </c>
      <c r="C15" s="759">
        <v>46</v>
      </c>
      <c r="D15" s="760">
        <v>29</v>
      </c>
      <c r="E15" s="761"/>
      <c r="F15" s="762">
        <v>10.5</v>
      </c>
      <c r="G15" s="760">
        <v>94</v>
      </c>
      <c r="H15" s="763">
        <v>32</v>
      </c>
      <c r="I15" s="763">
        <v>1.25</v>
      </c>
      <c r="J15" s="763">
        <v>2</v>
      </c>
      <c r="K15" s="763">
        <v>1.25</v>
      </c>
      <c r="L15" s="760"/>
      <c r="M15" s="763">
        <v>1</v>
      </c>
    </row>
    <row r="16" spans="1:13" ht="12.95" customHeight="1" x14ac:dyDescent="0.2">
      <c r="A16" s="764">
        <v>8</v>
      </c>
      <c r="B16" s="765" t="s">
        <v>233</v>
      </c>
      <c r="C16" s="759">
        <v>35.700000000000003</v>
      </c>
      <c r="D16" s="760">
        <v>32</v>
      </c>
      <c r="E16" s="761"/>
      <c r="F16" s="762">
        <v>11.4</v>
      </c>
      <c r="G16" s="760">
        <v>89</v>
      </c>
      <c r="H16" s="763">
        <v>28.5</v>
      </c>
      <c r="I16" s="763">
        <v>1.5</v>
      </c>
      <c r="J16" s="763">
        <v>1</v>
      </c>
      <c r="K16" s="763">
        <v>3</v>
      </c>
      <c r="L16" s="760"/>
      <c r="M16" s="763">
        <v>2.5</v>
      </c>
    </row>
    <row r="17" spans="1:13" ht="12.95" customHeight="1" x14ac:dyDescent="0.2">
      <c r="A17" s="764">
        <v>9</v>
      </c>
      <c r="B17" s="765" t="s">
        <v>235</v>
      </c>
      <c r="C17" s="759">
        <v>46.5</v>
      </c>
      <c r="D17" s="760">
        <v>28</v>
      </c>
      <c r="E17" s="761"/>
      <c r="F17" s="762">
        <v>11.2</v>
      </c>
      <c r="G17" s="760">
        <v>90</v>
      </c>
      <c r="H17" s="763">
        <v>26</v>
      </c>
      <c r="I17" s="763">
        <v>2.25</v>
      </c>
      <c r="J17" s="763">
        <v>4.5</v>
      </c>
      <c r="K17" s="763">
        <v>1</v>
      </c>
      <c r="L17" s="760"/>
      <c r="M17" s="763">
        <v>3.5</v>
      </c>
    </row>
    <row r="18" spans="1:13" ht="12.95" customHeight="1" x14ac:dyDescent="0.2">
      <c r="A18" s="764">
        <v>10</v>
      </c>
      <c r="B18" s="765" t="s">
        <v>237</v>
      </c>
      <c r="C18" s="759">
        <v>57.2</v>
      </c>
      <c r="D18" s="760">
        <v>14</v>
      </c>
      <c r="E18" s="761"/>
      <c r="F18" s="762">
        <v>13</v>
      </c>
      <c r="G18" s="760">
        <v>93</v>
      </c>
      <c r="H18" s="763">
        <v>30</v>
      </c>
      <c r="I18" s="763">
        <v>1.5</v>
      </c>
      <c r="J18" s="763">
        <v>3.5</v>
      </c>
      <c r="K18" s="763">
        <v>1</v>
      </c>
      <c r="L18" s="760"/>
      <c r="M18" s="763">
        <v>1</v>
      </c>
    </row>
    <row r="19" spans="1:13" ht="12.95" customHeight="1" x14ac:dyDescent="0.2">
      <c r="A19" s="764">
        <v>11</v>
      </c>
      <c r="B19" s="765" t="s">
        <v>239</v>
      </c>
      <c r="C19" s="759">
        <v>53</v>
      </c>
      <c r="D19" s="760">
        <v>23</v>
      </c>
      <c r="E19" s="761"/>
      <c r="F19" s="762">
        <v>11.3</v>
      </c>
      <c r="G19" s="760">
        <v>94</v>
      </c>
      <c r="H19" s="763">
        <v>30</v>
      </c>
      <c r="I19" s="763">
        <v>2</v>
      </c>
      <c r="J19" s="763">
        <v>3</v>
      </c>
      <c r="K19" s="763">
        <v>1.25</v>
      </c>
      <c r="L19" s="760"/>
      <c r="M19" s="763">
        <v>6.5</v>
      </c>
    </row>
    <row r="20" spans="1:13" ht="12.95" customHeight="1" x14ac:dyDescent="0.2">
      <c r="A20" s="764">
        <v>12</v>
      </c>
      <c r="B20" s="765" t="s">
        <v>241</v>
      </c>
      <c r="C20" s="759">
        <v>44.5</v>
      </c>
      <c r="D20" s="760">
        <v>30</v>
      </c>
      <c r="E20" s="761"/>
      <c r="F20" s="762">
        <v>10.1</v>
      </c>
      <c r="G20" s="760">
        <v>93</v>
      </c>
      <c r="H20" s="763">
        <v>31</v>
      </c>
      <c r="I20" s="763">
        <v>2.25</v>
      </c>
      <c r="J20" s="763">
        <v>2.5</v>
      </c>
      <c r="K20" s="763">
        <v>1</v>
      </c>
      <c r="L20" s="760"/>
      <c r="M20" s="763">
        <v>9</v>
      </c>
    </row>
    <row r="21" spans="1:13" ht="12.95" customHeight="1" x14ac:dyDescent="0.2">
      <c r="A21" s="764">
        <v>13</v>
      </c>
      <c r="B21" s="765" t="s">
        <v>244</v>
      </c>
      <c r="C21" s="759">
        <v>53.7</v>
      </c>
      <c r="D21" s="760">
        <v>22</v>
      </c>
      <c r="E21" s="761"/>
      <c r="F21" s="762">
        <v>11.4</v>
      </c>
      <c r="G21" s="760">
        <v>93</v>
      </c>
      <c r="H21" s="763">
        <v>30</v>
      </c>
      <c r="I21" s="763">
        <v>1.25</v>
      </c>
      <c r="J21" s="763">
        <v>1.5</v>
      </c>
      <c r="K21" s="763">
        <v>1</v>
      </c>
      <c r="L21" s="760"/>
      <c r="M21" s="763">
        <v>8.5</v>
      </c>
    </row>
    <row r="22" spans="1:13" ht="12.95" customHeight="1" x14ac:dyDescent="0.2">
      <c r="A22" s="764">
        <v>14</v>
      </c>
      <c r="B22" s="765" t="s">
        <v>246</v>
      </c>
      <c r="C22" s="759">
        <v>70.099999999999994</v>
      </c>
      <c r="D22" s="760">
        <v>3</v>
      </c>
      <c r="E22" s="761"/>
      <c r="F22" s="762">
        <v>12.3</v>
      </c>
      <c r="G22" s="760">
        <v>90</v>
      </c>
      <c r="H22" s="763">
        <v>24.5</v>
      </c>
      <c r="I22" s="763">
        <v>1.5</v>
      </c>
      <c r="J22" s="763">
        <v>2.5</v>
      </c>
      <c r="K22" s="763">
        <v>1</v>
      </c>
      <c r="L22" s="760"/>
      <c r="M22" s="763">
        <v>0.5</v>
      </c>
    </row>
    <row r="23" spans="1:13" ht="12.95" customHeight="1" x14ac:dyDescent="0.2">
      <c r="A23" s="764">
        <v>15</v>
      </c>
      <c r="B23" s="765" t="s">
        <v>248</v>
      </c>
      <c r="C23" s="759">
        <v>27.5</v>
      </c>
      <c r="D23" s="760">
        <v>34</v>
      </c>
      <c r="E23" s="761"/>
      <c r="F23" s="762">
        <v>12.3</v>
      </c>
      <c r="G23" s="760">
        <v>98.5</v>
      </c>
      <c r="H23" s="763">
        <v>32.5</v>
      </c>
      <c r="I23" s="763">
        <v>1</v>
      </c>
      <c r="J23" s="763">
        <v>1.5</v>
      </c>
      <c r="K23" s="763">
        <v>3.75</v>
      </c>
      <c r="L23" s="760"/>
      <c r="M23" s="763">
        <v>8.5</v>
      </c>
    </row>
    <row r="24" spans="1:13" ht="12.95" customHeight="1" x14ac:dyDescent="0.2">
      <c r="A24" s="764">
        <v>16</v>
      </c>
      <c r="B24" s="765" t="s">
        <v>250</v>
      </c>
      <c r="C24" s="759">
        <v>57</v>
      </c>
      <c r="D24" s="760">
        <v>16</v>
      </c>
      <c r="E24" s="761"/>
      <c r="F24" s="762">
        <v>11.7</v>
      </c>
      <c r="G24" s="760">
        <v>94</v>
      </c>
      <c r="H24" s="763">
        <v>26</v>
      </c>
      <c r="I24" s="763">
        <v>1</v>
      </c>
      <c r="J24" s="763">
        <v>3.5</v>
      </c>
      <c r="K24" s="763">
        <v>1</v>
      </c>
      <c r="L24" s="760"/>
      <c r="M24" s="763">
        <v>3.5</v>
      </c>
    </row>
    <row r="25" spans="1:13" ht="12.95" customHeight="1" x14ac:dyDescent="0.2">
      <c r="A25" s="764">
        <v>17</v>
      </c>
      <c r="B25" s="765" t="s">
        <v>252</v>
      </c>
      <c r="C25" s="759">
        <v>67</v>
      </c>
      <c r="D25" s="760">
        <v>5</v>
      </c>
      <c r="E25" s="761"/>
      <c r="F25" s="762">
        <v>13.8</v>
      </c>
      <c r="G25" s="760">
        <v>97</v>
      </c>
      <c r="H25" s="763">
        <v>31.5</v>
      </c>
      <c r="I25" s="763">
        <v>1</v>
      </c>
      <c r="J25" s="763">
        <v>1.5</v>
      </c>
      <c r="K25" s="763">
        <v>1</v>
      </c>
      <c r="L25" s="760"/>
      <c r="M25" s="763">
        <v>1.5</v>
      </c>
    </row>
    <row r="26" spans="1:13" ht="12.95" customHeight="1" x14ac:dyDescent="0.2">
      <c r="A26" s="764">
        <v>18</v>
      </c>
      <c r="B26" s="765" t="s">
        <v>254</v>
      </c>
      <c r="C26" s="759">
        <v>57.9</v>
      </c>
      <c r="D26" s="760">
        <v>13</v>
      </c>
      <c r="E26" s="761"/>
      <c r="F26" s="762">
        <v>13.6</v>
      </c>
      <c r="G26" s="760">
        <v>103</v>
      </c>
      <c r="H26" s="763">
        <v>30.5</v>
      </c>
      <c r="I26" s="763">
        <v>1.75</v>
      </c>
      <c r="J26" s="763">
        <v>1</v>
      </c>
      <c r="K26" s="763">
        <v>1</v>
      </c>
      <c r="L26" s="760"/>
      <c r="M26" s="763">
        <v>0</v>
      </c>
    </row>
    <row r="27" spans="1:13" ht="12.95" customHeight="1" x14ac:dyDescent="0.2">
      <c r="A27" s="764">
        <v>19</v>
      </c>
      <c r="B27" s="765" t="s">
        <v>256</v>
      </c>
      <c r="C27" s="759">
        <v>34.4</v>
      </c>
      <c r="D27" s="760">
        <v>33</v>
      </c>
      <c r="E27" s="761"/>
      <c r="F27" s="762">
        <v>10.4</v>
      </c>
      <c r="G27" s="760">
        <v>108</v>
      </c>
      <c r="H27" s="763">
        <v>32</v>
      </c>
      <c r="I27" s="763">
        <v>1</v>
      </c>
      <c r="J27" s="763">
        <v>2</v>
      </c>
      <c r="K27" s="763">
        <v>3.5</v>
      </c>
      <c r="L27" s="760"/>
      <c r="M27" s="763">
        <v>0.5</v>
      </c>
    </row>
    <row r="28" spans="1:13" ht="12.95" customHeight="1" x14ac:dyDescent="0.2">
      <c r="A28" s="764">
        <v>20</v>
      </c>
      <c r="B28" s="765" t="s">
        <v>258</v>
      </c>
      <c r="C28" s="759">
        <v>69.8</v>
      </c>
      <c r="D28" s="760">
        <v>4</v>
      </c>
      <c r="E28" s="761"/>
      <c r="F28" s="762">
        <v>13.1</v>
      </c>
      <c r="G28" s="760">
        <v>103</v>
      </c>
      <c r="H28" s="763">
        <v>31.5</v>
      </c>
      <c r="I28" s="763">
        <v>1</v>
      </c>
      <c r="J28" s="763">
        <v>1</v>
      </c>
      <c r="K28" s="763">
        <v>1</v>
      </c>
      <c r="L28" s="760"/>
      <c r="M28" s="763">
        <v>1</v>
      </c>
    </row>
    <row r="29" spans="1:13" ht="12.95" customHeight="1" x14ac:dyDescent="0.2">
      <c r="A29" s="764">
        <v>21</v>
      </c>
      <c r="B29" s="765" t="s">
        <v>260</v>
      </c>
      <c r="C29" s="759">
        <v>23.1</v>
      </c>
      <c r="D29" s="760">
        <v>36</v>
      </c>
      <c r="E29" s="761"/>
      <c r="F29" s="762">
        <v>12.2</v>
      </c>
      <c r="G29" s="760">
        <v>94</v>
      </c>
      <c r="H29" s="763">
        <v>28.5</v>
      </c>
      <c r="I29" s="763">
        <v>1.25</v>
      </c>
      <c r="J29" s="763">
        <v>3</v>
      </c>
      <c r="K29" s="763">
        <v>1.75</v>
      </c>
      <c r="L29" s="760"/>
      <c r="M29" s="763">
        <v>4.5</v>
      </c>
    </row>
    <row r="30" spans="1:13" ht="12.95" customHeight="1" x14ac:dyDescent="0.2">
      <c r="A30" s="764">
        <v>22</v>
      </c>
      <c r="B30" s="765" t="s">
        <v>262</v>
      </c>
      <c r="C30" s="759">
        <v>42.7</v>
      </c>
      <c r="D30" s="760">
        <v>31</v>
      </c>
      <c r="E30" s="761"/>
      <c r="F30" s="762">
        <v>11.2</v>
      </c>
      <c r="G30" s="760">
        <v>90</v>
      </c>
      <c r="H30" s="763">
        <v>29.5</v>
      </c>
      <c r="I30" s="763">
        <v>2.5</v>
      </c>
      <c r="J30" s="763">
        <v>2.5</v>
      </c>
      <c r="K30" s="763">
        <v>1.75</v>
      </c>
      <c r="L30" s="760"/>
      <c r="M30" s="763">
        <v>5</v>
      </c>
    </row>
    <row r="31" spans="1:13" ht="12.95" customHeight="1" x14ac:dyDescent="0.2">
      <c r="A31" s="764">
        <v>23</v>
      </c>
      <c r="B31" s="765" t="s">
        <v>264</v>
      </c>
      <c r="C31" s="759">
        <v>61.3</v>
      </c>
      <c r="D31" s="760">
        <v>8</v>
      </c>
      <c r="E31" s="761"/>
      <c r="F31" s="762">
        <v>12.5</v>
      </c>
      <c r="G31" s="760">
        <v>103</v>
      </c>
      <c r="H31" s="763">
        <v>29.5</v>
      </c>
      <c r="I31" s="763">
        <v>1.25</v>
      </c>
      <c r="J31" s="763">
        <v>1.5</v>
      </c>
      <c r="K31" s="763">
        <v>1</v>
      </c>
      <c r="L31" s="760"/>
      <c r="M31" s="763">
        <v>6.5</v>
      </c>
    </row>
    <row r="32" spans="1:13" ht="12.95" customHeight="1" x14ac:dyDescent="0.2">
      <c r="A32" s="764">
        <v>24</v>
      </c>
      <c r="B32" s="765" t="s">
        <v>266</v>
      </c>
      <c r="C32" s="759">
        <v>57.2</v>
      </c>
      <c r="D32" s="760">
        <v>14</v>
      </c>
      <c r="E32" s="761"/>
      <c r="F32" s="762">
        <v>11.2</v>
      </c>
      <c r="G32" s="760">
        <v>94</v>
      </c>
      <c r="H32" s="763">
        <v>23</v>
      </c>
      <c r="I32" s="763">
        <v>1.75</v>
      </c>
      <c r="J32" s="763">
        <v>2.5</v>
      </c>
      <c r="K32" s="763">
        <v>1</v>
      </c>
      <c r="L32" s="760"/>
      <c r="M32" s="763">
        <v>7</v>
      </c>
    </row>
    <row r="33" spans="1:13" ht="12.95" customHeight="1" x14ac:dyDescent="0.2">
      <c r="A33" s="764">
        <v>25</v>
      </c>
      <c r="B33" s="765" t="s">
        <v>268</v>
      </c>
      <c r="C33" s="759">
        <v>56.7</v>
      </c>
      <c r="D33" s="760">
        <v>18</v>
      </c>
      <c r="E33" s="761"/>
      <c r="F33" s="762">
        <v>12.9</v>
      </c>
      <c r="G33" s="760">
        <v>89</v>
      </c>
      <c r="H33" s="763">
        <v>29</v>
      </c>
      <c r="I33" s="763">
        <v>1.25</v>
      </c>
      <c r="J33" s="763">
        <v>2</v>
      </c>
      <c r="K33" s="763">
        <v>1.75</v>
      </c>
      <c r="L33" s="760"/>
      <c r="M33" s="763">
        <v>1</v>
      </c>
    </row>
    <row r="34" spans="1:13" ht="12.95" customHeight="1" x14ac:dyDescent="0.2">
      <c r="A34" s="764">
        <v>26</v>
      </c>
      <c r="B34" s="765" t="s">
        <v>271</v>
      </c>
      <c r="C34" s="759">
        <v>56.7</v>
      </c>
      <c r="D34" s="760">
        <v>18</v>
      </c>
      <c r="E34" s="761"/>
      <c r="F34" s="762">
        <v>11.8</v>
      </c>
      <c r="G34" s="760">
        <v>91</v>
      </c>
      <c r="H34" s="763">
        <v>29.5</v>
      </c>
      <c r="I34" s="763">
        <v>1.5</v>
      </c>
      <c r="J34" s="763">
        <v>2</v>
      </c>
      <c r="K34" s="763">
        <v>1</v>
      </c>
      <c r="L34" s="760"/>
      <c r="M34" s="763">
        <v>2</v>
      </c>
    </row>
    <row r="35" spans="1:13" ht="12.95" customHeight="1" x14ac:dyDescent="0.2">
      <c r="A35" s="764">
        <v>27</v>
      </c>
      <c r="B35" s="765" t="s">
        <v>273</v>
      </c>
      <c r="C35" s="759">
        <v>62</v>
      </c>
      <c r="D35" s="760">
        <v>7</v>
      </c>
      <c r="E35" s="761"/>
      <c r="F35" s="762">
        <v>13.9</v>
      </c>
      <c r="G35" s="760">
        <v>92</v>
      </c>
      <c r="H35" s="763">
        <v>32</v>
      </c>
      <c r="I35" s="763">
        <v>1</v>
      </c>
      <c r="J35" s="763">
        <v>2.5</v>
      </c>
      <c r="K35" s="763">
        <v>1.5</v>
      </c>
      <c r="L35" s="760"/>
      <c r="M35" s="763">
        <v>3.5</v>
      </c>
    </row>
    <row r="36" spans="1:13" ht="12.95" customHeight="1" x14ac:dyDescent="0.2">
      <c r="A36" s="764">
        <v>28</v>
      </c>
      <c r="B36" s="765" t="s">
        <v>275</v>
      </c>
      <c r="C36" s="759">
        <v>23.2</v>
      </c>
      <c r="D36" s="760">
        <v>35</v>
      </c>
      <c r="E36" s="761"/>
      <c r="F36" s="762">
        <v>12.2</v>
      </c>
      <c r="G36" s="760">
        <v>86</v>
      </c>
      <c r="H36" s="763">
        <v>25.5</v>
      </c>
      <c r="I36" s="763">
        <v>1.75</v>
      </c>
      <c r="J36" s="763">
        <v>1.5</v>
      </c>
      <c r="K36" s="763">
        <v>3.75</v>
      </c>
      <c r="L36" s="760"/>
      <c r="M36" s="763">
        <v>1</v>
      </c>
    </row>
    <row r="37" spans="1:13" ht="12.95" customHeight="1" x14ac:dyDescent="0.2">
      <c r="A37" s="764">
        <v>29</v>
      </c>
      <c r="B37" s="765" t="s">
        <v>277</v>
      </c>
      <c r="C37" s="759">
        <v>65</v>
      </c>
      <c r="D37" s="760">
        <v>6</v>
      </c>
      <c r="E37" s="761"/>
      <c r="F37" s="762">
        <v>12.6</v>
      </c>
      <c r="G37" s="760">
        <v>91</v>
      </c>
      <c r="H37" s="763">
        <v>30.5</v>
      </c>
      <c r="I37" s="763">
        <v>1.25</v>
      </c>
      <c r="J37" s="763">
        <v>4</v>
      </c>
      <c r="K37" s="763">
        <v>1</v>
      </c>
      <c r="L37" s="760"/>
      <c r="M37" s="763">
        <v>2</v>
      </c>
    </row>
    <row r="38" spans="1:13" ht="12.95" customHeight="1" x14ac:dyDescent="0.2">
      <c r="A38" s="764">
        <v>30</v>
      </c>
      <c r="B38" s="765" t="s">
        <v>280</v>
      </c>
      <c r="C38" s="759">
        <v>60.7</v>
      </c>
      <c r="D38" s="760">
        <v>10</v>
      </c>
      <c r="E38" s="761"/>
      <c r="F38" s="762">
        <v>12.7</v>
      </c>
      <c r="G38" s="760">
        <v>93</v>
      </c>
      <c r="H38" s="763">
        <v>29</v>
      </c>
      <c r="I38" s="763">
        <v>1.5</v>
      </c>
      <c r="J38" s="763">
        <v>1.5</v>
      </c>
      <c r="K38" s="763">
        <v>1</v>
      </c>
      <c r="L38" s="760"/>
      <c r="M38" s="763">
        <v>1</v>
      </c>
    </row>
    <row r="39" spans="1:13" ht="12.95" customHeight="1" x14ac:dyDescent="0.2">
      <c r="A39" s="764">
        <v>31</v>
      </c>
      <c r="B39" s="765" t="s">
        <v>282</v>
      </c>
      <c r="C39" s="759">
        <v>59.2</v>
      </c>
      <c r="D39" s="760">
        <v>12</v>
      </c>
      <c r="E39" s="761"/>
      <c r="F39" s="762">
        <v>12.5</v>
      </c>
      <c r="G39" s="760">
        <v>89</v>
      </c>
      <c r="H39" s="763">
        <v>31.5</v>
      </c>
      <c r="I39" s="763">
        <v>1.25</v>
      </c>
      <c r="J39" s="763">
        <v>2</v>
      </c>
      <c r="K39" s="763">
        <v>1.5</v>
      </c>
      <c r="L39" s="760"/>
      <c r="M39" s="763">
        <v>8</v>
      </c>
    </row>
    <row r="40" spans="1:13" ht="12.95" customHeight="1" x14ac:dyDescent="0.2">
      <c r="A40" s="764">
        <v>32</v>
      </c>
      <c r="B40" s="765" t="s">
        <v>284</v>
      </c>
      <c r="C40" s="759">
        <v>52.8</v>
      </c>
      <c r="D40" s="760">
        <v>24</v>
      </c>
      <c r="E40" s="761"/>
      <c r="F40" s="762">
        <v>12.4</v>
      </c>
      <c r="G40" s="760">
        <v>101.5</v>
      </c>
      <c r="H40" s="763">
        <v>34</v>
      </c>
      <c r="I40" s="763">
        <v>1.25</v>
      </c>
      <c r="J40" s="763">
        <v>1</v>
      </c>
      <c r="K40" s="763">
        <v>1.25</v>
      </c>
      <c r="L40" s="760"/>
      <c r="M40" s="763">
        <v>0</v>
      </c>
    </row>
    <row r="41" spans="1:13" ht="12.95" customHeight="1" x14ac:dyDescent="0.2">
      <c r="A41" s="764">
        <v>33</v>
      </c>
      <c r="B41" s="765" t="s">
        <v>286</v>
      </c>
      <c r="C41" s="759">
        <v>48.5</v>
      </c>
      <c r="D41" s="760">
        <v>27</v>
      </c>
      <c r="E41" s="761"/>
      <c r="F41" s="762">
        <v>11</v>
      </c>
      <c r="G41" s="760">
        <v>97</v>
      </c>
      <c r="H41" s="763">
        <v>29.5</v>
      </c>
      <c r="I41" s="763">
        <v>1.25</v>
      </c>
      <c r="J41" s="763">
        <v>2</v>
      </c>
      <c r="K41" s="763">
        <v>3</v>
      </c>
      <c r="L41" s="760"/>
      <c r="M41" s="763">
        <v>1.5</v>
      </c>
    </row>
    <row r="42" spans="1:13" ht="12.95" customHeight="1" x14ac:dyDescent="0.2">
      <c r="A42" s="764">
        <v>34</v>
      </c>
      <c r="B42" s="765" t="s">
        <v>288</v>
      </c>
      <c r="C42" s="759">
        <v>61</v>
      </c>
      <c r="D42" s="760">
        <v>9</v>
      </c>
      <c r="E42" s="761"/>
      <c r="F42" s="762">
        <v>13.9</v>
      </c>
      <c r="G42" s="760">
        <v>90</v>
      </c>
      <c r="H42" s="763">
        <v>28.5</v>
      </c>
      <c r="I42" s="763">
        <v>2</v>
      </c>
      <c r="J42" s="763">
        <v>3</v>
      </c>
      <c r="K42" s="763">
        <v>1</v>
      </c>
      <c r="L42" s="760"/>
      <c r="M42" s="763">
        <v>0</v>
      </c>
    </row>
    <row r="43" spans="1:13" ht="12.95" customHeight="1" x14ac:dyDescent="0.2">
      <c r="A43" s="764">
        <v>35</v>
      </c>
      <c r="B43" s="765" t="s">
        <v>290</v>
      </c>
      <c r="C43" s="759">
        <v>50.9</v>
      </c>
      <c r="D43" s="760">
        <v>26</v>
      </c>
      <c r="E43" s="761"/>
      <c r="F43" s="762">
        <v>12.8</v>
      </c>
      <c r="G43" s="760">
        <v>90</v>
      </c>
      <c r="H43" s="763">
        <v>28</v>
      </c>
      <c r="I43" s="763">
        <v>1.25</v>
      </c>
      <c r="J43" s="763">
        <v>3</v>
      </c>
      <c r="K43" s="763">
        <v>1</v>
      </c>
      <c r="L43" s="760"/>
      <c r="M43" s="763">
        <v>0.5</v>
      </c>
    </row>
    <row r="44" spans="1:13" s="775" customFormat="1" ht="12.95" customHeight="1" x14ac:dyDescent="0.2">
      <c r="A44" s="766">
        <v>36</v>
      </c>
      <c r="B44" s="767" t="s">
        <v>291</v>
      </c>
      <c r="C44" s="768">
        <v>55.5</v>
      </c>
      <c r="D44" s="769">
        <v>21</v>
      </c>
      <c r="E44" s="770"/>
      <c r="F44" s="771">
        <v>11.3</v>
      </c>
      <c r="G44" s="769">
        <v>89</v>
      </c>
      <c r="H44" s="768">
        <v>28.5</v>
      </c>
      <c r="I44" s="772">
        <v>1.25</v>
      </c>
      <c r="J44" s="772">
        <v>3.5</v>
      </c>
      <c r="K44" s="772">
        <v>1</v>
      </c>
      <c r="L44" s="773"/>
      <c r="M44" s="774">
        <v>0</v>
      </c>
    </row>
    <row r="45" spans="1:13" x14ac:dyDescent="0.2">
      <c r="A45" s="775" t="s">
        <v>25</v>
      </c>
      <c r="B45" s="775"/>
      <c r="C45" s="776">
        <v>53.6</v>
      </c>
      <c r="D45" s="777"/>
      <c r="E45" s="775"/>
      <c r="F45" s="778">
        <v>12.2</v>
      </c>
      <c r="G45" s="778">
        <v>93.9</v>
      </c>
      <c r="H45" s="779">
        <v>29.4</v>
      </c>
      <c r="I45" s="780">
        <v>1.47</v>
      </c>
      <c r="J45" s="781">
        <v>2.2000000000000002</v>
      </c>
      <c r="K45" s="780">
        <v>1.44</v>
      </c>
      <c r="L45" s="782"/>
      <c r="M45" s="776">
        <v>2.9</v>
      </c>
    </row>
    <row r="46" spans="1:13" x14ac:dyDescent="0.2">
      <c r="I46" s="784"/>
      <c r="J46" s="784"/>
      <c r="K46" s="784"/>
      <c r="L46" s="785"/>
    </row>
    <row r="47" spans="1:13" x14ac:dyDescent="0.2">
      <c r="A47" s="736" t="s">
        <v>152</v>
      </c>
      <c r="L47" s="785" t="s">
        <v>362</v>
      </c>
    </row>
    <row r="48" spans="1:13" x14ac:dyDescent="0.2">
      <c r="A48" s="736" t="s">
        <v>363</v>
      </c>
    </row>
    <row r="49" spans="1:1" x14ac:dyDescent="0.2">
      <c r="A49" s="736" t="s">
        <v>364</v>
      </c>
    </row>
  </sheetData>
  <printOptions horizontalCentered="1" gridLinesSet="0"/>
  <pageMargins left="0.5" right="0.5" top="1.1000000000000001" bottom="0.25" header="0.25" footer="0.5"/>
  <pageSetup scale="87" orientation="landscape" horizontalDpi="4294967292" verticalDpi="4294967292" r:id="rId1"/>
  <headerFooter alignWithMargins="0">
    <oddHeader>&amp;C2016-2017 UNIFORM SOUTHERN SOFT RED WINTER WHEAT NURSERY
DATA SHEET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49"/>
  <sheetViews>
    <sheetView showGridLines="0" zoomScale="130" zoomScaleNormal="130" zoomScaleSheetLayoutView="100" workbookViewId="0">
      <pane xSplit="2" ySplit="5" topLeftCell="GU6" activePane="bottomRight" state="frozen"/>
      <selection pane="topRight" activeCell="C1" sqref="C1"/>
      <selection pane="bottomLeft" activeCell="A7" sqref="A7"/>
      <selection pane="bottomRight" activeCell="HM6" sqref="HM6"/>
    </sheetView>
  </sheetViews>
  <sheetFormatPr defaultColWidth="9.140625" defaultRowHeight="11.25" x14ac:dyDescent="0.2"/>
  <cols>
    <col min="1" max="1" width="4.42578125" style="1" customWidth="1"/>
    <col min="2" max="2" width="16.42578125" style="1" customWidth="1"/>
    <col min="3" max="29" width="4.5703125" style="69" customWidth="1"/>
    <col min="30" max="30" width="4.5703125" style="303" customWidth="1"/>
    <col min="31" max="31" width="4.5703125" style="304" customWidth="1"/>
    <col min="32" max="32" width="5.42578125" style="303" customWidth="1"/>
    <col min="33" max="33" width="4.5703125" style="304" customWidth="1"/>
    <col min="34" max="34" width="0.85546875" style="305" customWidth="1"/>
    <col min="35" max="63" width="4.5703125" style="69" customWidth="1"/>
    <col min="64" max="64" width="4.5703125" style="303" customWidth="1"/>
    <col min="65" max="65" width="4.5703125" style="304" customWidth="1"/>
    <col min="66" max="66" width="0.85546875" style="305" customWidth="1"/>
    <col min="67" max="76" width="4.5703125" style="69" customWidth="1"/>
    <col min="77" max="77" width="3.85546875" style="69" customWidth="1"/>
    <col min="78" max="92" width="4.5703125" style="69" customWidth="1"/>
    <col min="93" max="93" width="4.5703125" style="306" customWidth="1"/>
    <col min="94" max="94" width="4.5703125" style="304" customWidth="1"/>
    <col min="95" max="95" width="0.85546875" style="405" customWidth="1"/>
    <col min="96" max="117" width="4.5703125" style="69" customWidth="1"/>
    <col min="118" max="118" width="4.5703125" style="306" customWidth="1"/>
    <col min="119" max="119" width="4.5703125" style="304" customWidth="1"/>
    <col min="120" max="120" width="0.85546875" style="305" customWidth="1"/>
    <col min="121" max="125" width="4.5703125" style="69" customWidth="1"/>
    <col min="126" max="126" width="4.5703125" style="307" customWidth="1"/>
    <col min="127" max="129" width="4.5703125" style="69" customWidth="1"/>
    <col min="130" max="130" width="4.5703125" style="307" customWidth="1"/>
    <col min="131" max="132" width="4.5703125" style="69" customWidth="1"/>
    <col min="133" max="135" width="4.5703125" style="307" customWidth="1"/>
    <col min="136" max="137" width="4.5703125" style="69" customWidth="1"/>
    <col min="138" max="138" width="4.5703125" style="303" customWidth="1"/>
    <col min="139" max="139" width="4.5703125" style="304" customWidth="1"/>
    <col min="140" max="140" width="0.85546875" style="305" customWidth="1"/>
    <col min="141" max="146" width="4.5703125" style="307" customWidth="1"/>
    <col min="147" max="148" width="4.5703125" style="308" customWidth="1"/>
    <col min="149" max="161" width="4.5703125" style="307" customWidth="1"/>
    <col min="162" max="162" width="4.5703125" style="303" customWidth="1"/>
    <col min="163" max="163" width="4.5703125" style="304" customWidth="1"/>
    <col min="164" max="164" width="0.85546875" style="405" customWidth="1"/>
    <col min="165" max="166" width="4.5703125" style="307" customWidth="1"/>
    <col min="167" max="167" width="4.5703125" style="69" customWidth="1"/>
    <col min="168" max="168" width="4.5703125" style="307" customWidth="1"/>
    <col min="169" max="169" width="4.42578125" style="309" customWidth="1"/>
    <col min="170" max="174" width="4.5703125" style="69" customWidth="1"/>
    <col min="175" max="175" width="4.5703125" style="303" customWidth="1"/>
    <col min="176" max="176" width="4.5703125" style="309" customWidth="1"/>
    <col min="177" max="179" width="4.42578125" style="309" customWidth="1"/>
    <col min="180" max="180" width="4.5703125" style="307" customWidth="1"/>
    <col min="181" max="181" width="5.140625" style="307" customWidth="1"/>
    <col min="182" max="182" width="4.42578125" style="307" customWidth="1"/>
    <col min="183" max="189" width="4.5703125" style="307" customWidth="1"/>
    <col min="190" max="190" width="4.5703125" style="303" customWidth="1"/>
    <col min="191" max="191" width="4.5703125" style="304" customWidth="1"/>
    <col min="192" max="194" width="4.5703125" style="303" customWidth="1"/>
    <col min="195" max="196" width="3.85546875" style="69" customWidth="1"/>
    <col min="197" max="197" width="4.42578125" style="69" customWidth="1"/>
    <col min="198" max="198" width="3.85546875" style="303" customWidth="1"/>
    <col min="199" max="200" width="3.85546875" style="69" customWidth="1"/>
    <col min="201" max="201" width="4.42578125" style="69" customWidth="1"/>
    <col min="202" max="202" width="3.85546875" style="303" customWidth="1"/>
    <col min="203" max="204" width="3.85546875" style="69" customWidth="1"/>
    <col min="205" max="207" width="4.42578125" style="69" customWidth="1"/>
    <col min="208" max="208" width="3.85546875" style="303" customWidth="1"/>
    <col min="209" max="209" width="3.85546875" style="69" customWidth="1"/>
    <col min="210" max="210" width="5" style="69" customWidth="1"/>
    <col min="211" max="212" width="3.85546875" style="69" customWidth="1"/>
    <col min="213" max="214" width="4.42578125" style="69" customWidth="1"/>
    <col min="215" max="215" width="4.5703125" style="303" customWidth="1"/>
    <col min="216" max="222" width="3.85546875" style="303" customWidth="1"/>
    <col min="223" max="223" width="4.42578125" style="303" customWidth="1"/>
    <col min="224" max="233" width="4.85546875" style="308" customWidth="1"/>
    <col min="234" max="236" width="5.42578125" style="69" customWidth="1"/>
    <col min="237" max="16384" width="9.140625" style="1"/>
  </cols>
  <sheetData>
    <row r="1" spans="1:236" ht="12" thickBot="1" x14ac:dyDescent="0.25">
      <c r="A1" s="59"/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1"/>
      <c r="AE1" s="62"/>
      <c r="AF1" s="61"/>
      <c r="AG1" s="62"/>
      <c r="AH1" s="63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1"/>
      <c r="BM1" s="62"/>
      <c r="BN1" s="64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5"/>
      <c r="CP1" s="62"/>
      <c r="CQ1" s="63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5"/>
      <c r="DO1" s="62"/>
      <c r="DP1" s="64"/>
      <c r="DQ1" s="60"/>
      <c r="DR1" s="60"/>
      <c r="DS1" s="60"/>
      <c r="DT1" s="60"/>
      <c r="DU1" s="60"/>
      <c r="DV1" s="66"/>
      <c r="DW1" s="60"/>
      <c r="DX1" s="60"/>
      <c r="DY1" s="60"/>
      <c r="DZ1" s="66"/>
      <c r="EA1" s="60"/>
      <c r="EB1" s="60"/>
      <c r="EC1" s="66"/>
      <c r="ED1" s="66"/>
      <c r="EE1" s="66"/>
      <c r="EF1" s="60"/>
      <c r="EG1" s="60"/>
      <c r="EH1" s="61"/>
      <c r="EI1" s="62"/>
      <c r="EJ1" s="64"/>
      <c r="EK1" s="66"/>
      <c r="EL1" s="66"/>
      <c r="EM1" s="66"/>
      <c r="EN1" s="66"/>
      <c r="EO1" s="66"/>
      <c r="EP1" s="66"/>
      <c r="EQ1" s="67"/>
      <c r="ER1" s="67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1"/>
      <c r="FG1" s="62"/>
      <c r="FH1" s="63"/>
      <c r="FI1" s="66"/>
      <c r="FJ1" s="66"/>
      <c r="FK1" s="60"/>
      <c r="FL1" s="66"/>
      <c r="FM1" s="68"/>
      <c r="FN1" s="60"/>
      <c r="FO1" s="60"/>
      <c r="FP1" s="60"/>
      <c r="FQ1" s="60"/>
      <c r="FR1" s="60"/>
      <c r="FS1" s="61"/>
      <c r="FT1" s="68"/>
      <c r="FU1" s="68"/>
      <c r="FV1" s="68"/>
      <c r="FW1" s="68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1"/>
      <c r="GI1" s="62"/>
      <c r="GJ1" s="61"/>
      <c r="GK1" s="61"/>
      <c r="GL1" s="61"/>
      <c r="GM1" s="60"/>
      <c r="GN1" s="60"/>
      <c r="GO1" s="60"/>
      <c r="GP1" s="61"/>
      <c r="GQ1" s="60"/>
      <c r="GR1" s="60"/>
      <c r="GS1" s="60"/>
      <c r="GT1" s="61"/>
      <c r="GU1" s="60"/>
      <c r="GV1" s="60"/>
      <c r="GW1" s="60"/>
      <c r="GX1" s="60"/>
      <c r="GY1" s="60"/>
      <c r="GZ1" s="61"/>
      <c r="HA1" s="60"/>
      <c r="HB1" s="60"/>
      <c r="HC1" s="60"/>
      <c r="HD1" s="60"/>
      <c r="HE1" s="60"/>
      <c r="HF1" s="60"/>
      <c r="HG1" s="61"/>
      <c r="HH1" s="61"/>
      <c r="HI1" s="61"/>
      <c r="HJ1" s="61"/>
      <c r="HK1" s="61"/>
      <c r="HL1" s="61"/>
      <c r="HM1" s="61"/>
      <c r="HN1" s="61"/>
      <c r="HO1" s="61"/>
      <c r="HP1" s="67"/>
      <c r="HQ1" s="67"/>
      <c r="HR1" s="67"/>
      <c r="HS1" s="67"/>
      <c r="HT1" s="67"/>
      <c r="HU1" s="67"/>
      <c r="HV1" s="67"/>
      <c r="HW1" s="67"/>
      <c r="HX1" s="67"/>
      <c r="HY1" s="67"/>
    </row>
    <row r="2" spans="1:236" s="74" customFormat="1" ht="12.75" customHeight="1" thickTop="1" thickBot="1" x14ac:dyDescent="0.25">
      <c r="A2" s="70"/>
      <c r="B2" s="71"/>
      <c r="C2" s="864" t="s">
        <v>70</v>
      </c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864"/>
      <c r="AB2" s="864"/>
      <c r="AC2" s="864"/>
      <c r="AD2" s="864"/>
      <c r="AE2" s="864"/>
      <c r="AF2" s="864"/>
      <c r="AG2" s="864"/>
      <c r="AH2" s="72"/>
      <c r="AI2" s="864" t="s">
        <v>71</v>
      </c>
      <c r="AJ2" s="864"/>
      <c r="AK2" s="864"/>
      <c r="AL2" s="864"/>
      <c r="AM2" s="864"/>
      <c r="AN2" s="864"/>
      <c r="AO2" s="864"/>
      <c r="AP2" s="864"/>
      <c r="AQ2" s="864"/>
      <c r="AR2" s="864"/>
      <c r="AS2" s="864"/>
      <c r="AT2" s="864"/>
      <c r="AU2" s="864"/>
      <c r="AV2" s="864"/>
      <c r="AW2" s="864"/>
      <c r="AX2" s="864"/>
      <c r="AY2" s="864"/>
      <c r="AZ2" s="864"/>
      <c r="BA2" s="864"/>
      <c r="BB2" s="864"/>
      <c r="BC2" s="864"/>
      <c r="BD2" s="864"/>
      <c r="BE2" s="864"/>
      <c r="BF2" s="864"/>
      <c r="BG2" s="864"/>
      <c r="BH2" s="864"/>
      <c r="BI2" s="864"/>
      <c r="BJ2" s="864"/>
      <c r="BK2" s="864"/>
      <c r="BL2" s="864"/>
      <c r="BM2" s="871"/>
      <c r="BN2" s="73"/>
      <c r="BO2" s="863" t="s">
        <v>72</v>
      </c>
      <c r="BP2" s="864"/>
      <c r="BQ2" s="864"/>
      <c r="BR2" s="864"/>
      <c r="BS2" s="864"/>
      <c r="BT2" s="864"/>
      <c r="BU2" s="864"/>
      <c r="BV2" s="864"/>
      <c r="BW2" s="864"/>
      <c r="BX2" s="864"/>
      <c r="BY2" s="864"/>
      <c r="BZ2" s="864"/>
      <c r="CA2" s="864"/>
      <c r="CB2" s="864"/>
      <c r="CC2" s="864"/>
      <c r="CD2" s="864"/>
      <c r="CE2" s="864"/>
      <c r="CF2" s="864"/>
      <c r="CG2" s="864"/>
      <c r="CH2" s="864"/>
      <c r="CI2" s="864"/>
      <c r="CJ2" s="864"/>
      <c r="CK2" s="864"/>
      <c r="CL2" s="864"/>
      <c r="CM2" s="864"/>
      <c r="CN2" s="864"/>
      <c r="CO2" s="864"/>
      <c r="CP2" s="871"/>
      <c r="CQ2" s="400"/>
      <c r="CR2" s="863" t="s">
        <v>73</v>
      </c>
      <c r="CS2" s="864"/>
      <c r="CT2" s="864"/>
      <c r="CU2" s="864"/>
      <c r="CV2" s="864"/>
      <c r="CW2" s="864"/>
      <c r="CX2" s="864"/>
      <c r="CY2" s="864"/>
      <c r="CZ2" s="864"/>
      <c r="DA2" s="864"/>
      <c r="DB2" s="864"/>
      <c r="DC2" s="864"/>
      <c r="DD2" s="864"/>
      <c r="DE2" s="864"/>
      <c r="DF2" s="864"/>
      <c r="DG2" s="864"/>
      <c r="DH2" s="864"/>
      <c r="DI2" s="864"/>
      <c r="DJ2" s="864"/>
      <c r="DK2" s="864"/>
      <c r="DL2" s="864"/>
      <c r="DM2" s="864"/>
      <c r="DN2" s="864"/>
      <c r="DO2" s="871"/>
      <c r="DP2" s="73"/>
      <c r="DQ2" s="863" t="s">
        <v>74</v>
      </c>
      <c r="DR2" s="864"/>
      <c r="DS2" s="864"/>
      <c r="DT2" s="864"/>
      <c r="DU2" s="864"/>
      <c r="DV2" s="864"/>
      <c r="DW2" s="864"/>
      <c r="DX2" s="864"/>
      <c r="DY2" s="864"/>
      <c r="DZ2" s="864"/>
      <c r="EA2" s="864"/>
      <c r="EB2" s="864"/>
      <c r="EC2" s="864"/>
      <c r="ED2" s="864"/>
      <c r="EE2" s="864"/>
      <c r="EF2" s="864"/>
      <c r="EG2" s="864"/>
      <c r="EH2" s="864"/>
      <c r="EI2" s="871"/>
      <c r="EJ2" s="73"/>
      <c r="EK2" s="863" t="s">
        <v>75</v>
      </c>
      <c r="EL2" s="864"/>
      <c r="EM2" s="864"/>
      <c r="EN2" s="864"/>
      <c r="EO2" s="864"/>
      <c r="EP2" s="864"/>
      <c r="EQ2" s="864"/>
      <c r="ER2" s="864"/>
      <c r="ES2" s="864"/>
      <c r="ET2" s="864"/>
      <c r="EU2" s="864"/>
      <c r="EV2" s="864"/>
      <c r="EW2" s="864"/>
      <c r="EX2" s="864"/>
      <c r="EY2" s="864"/>
      <c r="EZ2" s="864"/>
      <c r="FA2" s="864"/>
      <c r="FB2" s="864"/>
      <c r="FC2" s="864"/>
      <c r="FD2" s="864"/>
      <c r="FE2" s="864"/>
      <c r="FF2" s="864"/>
      <c r="FG2" s="864"/>
      <c r="FH2" s="406"/>
      <c r="FI2" s="864" t="s">
        <v>48</v>
      </c>
      <c r="FJ2" s="864"/>
      <c r="FK2" s="864"/>
      <c r="FL2" s="864"/>
      <c r="FM2" s="864"/>
      <c r="FN2" s="864"/>
      <c r="FO2" s="864"/>
      <c r="FP2" s="864"/>
      <c r="FQ2" s="864"/>
      <c r="FR2" s="864"/>
      <c r="FS2" s="864"/>
      <c r="FT2" s="871"/>
      <c r="FU2" s="863" t="s">
        <v>49</v>
      </c>
      <c r="FV2" s="864"/>
      <c r="FW2" s="871"/>
      <c r="FX2" s="863" t="s">
        <v>76</v>
      </c>
      <c r="FY2" s="864"/>
      <c r="FZ2" s="864"/>
      <c r="GA2" s="864"/>
      <c r="GB2" s="864"/>
      <c r="GC2" s="864"/>
      <c r="GD2" s="864"/>
      <c r="GE2" s="864"/>
      <c r="GF2" s="864"/>
      <c r="GG2" s="864"/>
      <c r="GH2" s="864"/>
      <c r="GI2" s="871"/>
      <c r="GJ2" s="863" t="s">
        <v>77</v>
      </c>
      <c r="GK2" s="864"/>
      <c r="GL2" s="871"/>
      <c r="GM2" s="860" t="s">
        <v>78</v>
      </c>
      <c r="GN2" s="861"/>
      <c r="GO2" s="861"/>
      <c r="GP2" s="862"/>
      <c r="GQ2" s="860" t="s">
        <v>79</v>
      </c>
      <c r="GR2" s="861"/>
      <c r="GS2" s="861"/>
      <c r="GT2" s="862"/>
      <c r="GU2" s="860" t="s">
        <v>80</v>
      </c>
      <c r="GV2" s="861"/>
      <c r="GW2" s="861"/>
      <c r="GX2" s="861"/>
      <c r="GY2" s="861"/>
      <c r="GZ2" s="862"/>
      <c r="HA2" s="860" t="s">
        <v>81</v>
      </c>
      <c r="HB2" s="861"/>
      <c r="HC2" s="861"/>
      <c r="HD2" s="861"/>
      <c r="HE2" s="861"/>
      <c r="HF2" s="861"/>
      <c r="HG2" s="861"/>
      <c r="HH2" s="860" t="s">
        <v>54</v>
      </c>
      <c r="HI2" s="861"/>
      <c r="HJ2" s="861"/>
      <c r="HK2" s="861"/>
      <c r="HL2" s="861"/>
      <c r="HM2" s="861"/>
      <c r="HN2" s="861"/>
      <c r="HO2" s="862"/>
      <c r="HP2" s="865" t="s">
        <v>82</v>
      </c>
      <c r="HQ2" s="866"/>
      <c r="HR2" s="866"/>
      <c r="HS2" s="866"/>
      <c r="HT2" s="867"/>
      <c r="HU2" s="865" t="s">
        <v>393</v>
      </c>
      <c r="HV2" s="866"/>
      <c r="HW2" s="866"/>
      <c r="HX2" s="866"/>
      <c r="HY2" s="866"/>
      <c r="HZ2" s="868" t="s">
        <v>365</v>
      </c>
      <c r="IA2" s="869"/>
      <c r="IB2" s="870"/>
    </row>
    <row r="3" spans="1:236" s="115" customFormat="1" ht="42.75" customHeight="1" x14ac:dyDescent="0.2">
      <c r="A3" s="75" t="s">
        <v>37</v>
      </c>
      <c r="B3" s="76" t="s">
        <v>57</v>
      </c>
      <c r="C3" s="77" t="s">
        <v>109</v>
      </c>
      <c r="D3" s="77" t="s">
        <v>196</v>
      </c>
      <c r="E3" s="77" t="s">
        <v>366</v>
      </c>
      <c r="F3" s="77" t="s">
        <v>388</v>
      </c>
      <c r="G3" s="77" t="s">
        <v>87</v>
      </c>
      <c r="H3" s="77" t="s">
        <v>88</v>
      </c>
      <c r="I3" s="77" t="s">
        <v>180</v>
      </c>
      <c r="J3" s="77" t="s">
        <v>112</v>
      </c>
      <c r="K3" s="77" t="s">
        <v>91</v>
      </c>
      <c r="L3" s="77" t="s">
        <v>218</v>
      </c>
      <c r="M3" s="77" t="s">
        <v>219</v>
      </c>
      <c r="N3" s="77" t="s">
        <v>220</v>
      </c>
      <c r="O3" s="77" t="s">
        <v>93</v>
      </c>
      <c r="P3" s="77" t="s">
        <v>94</v>
      </c>
      <c r="Q3" s="77" t="s">
        <v>95</v>
      </c>
      <c r="R3" s="77" t="s">
        <v>96</v>
      </c>
      <c r="S3" s="77" t="s">
        <v>161</v>
      </c>
      <c r="T3" s="77" t="s">
        <v>98</v>
      </c>
      <c r="U3" s="77" t="s">
        <v>99</v>
      </c>
      <c r="V3" s="77" t="s">
        <v>208</v>
      </c>
      <c r="W3" s="77" t="s">
        <v>101</v>
      </c>
      <c r="X3" s="77" t="s">
        <v>102</v>
      </c>
      <c r="Y3" s="77" t="s">
        <v>217</v>
      </c>
      <c r="Z3" s="77" t="s">
        <v>104</v>
      </c>
      <c r="AA3" s="77" t="s">
        <v>105</v>
      </c>
      <c r="AB3" s="77" t="s">
        <v>106</v>
      </c>
      <c r="AC3" s="77"/>
      <c r="AD3" s="78" t="s">
        <v>107</v>
      </c>
      <c r="AE3" s="79" t="s">
        <v>59</v>
      </c>
      <c r="AF3" s="78" t="s">
        <v>108</v>
      </c>
      <c r="AG3" s="80" t="s">
        <v>59</v>
      </c>
      <c r="AH3" s="594"/>
      <c r="AI3" s="81" t="s">
        <v>109</v>
      </c>
      <c r="AJ3" s="82" t="s">
        <v>196</v>
      </c>
      <c r="AK3" s="82" t="s">
        <v>366</v>
      </c>
      <c r="AL3" s="77" t="s">
        <v>86</v>
      </c>
      <c r="AM3" s="77" t="s">
        <v>87</v>
      </c>
      <c r="AN3" s="77" t="s">
        <v>88</v>
      </c>
      <c r="AO3" s="77" t="s">
        <v>167</v>
      </c>
      <c r="AP3" s="77" t="s">
        <v>89</v>
      </c>
      <c r="AQ3" s="77" t="s">
        <v>168</v>
      </c>
      <c r="AR3" s="77" t="s">
        <v>180</v>
      </c>
      <c r="AS3" s="77" t="s">
        <v>218</v>
      </c>
      <c r="AT3" s="77" t="s">
        <v>92</v>
      </c>
      <c r="AU3" s="77" t="s">
        <v>220</v>
      </c>
      <c r="AV3" s="77" t="s">
        <v>91</v>
      </c>
      <c r="AW3" s="82" t="s">
        <v>93</v>
      </c>
      <c r="AX3" s="82" t="s">
        <v>94</v>
      </c>
      <c r="AY3" s="77" t="s">
        <v>113</v>
      </c>
      <c r="AZ3" s="77" t="s">
        <v>96</v>
      </c>
      <c r="BA3" s="77" t="s">
        <v>161</v>
      </c>
      <c r="BB3" s="77" t="s">
        <v>98</v>
      </c>
      <c r="BC3" s="77" t="s">
        <v>99</v>
      </c>
      <c r="BD3" s="77" t="s">
        <v>208</v>
      </c>
      <c r="BE3" s="77" t="s">
        <v>101</v>
      </c>
      <c r="BF3" s="77" t="s">
        <v>102</v>
      </c>
      <c r="BG3" s="77" t="s">
        <v>100</v>
      </c>
      <c r="BH3" s="77" t="s">
        <v>160</v>
      </c>
      <c r="BI3" s="77" t="s">
        <v>104</v>
      </c>
      <c r="BJ3" s="77" t="s">
        <v>114</v>
      </c>
      <c r="BK3" s="77" t="s">
        <v>106</v>
      </c>
      <c r="BL3" s="78" t="s">
        <v>115</v>
      </c>
      <c r="BM3" s="79" t="s">
        <v>59</v>
      </c>
      <c r="BN3" s="83"/>
      <c r="BO3" s="84" t="s">
        <v>109</v>
      </c>
      <c r="BP3" s="77" t="s">
        <v>169</v>
      </c>
      <c r="BQ3" s="77" t="s">
        <v>84</v>
      </c>
      <c r="BR3" s="77" t="s">
        <v>85</v>
      </c>
      <c r="BS3" s="77" t="s">
        <v>388</v>
      </c>
      <c r="BT3" s="77" t="s">
        <v>87</v>
      </c>
      <c r="BU3" s="77" t="s">
        <v>88</v>
      </c>
      <c r="BV3" s="77" t="s">
        <v>110</v>
      </c>
      <c r="BW3" s="77" t="s">
        <v>180</v>
      </c>
      <c r="BX3" s="77" t="s">
        <v>111</v>
      </c>
      <c r="BY3" s="77" t="s">
        <v>112</v>
      </c>
      <c r="BZ3" s="77" t="s">
        <v>218</v>
      </c>
      <c r="CA3" s="77" t="s">
        <v>219</v>
      </c>
      <c r="CB3" s="77" t="s">
        <v>220</v>
      </c>
      <c r="CC3" s="77" t="s">
        <v>94</v>
      </c>
      <c r="CD3" s="77" t="s">
        <v>95</v>
      </c>
      <c r="CE3" s="77" t="s">
        <v>96</v>
      </c>
      <c r="CF3" s="77" t="s">
        <v>208</v>
      </c>
      <c r="CG3" s="77" t="s">
        <v>100</v>
      </c>
      <c r="CH3" s="77" t="s">
        <v>101</v>
      </c>
      <c r="CI3" s="77" t="s">
        <v>103</v>
      </c>
      <c r="CJ3" s="77" t="s">
        <v>104</v>
      </c>
      <c r="CK3" s="77" t="s">
        <v>105</v>
      </c>
      <c r="CL3" s="77" t="s">
        <v>116</v>
      </c>
      <c r="CM3" s="77" t="s">
        <v>96</v>
      </c>
      <c r="CN3" s="77" t="s">
        <v>117</v>
      </c>
      <c r="CO3" s="85" t="s">
        <v>115</v>
      </c>
      <c r="CP3" s="79" t="s">
        <v>59</v>
      </c>
      <c r="CQ3" s="401"/>
      <c r="CR3" s="84"/>
      <c r="CS3" s="82" t="s">
        <v>109</v>
      </c>
      <c r="CT3" s="82" t="s">
        <v>169</v>
      </c>
      <c r="CU3" s="82" t="s">
        <v>366</v>
      </c>
      <c r="CV3" s="77" t="s">
        <v>388</v>
      </c>
      <c r="CW3" s="77" t="s">
        <v>87</v>
      </c>
      <c r="CX3" s="77" t="s">
        <v>88</v>
      </c>
      <c r="CY3" s="77" t="s">
        <v>180</v>
      </c>
      <c r="CZ3" s="77" t="s">
        <v>112</v>
      </c>
      <c r="DA3" s="77" t="s">
        <v>92</v>
      </c>
      <c r="DB3" s="77" t="s">
        <v>220</v>
      </c>
      <c r="DC3" s="77" t="s">
        <v>113</v>
      </c>
      <c r="DD3" s="77" t="s">
        <v>96</v>
      </c>
      <c r="DE3" s="77" t="s">
        <v>161</v>
      </c>
      <c r="DF3" s="77" t="s">
        <v>98</v>
      </c>
      <c r="DG3" s="77" t="s">
        <v>208</v>
      </c>
      <c r="DH3" s="77" t="s">
        <v>101</v>
      </c>
      <c r="DI3" s="77" t="s">
        <v>102</v>
      </c>
      <c r="DJ3" s="77" t="s">
        <v>104</v>
      </c>
      <c r="DK3" s="77" t="s">
        <v>105</v>
      </c>
      <c r="DL3" s="77" t="s">
        <v>117</v>
      </c>
      <c r="DM3" s="77"/>
      <c r="DN3" s="85" t="s">
        <v>115</v>
      </c>
      <c r="DO3" s="79" t="s">
        <v>59</v>
      </c>
      <c r="DP3" s="83"/>
      <c r="DQ3" s="84"/>
      <c r="DR3" s="82" t="s">
        <v>196</v>
      </c>
      <c r="DS3" s="82" t="s">
        <v>87</v>
      </c>
      <c r="DT3" s="82" t="s">
        <v>88</v>
      </c>
      <c r="DU3" s="82" t="s">
        <v>180</v>
      </c>
      <c r="DV3" s="86" t="s">
        <v>112</v>
      </c>
      <c r="DW3" s="82" t="s">
        <v>220</v>
      </c>
      <c r="DX3" s="82" t="s">
        <v>93</v>
      </c>
      <c r="DY3" s="82" t="s">
        <v>94</v>
      </c>
      <c r="DZ3" s="86" t="s">
        <v>96</v>
      </c>
      <c r="EA3" s="77" t="s">
        <v>97</v>
      </c>
      <c r="EB3" s="77" t="s">
        <v>98</v>
      </c>
      <c r="EC3" s="77" t="s">
        <v>101</v>
      </c>
      <c r="ED3" s="77" t="s">
        <v>104</v>
      </c>
      <c r="EE3" s="86" t="s">
        <v>105</v>
      </c>
      <c r="EF3" s="77"/>
      <c r="EG3" s="77"/>
      <c r="EH3" s="78" t="s">
        <v>115</v>
      </c>
      <c r="EI3" s="79" t="s">
        <v>59</v>
      </c>
      <c r="EJ3" s="83"/>
      <c r="EK3" s="856" t="s">
        <v>118</v>
      </c>
      <c r="EL3" s="857"/>
      <c r="EM3" s="857"/>
      <c r="EN3" s="857"/>
      <c r="EO3" s="857"/>
      <c r="EP3" s="857"/>
      <c r="EQ3" s="858" t="s">
        <v>119</v>
      </c>
      <c r="ER3" s="859"/>
      <c r="ES3" s="95" t="s">
        <v>388</v>
      </c>
      <c r="ET3" s="95" t="s">
        <v>120</v>
      </c>
      <c r="EU3" s="86" t="s">
        <v>88</v>
      </c>
      <c r="EV3" s="86" t="s">
        <v>180</v>
      </c>
      <c r="EW3" s="86" t="s">
        <v>222</v>
      </c>
      <c r="EX3" s="86" t="s">
        <v>93</v>
      </c>
      <c r="EY3" s="86" t="s">
        <v>94</v>
      </c>
      <c r="EZ3" s="86" t="s">
        <v>97</v>
      </c>
      <c r="FA3" s="86" t="s">
        <v>99</v>
      </c>
      <c r="FB3" s="86" t="s">
        <v>101</v>
      </c>
      <c r="FC3" s="86" t="s">
        <v>121</v>
      </c>
      <c r="FD3" s="86" t="s">
        <v>114</v>
      </c>
      <c r="FE3" s="86" t="s">
        <v>106</v>
      </c>
      <c r="FF3" s="78" t="s">
        <v>115</v>
      </c>
      <c r="FG3" s="80" t="s">
        <v>59</v>
      </c>
      <c r="FH3" s="407"/>
      <c r="FI3" s="87" t="s">
        <v>170</v>
      </c>
      <c r="FJ3" s="87" t="s">
        <v>169</v>
      </c>
      <c r="FK3" s="77" t="s">
        <v>87</v>
      </c>
      <c r="FL3" s="87" t="s">
        <v>88</v>
      </c>
      <c r="FM3" s="90"/>
      <c r="FN3" s="77" t="s">
        <v>94</v>
      </c>
      <c r="FO3" s="77" t="s">
        <v>102</v>
      </c>
      <c r="FP3" s="77" t="s">
        <v>218</v>
      </c>
      <c r="FQ3" s="77" t="s">
        <v>222</v>
      </c>
      <c r="FR3" s="77" t="s">
        <v>96</v>
      </c>
      <c r="FS3" s="78" t="s">
        <v>115</v>
      </c>
      <c r="FT3" s="88" t="s">
        <v>59</v>
      </c>
      <c r="FU3" s="89"/>
      <c r="FV3" s="91"/>
      <c r="FW3" s="92"/>
      <c r="FX3" s="93"/>
      <c r="FY3" s="94" t="s">
        <v>122</v>
      </c>
      <c r="FZ3" s="95" t="s">
        <v>388</v>
      </c>
      <c r="GA3" s="95" t="s">
        <v>87</v>
      </c>
      <c r="GB3" s="95" t="s">
        <v>88</v>
      </c>
      <c r="GC3" s="86" t="s">
        <v>109</v>
      </c>
      <c r="GD3" s="86" t="s">
        <v>208</v>
      </c>
      <c r="GE3" s="86" t="s">
        <v>165</v>
      </c>
      <c r="GF3" s="86" t="s">
        <v>114</v>
      </c>
      <c r="GG3" s="86" t="s">
        <v>104</v>
      </c>
      <c r="GH3" s="78" t="s">
        <v>115</v>
      </c>
      <c r="GI3" s="79" t="s">
        <v>59</v>
      </c>
      <c r="GJ3" s="96" t="s">
        <v>388</v>
      </c>
      <c r="GK3" s="96" t="s">
        <v>180</v>
      </c>
      <c r="GL3" s="96" t="s">
        <v>115</v>
      </c>
      <c r="GM3" s="97"/>
      <c r="GN3" s="98" t="s">
        <v>93</v>
      </c>
      <c r="GO3" s="80" t="s">
        <v>91</v>
      </c>
      <c r="GP3" s="99" t="s">
        <v>115</v>
      </c>
      <c r="GQ3" s="97" t="s">
        <v>83</v>
      </c>
      <c r="GR3" s="98" t="s">
        <v>99</v>
      </c>
      <c r="GS3" s="80" t="s">
        <v>90</v>
      </c>
      <c r="GT3" s="99" t="s">
        <v>115</v>
      </c>
      <c r="GU3" s="97" t="s">
        <v>109</v>
      </c>
      <c r="GV3" s="98" t="s">
        <v>218</v>
      </c>
      <c r="GW3" s="80" t="s">
        <v>219</v>
      </c>
      <c r="GX3" s="80" t="s">
        <v>102</v>
      </c>
      <c r="GY3" s="80" t="s">
        <v>112</v>
      </c>
      <c r="GZ3" s="99" t="s">
        <v>115</v>
      </c>
      <c r="HA3" s="97" t="s">
        <v>94</v>
      </c>
      <c r="HB3" s="98" t="s">
        <v>389</v>
      </c>
      <c r="HC3" s="98" t="s">
        <v>226</v>
      </c>
      <c r="HD3" s="100" t="s">
        <v>166</v>
      </c>
      <c r="HE3" s="98" t="s">
        <v>221</v>
      </c>
      <c r="HF3" s="80" t="s">
        <v>179</v>
      </c>
      <c r="HG3" s="101" t="s">
        <v>115</v>
      </c>
      <c r="HH3" s="102" t="s">
        <v>171</v>
      </c>
      <c r="HI3" s="103" t="s">
        <v>170</v>
      </c>
      <c r="HJ3" s="103" t="s">
        <v>87</v>
      </c>
      <c r="HK3" s="104" t="s">
        <v>400</v>
      </c>
      <c r="HL3" s="105" t="s">
        <v>180</v>
      </c>
      <c r="HM3" s="105" t="s">
        <v>181</v>
      </c>
      <c r="HN3" s="105"/>
      <c r="HO3" s="106" t="s">
        <v>115</v>
      </c>
      <c r="HP3" s="107" t="s">
        <v>86</v>
      </c>
      <c r="HQ3" s="108" t="s">
        <v>93</v>
      </c>
      <c r="HR3" s="108" t="s">
        <v>88</v>
      </c>
      <c r="HS3" s="108"/>
      <c r="HT3" s="109" t="s">
        <v>115</v>
      </c>
      <c r="HU3" s="107"/>
      <c r="HV3" s="110"/>
      <c r="HW3" s="110"/>
      <c r="HX3" s="108"/>
      <c r="HY3" s="111"/>
      <c r="HZ3" s="112" t="s">
        <v>101</v>
      </c>
      <c r="IA3" s="113" t="s">
        <v>222</v>
      </c>
      <c r="IB3" s="114" t="s">
        <v>112</v>
      </c>
    </row>
    <row r="4" spans="1:236" s="74" customFormat="1" ht="12" customHeight="1" x14ac:dyDescent="0.2">
      <c r="A4" s="116"/>
      <c r="B4" s="117"/>
      <c r="C4" s="118" t="s">
        <v>38</v>
      </c>
      <c r="D4" s="118" t="s">
        <v>38</v>
      </c>
      <c r="E4" s="118" t="s">
        <v>38</v>
      </c>
      <c r="F4" s="118"/>
      <c r="G4" s="118"/>
      <c r="H4" s="118" t="s">
        <v>38</v>
      </c>
      <c r="I4" s="118"/>
      <c r="J4" s="118"/>
      <c r="K4" s="118"/>
      <c r="L4" s="118"/>
      <c r="M4" s="118"/>
      <c r="N4" s="118"/>
      <c r="O4" s="118"/>
      <c r="P4" s="118" t="s">
        <v>38</v>
      </c>
      <c r="Q4" s="118"/>
      <c r="R4" s="118"/>
      <c r="S4" s="118" t="s">
        <v>38</v>
      </c>
      <c r="T4" s="118" t="s">
        <v>38</v>
      </c>
      <c r="U4" s="118" t="s">
        <v>38</v>
      </c>
      <c r="V4" s="118"/>
      <c r="W4" s="118" t="s">
        <v>38</v>
      </c>
      <c r="X4" s="118"/>
      <c r="Y4" s="118"/>
      <c r="Z4" s="118"/>
      <c r="AA4" s="118" t="s">
        <v>38</v>
      </c>
      <c r="AB4" s="118"/>
      <c r="AC4" s="118"/>
      <c r="AD4" s="119"/>
      <c r="AE4" s="120"/>
      <c r="AF4" s="119" t="s">
        <v>38</v>
      </c>
      <c r="AG4" s="121" t="s">
        <v>38</v>
      </c>
      <c r="AH4" s="364"/>
      <c r="AI4" s="122"/>
      <c r="AJ4" s="123"/>
      <c r="AK4" s="123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23"/>
      <c r="AX4" s="123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9"/>
      <c r="BM4" s="120"/>
      <c r="BN4" s="124"/>
      <c r="BO4" s="125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26"/>
      <c r="CP4" s="120"/>
      <c r="CQ4" s="402"/>
      <c r="CR4" s="125"/>
      <c r="CS4" s="123"/>
      <c r="CT4" s="123"/>
      <c r="CU4" s="123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26"/>
      <c r="DO4" s="120"/>
      <c r="DP4" s="124"/>
      <c r="DQ4" s="125"/>
      <c r="DR4" s="123"/>
      <c r="DS4" s="127"/>
      <c r="DT4" s="127"/>
      <c r="DU4" s="123"/>
      <c r="DV4" s="128"/>
      <c r="DW4" s="123"/>
      <c r="DX4" s="123"/>
      <c r="DY4" s="123"/>
      <c r="DZ4" s="128"/>
      <c r="EA4" s="118"/>
      <c r="EB4" s="118"/>
      <c r="EC4" s="128"/>
      <c r="ED4" s="128"/>
      <c r="EE4" s="128"/>
      <c r="EF4" s="118"/>
      <c r="EG4" s="118"/>
      <c r="EH4" s="119"/>
      <c r="EI4" s="120"/>
      <c r="EJ4" s="124"/>
      <c r="EK4" s="129" t="s">
        <v>123</v>
      </c>
      <c r="EL4" s="129" t="s">
        <v>124</v>
      </c>
      <c r="EM4" s="129" t="s">
        <v>125</v>
      </c>
      <c r="EN4" s="129" t="s">
        <v>126</v>
      </c>
      <c r="EO4" s="129" t="s">
        <v>127</v>
      </c>
      <c r="EP4" s="130" t="s">
        <v>128</v>
      </c>
      <c r="EQ4" s="131" t="s">
        <v>327</v>
      </c>
      <c r="ER4" s="587" t="s">
        <v>126</v>
      </c>
      <c r="ES4" s="585"/>
      <c r="ET4" s="585"/>
      <c r="EU4" s="129" t="s">
        <v>38</v>
      </c>
      <c r="EV4" s="129"/>
      <c r="EW4" s="129"/>
      <c r="EX4" s="129"/>
      <c r="EY4" s="129"/>
      <c r="EZ4" s="129"/>
      <c r="FA4" s="129"/>
      <c r="FB4" s="129"/>
      <c r="FC4" s="132"/>
      <c r="FD4" s="132"/>
      <c r="FE4" s="132"/>
      <c r="FF4" s="133" t="s">
        <v>129</v>
      </c>
      <c r="FG4" s="121"/>
      <c r="FH4" s="408"/>
      <c r="FI4" s="134"/>
      <c r="FJ4" s="134"/>
      <c r="FK4" s="135"/>
      <c r="FL4" s="118"/>
      <c r="FM4" s="139"/>
      <c r="FN4" s="118"/>
      <c r="FO4" s="135"/>
      <c r="FP4" s="135"/>
      <c r="FQ4" s="135"/>
      <c r="FR4" s="135"/>
      <c r="FS4" s="136" t="s">
        <v>18</v>
      </c>
      <c r="FT4" s="137"/>
      <c r="FU4" s="138"/>
      <c r="FV4" s="140"/>
      <c r="FW4" s="141"/>
      <c r="FX4" s="142"/>
      <c r="FY4" s="143"/>
      <c r="FZ4" s="144"/>
      <c r="GA4" s="144"/>
      <c r="GB4" s="144"/>
      <c r="GC4" s="128"/>
      <c r="GD4" s="128"/>
      <c r="GE4" s="128"/>
      <c r="GF4" s="128"/>
      <c r="GG4" s="128"/>
      <c r="GH4" s="119"/>
      <c r="GI4" s="145"/>
      <c r="GJ4" s="146"/>
      <c r="GK4" s="146"/>
      <c r="GL4" s="146"/>
      <c r="GM4" s="147"/>
      <c r="GN4" s="148"/>
      <c r="GO4" s="149"/>
      <c r="GP4" s="150"/>
      <c r="GQ4" s="147"/>
      <c r="GR4" s="148"/>
      <c r="GS4" s="149"/>
      <c r="GT4" s="150"/>
      <c r="GU4" s="151"/>
      <c r="GV4" s="148"/>
      <c r="GW4" s="149"/>
      <c r="GX4" s="149"/>
      <c r="GY4" s="149"/>
      <c r="GZ4" s="150"/>
      <c r="HA4" s="147"/>
      <c r="HB4" s="148"/>
      <c r="HC4" s="148"/>
      <c r="HD4" s="152"/>
      <c r="HE4" s="148"/>
      <c r="HF4" s="153"/>
      <c r="HG4" s="154"/>
      <c r="HH4" s="155" t="s">
        <v>172</v>
      </c>
      <c r="HI4" s="156" t="s">
        <v>18</v>
      </c>
      <c r="HJ4" s="156"/>
      <c r="HK4" s="157" t="s">
        <v>18</v>
      </c>
      <c r="HL4" s="346" t="s">
        <v>18</v>
      </c>
      <c r="HM4" s="346"/>
      <c r="HN4" s="346"/>
      <c r="HO4" s="158"/>
      <c r="HP4" s="159"/>
      <c r="HQ4" s="160"/>
      <c r="HR4" s="161"/>
      <c r="HS4" s="161"/>
      <c r="HT4" s="162"/>
      <c r="HU4" s="163" t="s">
        <v>64</v>
      </c>
      <c r="HV4" s="164" t="s">
        <v>65</v>
      </c>
      <c r="HW4" s="164" t="s">
        <v>66</v>
      </c>
      <c r="HX4" s="161" t="s">
        <v>67</v>
      </c>
      <c r="HY4" s="165" t="s">
        <v>68</v>
      </c>
      <c r="HZ4" s="166" t="s">
        <v>18</v>
      </c>
      <c r="IA4" s="118"/>
      <c r="IB4" s="167"/>
    </row>
    <row r="5" spans="1:236" ht="5.0999999999999996" customHeight="1" x14ac:dyDescent="0.2">
      <c r="A5" s="168"/>
      <c r="B5" s="169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1"/>
      <c r="AE5" s="172"/>
      <c r="AF5" s="171"/>
      <c r="AG5" s="173"/>
      <c r="AH5" s="362"/>
      <c r="AI5" s="174"/>
      <c r="AJ5" s="175"/>
      <c r="AK5" s="175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5"/>
      <c r="AX5" s="175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1"/>
      <c r="BM5" s="172"/>
      <c r="BN5" s="366"/>
      <c r="BO5" s="177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8"/>
      <c r="CJ5" s="178"/>
      <c r="CK5" s="170"/>
      <c r="CL5" s="170"/>
      <c r="CM5" s="170"/>
      <c r="CN5" s="170"/>
      <c r="CO5" s="179"/>
      <c r="CP5" s="172"/>
      <c r="CQ5" s="215"/>
      <c r="CR5" s="177"/>
      <c r="CS5" s="175"/>
      <c r="CT5" s="175"/>
      <c r="CU5" s="175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80"/>
      <c r="DJ5" s="170"/>
      <c r="DK5" s="181"/>
      <c r="DL5" s="181"/>
      <c r="DM5" s="170"/>
      <c r="DN5" s="179"/>
      <c r="DO5" s="172"/>
      <c r="DP5" s="176"/>
      <c r="DQ5" s="182"/>
      <c r="DR5" s="183"/>
      <c r="DS5" s="183"/>
      <c r="DT5" s="183"/>
      <c r="DU5" s="183"/>
      <c r="DV5" s="184"/>
      <c r="DW5" s="183"/>
      <c r="DX5" s="183"/>
      <c r="DY5" s="183"/>
      <c r="DZ5" s="184"/>
      <c r="EA5" s="184"/>
      <c r="EB5" s="184"/>
      <c r="EC5" s="184"/>
      <c r="ED5" s="185"/>
      <c r="EE5" s="185"/>
      <c r="EF5" s="170"/>
      <c r="EG5" s="170"/>
      <c r="EH5" s="171"/>
      <c r="EI5" s="172"/>
      <c r="EJ5" s="176"/>
      <c r="EK5" s="182"/>
      <c r="EL5" s="183"/>
      <c r="EM5" s="183"/>
      <c r="EN5" s="183"/>
      <c r="EO5" s="183"/>
      <c r="EP5" s="186"/>
      <c r="EQ5" s="174"/>
      <c r="ER5" s="588"/>
      <c r="ES5" s="183"/>
      <c r="ET5" s="183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71"/>
      <c r="FG5" s="173"/>
      <c r="FH5" s="212"/>
      <c r="FI5" s="175"/>
      <c r="FJ5" s="175"/>
      <c r="FK5" s="170"/>
      <c r="FL5" s="175"/>
      <c r="FM5" s="188"/>
      <c r="FN5" s="170"/>
      <c r="FO5" s="170"/>
      <c r="FP5" s="170"/>
      <c r="FQ5" s="170"/>
      <c r="FR5" s="170"/>
      <c r="FS5" s="171"/>
      <c r="FT5" s="187"/>
      <c r="FU5" s="349"/>
      <c r="FV5" s="189"/>
      <c r="FW5" s="190"/>
      <c r="FX5" s="191"/>
      <c r="FY5" s="192"/>
      <c r="FZ5" s="183"/>
      <c r="GA5" s="183"/>
      <c r="GB5" s="183"/>
      <c r="GC5" s="184"/>
      <c r="GD5" s="184"/>
      <c r="GE5" s="184"/>
      <c r="GF5" s="184"/>
      <c r="GG5" s="184"/>
      <c r="GH5" s="171"/>
      <c r="GI5" s="172"/>
      <c r="GJ5" s="193"/>
      <c r="GK5" s="193"/>
      <c r="GL5" s="194"/>
      <c r="GM5" s="195"/>
      <c r="GN5" s="196"/>
      <c r="GO5" s="185"/>
      <c r="GP5" s="171"/>
      <c r="GQ5" s="195"/>
      <c r="GR5" s="196"/>
      <c r="GS5" s="185"/>
      <c r="GT5" s="171"/>
      <c r="GU5" s="195"/>
      <c r="GV5" s="196"/>
      <c r="GW5" s="185"/>
      <c r="GX5" s="185"/>
      <c r="GY5" s="185"/>
      <c r="GZ5" s="171"/>
      <c r="HA5" s="195"/>
      <c r="HB5" s="196"/>
      <c r="HC5" s="196"/>
      <c r="HD5" s="185"/>
      <c r="HE5" s="196"/>
      <c r="HF5" s="185"/>
      <c r="HG5" s="197"/>
      <c r="HH5" s="195"/>
      <c r="HI5" s="196"/>
      <c r="HJ5" s="196"/>
      <c r="HK5" s="185"/>
      <c r="HL5" s="198"/>
      <c r="HM5" s="198"/>
      <c r="HN5" s="198"/>
      <c r="HO5" s="199"/>
      <c r="HP5" s="195"/>
      <c r="HQ5" s="185"/>
      <c r="HR5" s="185"/>
      <c r="HS5" s="185"/>
      <c r="HT5" s="199"/>
      <c r="HU5" s="351"/>
      <c r="HV5" s="352"/>
      <c r="HW5" s="352"/>
      <c r="HX5" s="181"/>
      <c r="HY5" s="353"/>
      <c r="HZ5" s="200"/>
      <c r="IA5" s="201"/>
      <c r="IB5" s="202"/>
    </row>
    <row r="6" spans="1:236" ht="12" customHeight="1" x14ac:dyDescent="0.2">
      <c r="A6" s="168">
        <v>1</v>
      </c>
      <c r="B6" s="169" t="s">
        <v>0</v>
      </c>
      <c r="C6" s="170"/>
      <c r="D6" s="170">
        <v>54.45</v>
      </c>
      <c r="E6" s="170">
        <v>60</v>
      </c>
      <c r="F6" s="170">
        <v>60.766666700000002</v>
      </c>
      <c r="G6" s="170">
        <v>16</v>
      </c>
      <c r="H6" s="170">
        <v>40.6</v>
      </c>
      <c r="I6" s="170"/>
      <c r="J6" s="170"/>
      <c r="K6" s="170"/>
      <c r="L6" s="170"/>
      <c r="M6" s="170"/>
      <c r="N6" s="170"/>
      <c r="O6" s="170"/>
      <c r="P6" s="170">
        <v>49.806081896551731</v>
      </c>
      <c r="Q6" s="170"/>
      <c r="R6" s="170"/>
      <c r="S6" s="170"/>
      <c r="T6" s="170"/>
      <c r="U6" s="170"/>
      <c r="V6" s="170">
        <v>46.753822</v>
      </c>
      <c r="W6" s="170">
        <v>56.9</v>
      </c>
      <c r="X6" s="170"/>
      <c r="Y6" s="170"/>
      <c r="Z6" s="170"/>
      <c r="AA6" s="170"/>
      <c r="AB6" s="170"/>
      <c r="AC6" s="170"/>
      <c r="AD6" s="171">
        <f t="shared" ref="AD6:AD37" si="0">AVERAGE(C6:AC6)</f>
        <v>48.159571324568965</v>
      </c>
      <c r="AE6" s="172">
        <f t="shared" ref="AE6:AE41" si="1">RANK(AD6,AD$5:AD$41)</f>
        <v>30</v>
      </c>
      <c r="AF6" s="171">
        <f>AVERAGE(D6,E6,H6,P6,W6)</f>
        <v>52.351216379310344</v>
      </c>
      <c r="AG6" s="173">
        <f t="shared" ref="AG6:AG41" si="2">RANK(AF6,AF$5:AF$41)</f>
        <v>31</v>
      </c>
      <c r="AH6" s="362"/>
      <c r="AI6" s="174"/>
      <c r="AJ6" s="175">
        <v>51.25</v>
      </c>
      <c r="AK6" s="175">
        <v>53.05</v>
      </c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5"/>
      <c r="AX6" s="175">
        <v>55.599999999999994</v>
      </c>
      <c r="AY6" s="170"/>
      <c r="AZ6" s="170"/>
      <c r="BA6" s="170"/>
      <c r="BB6" s="170"/>
      <c r="BC6" s="170"/>
      <c r="BD6" s="170">
        <v>57.8</v>
      </c>
      <c r="BE6" s="170"/>
      <c r="BF6" s="170"/>
      <c r="BG6" s="170"/>
      <c r="BH6" s="170"/>
      <c r="BI6" s="170"/>
      <c r="BJ6" s="170"/>
      <c r="BK6" s="170"/>
      <c r="BL6" s="171">
        <f t="shared" ref="BL6:BL37" si="3">AVERAGE(AI6:BK6)</f>
        <v>54.424999999999997</v>
      </c>
      <c r="BM6" s="172">
        <f t="shared" ref="BM6:BM41" si="4">RANK(BL6,BL$5:BL$41)</f>
        <v>23</v>
      </c>
      <c r="BN6" s="366"/>
      <c r="BO6" s="177"/>
      <c r="BP6" s="170">
        <v>82</v>
      </c>
      <c r="BQ6" s="170"/>
      <c r="BR6" s="170"/>
      <c r="BS6" s="170">
        <v>75</v>
      </c>
      <c r="BT6" s="170">
        <v>88</v>
      </c>
      <c r="BU6" s="170">
        <v>80</v>
      </c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>
        <v>89</v>
      </c>
      <c r="CG6" s="170"/>
      <c r="CH6" s="170">
        <v>89</v>
      </c>
      <c r="CI6" s="203"/>
      <c r="CJ6" s="203"/>
      <c r="CK6" s="170"/>
      <c r="CL6" s="170"/>
      <c r="CM6" s="170"/>
      <c r="CN6" s="170"/>
      <c r="CO6" s="179">
        <f t="shared" ref="CO6:CO37" si="5">AVERAGE(BO6:CN6)</f>
        <v>83.833333333333329</v>
      </c>
      <c r="CP6" s="172">
        <f t="shared" ref="CP6:CP41" si="6">RANK(CO6,CO$5:CO$41,1)</f>
        <v>2</v>
      </c>
      <c r="CQ6" s="215"/>
      <c r="CR6" s="177"/>
      <c r="CS6" s="175"/>
      <c r="CT6" s="175">
        <v>38</v>
      </c>
      <c r="CU6" s="175">
        <v>36</v>
      </c>
      <c r="CV6" s="170">
        <v>38</v>
      </c>
      <c r="CW6" s="170">
        <v>31</v>
      </c>
      <c r="CX6" s="170"/>
      <c r="CY6" s="170"/>
      <c r="CZ6" s="170"/>
      <c r="DA6" s="170"/>
      <c r="DB6" s="170"/>
      <c r="DC6" s="170"/>
      <c r="DD6" s="170"/>
      <c r="DE6" s="170"/>
      <c r="DF6" s="170"/>
      <c r="DG6" s="170">
        <v>36.220472399999998</v>
      </c>
      <c r="DH6" s="170">
        <v>34</v>
      </c>
      <c r="DI6" s="180"/>
      <c r="DJ6" s="170"/>
      <c r="DK6" s="170"/>
      <c r="DL6" s="170"/>
      <c r="DM6" s="170"/>
      <c r="DN6" s="179">
        <f t="shared" ref="DN6:DN37" si="7">AVERAGE(CR6:DM6)</f>
        <v>35.536745400000001</v>
      </c>
      <c r="DO6" s="172">
        <f t="shared" ref="DO6:DO41" si="8">RANK(DN6,DN$5:DN$41,1)</f>
        <v>36</v>
      </c>
      <c r="DP6" s="176"/>
      <c r="DQ6" s="182"/>
      <c r="DR6" s="183"/>
      <c r="DS6" s="183"/>
      <c r="DT6" s="183"/>
      <c r="DU6" s="183"/>
      <c r="DV6" s="184"/>
      <c r="DW6" s="183"/>
      <c r="DX6" s="183"/>
      <c r="DY6" s="183"/>
      <c r="DZ6" s="184"/>
      <c r="EA6" s="184"/>
      <c r="EB6" s="184"/>
      <c r="EC6" s="184">
        <v>1.75</v>
      </c>
      <c r="ED6" s="184"/>
      <c r="EE6" s="184"/>
      <c r="EF6" s="170"/>
      <c r="EG6" s="170"/>
      <c r="EH6" s="171">
        <f t="shared" ref="EH6:EH37" si="9">AVERAGE(DQ6:EG6)</f>
        <v>1.75</v>
      </c>
      <c r="EI6" s="172">
        <f t="shared" ref="EI6:EI41" si="10">RANK(EH6,EH$5:EH$41,1)</f>
        <v>27</v>
      </c>
      <c r="EJ6" s="176"/>
      <c r="EK6" s="182"/>
      <c r="EL6" s="183"/>
      <c r="EM6" s="183"/>
      <c r="EN6" s="183"/>
      <c r="EO6" s="183" t="s">
        <v>216</v>
      </c>
      <c r="EP6" s="186" t="s">
        <v>328</v>
      </c>
      <c r="EQ6" s="174"/>
      <c r="ER6" s="588"/>
      <c r="ES6" s="183">
        <v>0</v>
      </c>
      <c r="ET6" s="183"/>
      <c r="EU6" s="184">
        <v>0</v>
      </c>
      <c r="EV6" s="184"/>
      <c r="EW6" s="184"/>
      <c r="EX6" s="184"/>
      <c r="EY6" s="184">
        <v>0</v>
      </c>
      <c r="EZ6" s="184"/>
      <c r="FA6" s="184"/>
      <c r="FB6" s="184">
        <v>2</v>
      </c>
      <c r="FC6" s="184"/>
      <c r="FD6" s="184"/>
      <c r="FE6" s="184"/>
      <c r="FF6" s="171">
        <f t="shared" ref="FF6:FF37" si="11">AVERAGE(ES6:FE6)</f>
        <v>0.5</v>
      </c>
      <c r="FG6" s="173">
        <f t="shared" ref="FG6:FG41" si="12">RANK(FF6,FF$5:FF$41,1)</f>
        <v>4</v>
      </c>
      <c r="FH6" s="212"/>
      <c r="FI6" s="175">
        <v>5</v>
      </c>
      <c r="FJ6" s="175">
        <v>8.5</v>
      </c>
      <c r="FK6" s="170">
        <v>3</v>
      </c>
      <c r="FL6" s="175">
        <v>7</v>
      </c>
      <c r="FM6" s="188"/>
      <c r="FN6" s="170">
        <v>3.5</v>
      </c>
      <c r="FO6" s="170"/>
      <c r="FP6" s="170"/>
      <c r="FQ6" s="170"/>
      <c r="FR6" s="170"/>
      <c r="FS6" s="171">
        <f t="shared" ref="FS6:FS41" si="13">AVERAGE(FI6:FR6)</f>
        <v>5.4</v>
      </c>
      <c r="FT6" s="187">
        <f t="shared" ref="FT6:FT41" si="14">RANK(FS6,FS$5:FS$41,1)</f>
        <v>36</v>
      </c>
      <c r="FU6" s="349"/>
      <c r="FV6" s="189"/>
      <c r="FW6" s="190"/>
      <c r="FX6" s="191"/>
      <c r="FY6" s="192"/>
      <c r="FZ6" s="183">
        <v>0</v>
      </c>
      <c r="GA6" s="183"/>
      <c r="GB6" s="183"/>
      <c r="GC6" s="184"/>
      <c r="GD6" s="184">
        <v>4</v>
      </c>
      <c r="GE6" s="184"/>
      <c r="GF6" s="184"/>
      <c r="GG6" s="184"/>
      <c r="GH6" s="171">
        <f t="shared" ref="GH6:GH37" si="15">AVERAGE(FZ6:GG6)</f>
        <v>2</v>
      </c>
      <c r="GI6" s="172">
        <f t="shared" ref="GI6:GI41" si="16">RANK(GH6,GH$5:GH$41,1)</f>
        <v>19</v>
      </c>
      <c r="GJ6" s="186">
        <v>4</v>
      </c>
      <c r="GK6" s="186"/>
      <c r="GL6" s="204">
        <f t="shared" ref="GL6:GL37" si="17">AVERAGE(GJ6,GK6)</f>
        <v>4</v>
      </c>
      <c r="GM6" s="182"/>
      <c r="GN6" s="183"/>
      <c r="GO6" s="184"/>
      <c r="GP6" s="171" t="e">
        <f t="shared" ref="GP6:GP37" si="18">AVERAGE(GM6:GO6)</f>
        <v>#DIV/0!</v>
      </c>
      <c r="GQ6" s="182"/>
      <c r="GR6" s="183"/>
      <c r="GS6" s="184"/>
      <c r="GT6" s="171" t="e">
        <f t="shared" ref="GT6:GT37" si="19">AVERAGE(GQ6:GS6)</f>
        <v>#DIV/0!</v>
      </c>
      <c r="GU6" s="182"/>
      <c r="GV6" s="183"/>
      <c r="GW6" s="184"/>
      <c r="GX6" s="184"/>
      <c r="GY6" s="184"/>
      <c r="GZ6" s="171" t="e">
        <f t="shared" ref="GZ6:GZ37" si="20">AVERAGE(GU6:GY6)</f>
        <v>#DIV/0!</v>
      </c>
      <c r="HA6" s="182"/>
      <c r="HB6" s="183">
        <v>3</v>
      </c>
      <c r="HC6" s="183"/>
      <c r="HD6" s="184"/>
      <c r="HE6" s="183"/>
      <c r="HF6" s="184"/>
      <c r="HG6" s="197">
        <f t="shared" ref="HG6:HG37" si="21">AVERAGE(HA6:HF6)</f>
        <v>3</v>
      </c>
      <c r="HH6" s="182">
        <v>9</v>
      </c>
      <c r="HI6" s="183"/>
      <c r="HJ6" s="183"/>
      <c r="HK6" s="184">
        <v>3.6750000000000003</v>
      </c>
      <c r="HL6" s="205"/>
      <c r="HM6" s="198"/>
      <c r="HN6" s="198"/>
      <c r="HO6" s="199">
        <f t="shared" ref="HO6:HO37" si="22">AVERAGE(HH6:HN6)</f>
        <v>6.3375000000000004</v>
      </c>
      <c r="HP6" s="182"/>
      <c r="HQ6" s="184">
        <v>2</v>
      </c>
      <c r="HR6" s="184"/>
      <c r="HS6" s="184"/>
      <c r="HT6" s="206">
        <f t="shared" ref="HT6:HT37" si="23">AVERAGE(HP6:HS6)</f>
        <v>2</v>
      </c>
      <c r="HU6" s="177">
        <v>0</v>
      </c>
      <c r="HV6" s="175">
        <v>0</v>
      </c>
      <c r="HW6" s="175">
        <v>0</v>
      </c>
      <c r="HX6" s="170">
        <v>0</v>
      </c>
      <c r="HY6" s="354">
        <v>0</v>
      </c>
      <c r="HZ6" s="598">
        <v>1.5</v>
      </c>
      <c r="IA6" s="201"/>
      <c r="IB6" s="202"/>
    </row>
    <row r="7" spans="1:236" ht="12" customHeight="1" x14ac:dyDescent="0.2">
      <c r="A7" s="168">
        <v>2</v>
      </c>
      <c r="B7" s="169" t="s">
        <v>26</v>
      </c>
      <c r="C7" s="170"/>
      <c r="D7" s="170">
        <v>89.8</v>
      </c>
      <c r="E7" s="170">
        <v>80.55</v>
      </c>
      <c r="F7" s="170">
        <v>45.8333333</v>
      </c>
      <c r="G7" s="170">
        <v>21.3</v>
      </c>
      <c r="H7" s="170">
        <v>76.7</v>
      </c>
      <c r="I7" s="170"/>
      <c r="J7" s="170"/>
      <c r="K7" s="170"/>
      <c r="L7" s="170"/>
      <c r="M7" s="170"/>
      <c r="N7" s="170"/>
      <c r="O7" s="170"/>
      <c r="P7" s="170">
        <v>59.25781034482759</v>
      </c>
      <c r="Q7" s="170"/>
      <c r="R7" s="170"/>
      <c r="S7" s="170"/>
      <c r="T7" s="170"/>
      <c r="U7" s="170"/>
      <c r="V7" s="170">
        <v>43.190644900000002</v>
      </c>
      <c r="W7" s="170">
        <v>56.3</v>
      </c>
      <c r="X7" s="170"/>
      <c r="Y7" s="170"/>
      <c r="Z7" s="170"/>
      <c r="AA7" s="170"/>
      <c r="AB7" s="170"/>
      <c r="AC7" s="170"/>
      <c r="AD7" s="171">
        <f t="shared" si="0"/>
        <v>59.116473568103451</v>
      </c>
      <c r="AE7" s="172">
        <f t="shared" si="1"/>
        <v>18</v>
      </c>
      <c r="AF7" s="171">
        <f t="shared" ref="AF7:AF41" si="24">AVERAGE(D7,E7,H7,P7,W7)</f>
        <v>72.521562068965522</v>
      </c>
      <c r="AG7" s="173">
        <f t="shared" si="2"/>
        <v>9</v>
      </c>
      <c r="AH7" s="362"/>
      <c r="AI7" s="174"/>
      <c r="AJ7" s="175">
        <v>54.25</v>
      </c>
      <c r="AK7" s="175">
        <v>59.2</v>
      </c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5"/>
      <c r="AX7" s="175">
        <v>59.1</v>
      </c>
      <c r="AY7" s="170"/>
      <c r="AZ7" s="170"/>
      <c r="BA7" s="170"/>
      <c r="BB7" s="170"/>
      <c r="BC7" s="170"/>
      <c r="BD7" s="170">
        <v>60.260294100000003</v>
      </c>
      <c r="BE7" s="170"/>
      <c r="BF7" s="170"/>
      <c r="BG7" s="170"/>
      <c r="BH7" s="170"/>
      <c r="BI7" s="170"/>
      <c r="BJ7" s="170"/>
      <c r="BK7" s="170"/>
      <c r="BL7" s="171">
        <f t="shared" si="3"/>
        <v>58.202573525000005</v>
      </c>
      <c r="BM7" s="172">
        <f t="shared" si="4"/>
        <v>1</v>
      </c>
      <c r="BN7" s="366"/>
      <c r="BO7" s="177"/>
      <c r="BP7" s="170">
        <v>82</v>
      </c>
      <c r="BQ7" s="170"/>
      <c r="BR7" s="170"/>
      <c r="BS7" s="170">
        <v>92</v>
      </c>
      <c r="BT7" s="170">
        <v>89</v>
      </c>
      <c r="BU7" s="170">
        <v>93</v>
      </c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>
        <v>88</v>
      </c>
      <c r="CG7" s="170"/>
      <c r="CH7" s="170">
        <v>86</v>
      </c>
      <c r="CI7" s="203"/>
      <c r="CJ7" s="203"/>
      <c r="CK7" s="170"/>
      <c r="CL7" s="170"/>
      <c r="CM7" s="170"/>
      <c r="CN7" s="170"/>
      <c r="CO7" s="179">
        <f t="shared" si="5"/>
        <v>88.333333333333329</v>
      </c>
      <c r="CP7" s="172">
        <f t="shared" si="6"/>
        <v>16</v>
      </c>
      <c r="CQ7" s="215"/>
      <c r="CR7" s="177"/>
      <c r="CS7" s="175"/>
      <c r="CT7" s="175">
        <v>34</v>
      </c>
      <c r="CU7" s="175">
        <v>33</v>
      </c>
      <c r="CV7" s="170">
        <v>29.5</v>
      </c>
      <c r="CW7" s="170">
        <v>36</v>
      </c>
      <c r="CX7" s="170"/>
      <c r="CY7" s="170"/>
      <c r="CZ7" s="170"/>
      <c r="DA7" s="170"/>
      <c r="DB7" s="170"/>
      <c r="DC7" s="170"/>
      <c r="DD7" s="170"/>
      <c r="DE7" s="170"/>
      <c r="DF7" s="170"/>
      <c r="DG7" s="170">
        <v>33.070866100000003</v>
      </c>
      <c r="DH7" s="170">
        <v>30</v>
      </c>
      <c r="DI7" s="180"/>
      <c r="DJ7" s="170"/>
      <c r="DK7" s="170"/>
      <c r="DL7" s="170"/>
      <c r="DM7" s="170"/>
      <c r="DN7" s="179">
        <f t="shared" si="7"/>
        <v>32.595144349999998</v>
      </c>
      <c r="DO7" s="172">
        <f t="shared" si="8"/>
        <v>20</v>
      </c>
      <c r="DP7" s="176"/>
      <c r="DQ7" s="182"/>
      <c r="DR7" s="183"/>
      <c r="DS7" s="183"/>
      <c r="DT7" s="183"/>
      <c r="DU7" s="183"/>
      <c r="DV7" s="184"/>
      <c r="DW7" s="183"/>
      <c r="DX7" s="183"/>
      <c r="DY7" s="183"/>
      <c r="DZ7" s="184"/>
      <c r="EA7" s="184"/>
      <c r="EB7" s="184"/>
      <c r="EC7" s="184">
        <v>1.25</v>
      </c>
      <c r="ED7" s="184"/>
      <c r="EE7" s="184"/>
      <c r="EF7" s="170"/>
      <c r="EG7" s="170"/>
      <c r="EH7" s="171">
        <f t="shared" si="9"/>
        <v>1.25</v>
      </c>
      <c r="EI7" s="172">
        <f t="shared" si="10"/>
        <v>8</v>
      </c>
      <c r="EJ7" s="176"/>
      <c r="EK7" s="182"/>
      <c r="EL7" s="183"/>
      <c r="EM7" s="183"/>
      <c r="EN7" s="183"/>
      <c r="EO7" s="183">
        <v>3</v>
      </c>
      <c r="EP7" s="186" t="s">
        <v>329</v>
      </c>
      <c r="EQ7" s="174"/>
      <c r="ER7" s="588"/>
      <c r="ES7" s="183">
        <v>0</v>
      </c>
      <c r="ET7" s="183"/>
      <c r="EU7" s="184">
        <v>0</v>
      </c>
      <c r="EV7" s="184"/>
      <c r="EW7" s="184"/>
      <c r="EX7" s="184"/>
      <c r="EY7" s="184">
        <v>1.75</v>
      </c>
      <c r="EZ7" s="184"/>
      <c r="FA7" s="184"/>
      <c r="FB7" s="184">
        <v>0.5</v>
      </c>
      <c r="FC7" s="184"/>
      <c r="FD7" s="184"/>
      <c r="FE7" s="184"/>
      <c r="FF7" s="171">
        <f t="shared" si="11"/>
        <v>0.5625</v>
      </c>
      <c r="FG7" s="173">
        <f t="shared" si="12"/>
        <v>6</v>
      </c>
      <c r="FH7" s="212"/>
      <c r="FI7" s="175">
        <v>0.2</v>
      </c>
      <c r="FJ7" s="175">
        <v>0</v>
      </c>
      <c r="FK7" s="170">
        <v>3</v>
      </c>
      <c r="FL7" s="175">
        <v>0</v>
      </c>
      <c r="FM7" s="188"/>
      <c r="FN7" s="170">
        <v>0.25</v>
      </c>
      <c r="FO7" s="170"/>
      <c r="FP7" s="170"/>
      <c r="FQ7" s="170"/>
      <c r="FR7" s="170"/>
      <c r="FS7" s="171">
        <f t="shared" si="13"/>
        <v>0.69000000000000006</v>
      </c>
      <c r="FT7" s="187">
        <f t="shared" si="14"/>
        <v>21</v>
      </c>
      <c r="FU7" s="349"/>
      <c r="FV7" s="189"/>
      <c r="FW7" s="190"/>
      <c r="FX7" s="191"/>
      <c r="FY7" s="192"/>
      <c r="FZ7" s="183">
        <v>0</v>
      </c>
      <c r="GA7" s="183"/>
      <c r="GB7" s="183"/>
      <c r="GC7" s="184"/>
      <c r="GD7" s="184">
        <v>3</v>
      </c>
      <c r="GE7" s="184"/>
      <c r="GF7" s="184"/>
      <c r="GG7" s="184"/>
      <c r="GH7" s="171">
        <f t="shared" ref="GH7" si="25">AVERAGE(FZ7:GG7)</f>
        <v>1.5</v>
      </c>
      <c r="GI7" s="172">
        <f t="shared" si="16"/>
        <v>17</v>
      </c>
      <c r="GJ7" s="186">
        <v>3</v>
      </c>
      <c r="GK7" s="186"/>
      <c r="GL7" s="204">
        <f t="shared" ref="GL7" si="26">AVERAGE(GJ7,GK7)</f>
        <v>3</v>
      </c>
      <c r="GM7" s="182"/>
      <c r="GN7" s="183"/>
      <c r="GO7" s="184"/>
      <c r="GP7" s="171" t="e">
        <f t="shared" ref="GP7" si="27">AVERAGE(GM7:GO7)</f>
        <v>#DIV/0!</v>
      </c>
      <c r="GQ7" s="182"/>
      <c r="GR7" s="183"/>
      <c r="GS7" s="184"/>
      <c r="GT7" s="171" t="e">
        <f t="shared" ref="GT7" si="28">AVERAGE(GQ7:GS7)</f>
        <v>#DIV/0!</v>
      </c>
      <c r="GU7" s="182"/>
      <c r="GV7" s="183"/>
      <c r="GW7" s="184"/>
      <c r="GX7" s="184"/>
      <c r="GY7" s="184"/>
      <c r="GZ7" s="171" t="e">
        <f t="shared" ref="GZ7" si="29">AVERAGE(GU7:GY7)</f>
        <v>#DIV/0!</v>
      </c>
      <c r="HA7" s="182"/>
      <c r="HB7" s="183">
        <v>2</v>
      </c>
      <c r="HC7" s="183"/>
      <c r="HD7" s="184"/>
      <c r="HE7" s="183"/>
      <c r="HF7" s="184"/>
      <c r="HG7" s="197">
        <f t="shared" si="21"/>
        <v>2</v>
      </c>
      <c r="HH7" s="182">
        <v>0</v>
      </c>
      <c r="HI7" s="183"/>
      <c r="HJ7" s="183"/>
      <c r="HK7" s="184">
        <v>2.75</v>
      </c>
      <c r="HL7" s="205"/>
      <c r="HM7" s="198"/>
      <c r="HN7" s="198"/>
      <c r="HO7" s="199">
        <f t="shared" ref="HO7" si="30">AVERAGE(HH7:HN7)</f>
        <v>1.375</v>
      </c>
      <c r="HP7" s="182"/>
      <c r="HQ7" s="184">
        <v>6.5</v>
      </c>
      <c r="HR7" s="184"/>
      <c r="HS7" s="184"/>
      <c r="HT7" s="206">
        <f t="shared" ref="HT7" si="31">AVERAGE(HP7:HS7)</f>
        <v>6.5</v>
      </c>
      <c r="HU7" s="177">
        <v>0</v>
      </c>
      <c r="HV7" s="175">
        <v>100</v>
      </c>
      <c r="HW7" s="175">
        <v>100</v>
      </c>
      <c r="HX7" s="170">
        <v>0</v>
      </c>
      <c r="HY7" s="354">
        <v>0</v>
      </c>
      <c r="HZ7" s="598">
        <v>5</v>
      </c>
      <c r="IA7" s="201"/>
      <c r="IB7" s="202"/>
    </row>
    <row r="8" spans="1:236" ht="12" customHeight="1" x14ac:dyDescent="0.2">
      <c r="A8" s="168">
        <v>3</v>
      </c>
      <c r="B8" s="169" t="s">
        <v>183</v>
      </c>
      <c r="C8" s="170"/>
      <c r="D8" s="170">
        <v>88.1</v>
      </c>
      <c r="E8" s="170">
        <v>86.35</v>
      </c>
      <c r="F8" s="170">
        <v>39.533333300000002</v>
      </c>
      <c r="G8" s="170">
        <v>81.8</v>
      </c>
      <c r="H8" s="170">
        <v>74.900000000000006</v>
      </c>
      <c r="I8" s="170"/>
      <c r="J8" s="170"/>
      <c r="K8" s="170"/>
      <c r="L8" s="170"/>
      <c r="M8" s="170"/>
      <c r="N8" s="170"/>
      <c r="O8" s="170"/>
      <c r="P8" s="170">
        <v>59.361810344827589</v>
      </c>
      <c r="Q8" s="170"/>
      <c r="R8" s="170"/>
      <c r="S8" s="170"/>
      <c r="T8" s="170"/>
      <c r="U8" s="170"/>
      <c r="V8" s="170">
        <v>52.190012400000001</v>
      </c>
      <c r="W8" s="170">
        <v>72.099999999999994</v>
      </c>
      <c r="X8" s="170"/>
      <c r="Y8" s="170"/>
      <c r="Z8" s="170"/>
      <c r="AA8" s="170"/>
      <c r="AB8" s="170"/>
      <c r="AC8" s="170"/>
      <c r="AD8" s="171">
        <f t="shared" si="0"/>
        <v>69.291894505603437</v>
      </c>
      <c r="AE8" s="172">
        <f t="shared" si="1"/>
        <v>2</v>
      </c>
      <c r="AF8" s="171">
        <f t="shared" si="24"/>
        <v>76.162362068965507</v>
      </c>
      <c r="AG8" s="173">
        <f t="shared" si="2"/>
        <v>4</v>
      </c>
      <c r="AH8" s="362"/>
      <c r="AI8" s="174"/>
      <c r="AJ8" s="175">
        <v>52.4</v>
      </c>
      <c r="AK8" s="175">
        <v>55.7</v>
      </c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5"/>
      <c r="AX8" s="175">
        <v>54.4</v>
      </c>
      <c r="AY8" s="170"/>
      <c r="AZ8" s="170"/>
      <c r="BA8" s="170"/>
      <c r="BB8" s="170"/>
      <c r="BC8" s="170"/>
      <c r="BD8" s="170">
        <v>57.15</v>
      </c>
      <c r="BE8" s="170"/>
      <c r="BF8" s="170"/>
      <c r="BG8" s="170"/>
      <c r="BH8" s="170"/>
      <c r="BI8" s="170"/>
      <c r="BJ8" s="170"/>
      <c r="BK8" s="170"/>
      <c r="BL8" s="171">
        <f t="shared" si="3"/>
        <v>54.912500000000001</v>
      </c>
      <c r="BM8" s="172">
        <f t="shared" si="4"/>
        <v>19</v>
      </c>
      <c r="BN8" s="366"/>
      <c r="BO8" s="177"/>
      <c r="BP8" s="170">
        <v>87</v>
      </c>
      <c r="BQ8" s="170"/>
      <c r="BR8" s="170"/>
      <c r="BS8" s="170">
        <v>93</v>
      </c>
      <c r="BT8" s="170">
        <v>100</v>
      </c>
      <c r="BU8" s="170">
        <v>98</v>
      </c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>
        <v>97</v>
      </c>
      <c r="CG8" s="170"/>
      <c r="CH8" s="170">
        <v>100</v>
      </c>
      <c r="CI8" s="203"/>
      <c r="CJ8" s="203"/>
      <c r="CK8" s="170"/>
      <c r="CL8" s="170"/>
      <c r="CM8" s="170"/>
      <c r="CN8" s="170"/>
      <c r="CO8" s="179">
        <f t="shared" si="5"/>
        <v>95.833333333333329</v>
      </c>
      <c r="CP8" s="172">
        <f t="shared" si="6"/>
        <v>30</v>
      </c>
      <c r="CQ8" s="215"/>
      <c r="CR8" s="177"/>
      <c r="CS8" s="175"/>
      <c r="CT8" s="175">
        <v>36</v>
      </c>
      <c r="CU8" s="175">
        <v>33</v>
      </c>
      <c r="CV8" s="170">
        <v>31</v>
      </c>
      <c r="CW8" s="170">
        <v>33</v>
      </c>
      <c r="CX8" s="170"/>
      <c r="CY8" s="170"/>
      <c r="CZ8" s="170"/>
      <c r="DA8" s="170"/>
      <c r="DB8" s="170"/>
      <c r="DC8" s="170"/>
      <c r="DD8" s="170"/>
      <c r="DE8" s="170"/>
      <c r="DF8" s="170"/>
      <c r="DG8" s="170">
        <v>33.464566900000001</v>
      </c>
      <c r="DH8" s="170">
        <v>30</v>
      </c>
      <c r="DI8" s="180"/>
      <c r="DJ8" s="170"/>
      <c r="DK8" s="170"/>
      <c r="DL8" s="170"/>
      <c r="DM8" s="170"/>
      <c r="DN8" s="179">
        <f t="shared" si="7"/>
        <v>32.744094483333335</v>
      </c>
      <c r="DO8" s="172">
        <f t="shared" si="8"/>
        <v>22</v>
      </c>
      <c r="DP8" s="176"/>
      <c r="DQ8" s="182"/>
      <c r="DR8" s="183"/>
      <c r="DS8" s="183"/>
      <c r="DT8" s="183"/>
      <c r="DU8" s="183"/>
      <c r="DV8" s="184"/>
      <c r="DW8" s="183"/>
      <c r="DX8" s="183"/>
      <c r="DY8" s="183"/>
      <c r="DZ8" s="184"/>
      <c r="EA8" s="184"/>
      <c r="EB8" s="184"/>
      <c r="EC8" s="184">
        <v>1</v>
      </c>
      <c r="ED8" s="184"/>
      <c r="EE8" s="184"/>
      <c r="EF8" s="170"/>
      <c r="EG8" s="170"/>
      <c r="EH8" s="171">
        <f t="shared" si="9"/>
        <v>1</v>
      </c>
      <c r="EI8" s="172">
        <f t="shared" si="10"/>
        <v>1</v>
      </c>
      <c r="EJ8" s="176"/>
      <c r="EK8" s="182"/>
      <c r="EL8" s="183"/>
      <c r="EM8" s="183"/>
      <c r="EN8" s="183"/>
      <c r="EO8" s="183" t="s">
        <v>216</v>
      </c>
      <c r="EP8" s="186" t="s">
        <v>216</v>
      </c>
      <c r="EQ8" s="174"/>
      <c r="ER8" s="588"/>
      <c r="ES8" s="183">
        <v>1</v>
      </c>
      <c r="ET8" s="183"/>
      <c r="EU8" s="184">
        <v>2</v>
      </c>
      <c r="EV8" s="184"/>
      <c r="EW8" s="184"/>
      <c r="EX8" s="184"/>
      <c r="EY8" s="184">
        <v>0.5</v>
      </c>
      <c r="EZ8" s="184"/>
      <c r="FA8" s="184"/>
      <c r="FB8" s="184">
        <v>0.5</v>
      </c>
      <c r="FC8" s="184"/>
      <c r="FD8" s="184"/>
      <c r="FE8" s="184"/>
      <c r="FF8" s="171">
        <f t="shared" si="11"/>
        <v>1</v>
      </c>
      <c r="FG8" s="173">
        <f t="shared" si="12"/>
        <v>11</v>
      </c>
      <c r="FH8" s="212"/>
      <c r="FI8" s="175">
        <v>0</v>
      </c>
      <c r="FJ8" s="175">
        <v>0</v>
      </c>
      <c r="FK8" s="170">
        <v>1</v>
      </c>
      <c r="FL8" s="175">
        <v>0</v>
      </c>
      <c r="FM8" s="188"/>
      <c r="FN8" s="170">
        <v>0</v>
      </c>
      <c r="FO8" s="170"/>
      <c r="FP8" s="170"/>
      <c r="FQ8" s="170"/>
      <c r="FR8" s="170"/>
      <c r="FS8" s="171">
        <f t="shared" si="13"/>
        <v>0.2</v>
      </c>
      <c r="FT8" s="187">
        <f t="shared" si="14"/>
        <v>2</v>
      </c>
      <c r="FU8" s="349"/>
      <c r="FV8" s="189"/>
      <c r="FW8" s="190"/>
      <c r="FX8" s="191"/>
      <c r="FY8" s="192"/>
      <c r="FZ8" s="183">
        <v>0</v>
      </c>
      <c r="GA8" s="183"/>
      <c r="GB8" s="183"/>
      <c r="GC8" s="184"/>
      <c r="GD8" s="184">
        <v>2</v>
      </c>
      <c r="GE8" s="184"/>
      <c r="GF8" s="184"/>
      <c r="GG8" s="184"/>
      <c r="GH8" s="171">
        <f t="shared" si="15"/>
        <v>1</v>
      </c>
      <c r="GI8" s="172">
        <f t="shared" si="16"/>
        <v>15</v>
      </c>
      <c r="GJ8" s="186">
        <v>2</v>
      </c>
      <c r="GK8" s="186"/>
      <c r="GL8" s="204">
        <f t="shared" si="17"/>
        <v>2</v>
      </c>
      <c r="GM8" s="182"/>
      <c r="GN8" s="183"/>
      <c r="GO8" s="184"/>
      <c r="GP8" s="171" t="e">
        <f t="shared" si="18"/>
        <v>#DIV/0!</v>
      </c>
      <c r="GQ8" s="182"/>
      <c r="GR8" s="183"/>
      <c r="GS8" s="184"/>
      <c r="GT8" s="171" t="e">
        <f t="shared" si="19"/>
        <v>#DIV/0!</v>
      </c>
      <c r="GU8" s="182"/>
      <c r="GV8" s="183"/>
      <c r="GW8" s="184"/>
      <c r="GX8" s="184"/>
      <c r="GY8" s="184"/>
      <c r="GZ8" s="171" t="e">
        <f t="shared" si="20"/>
        <v>#DIV/0!</v>
      </c>
      <c r="HA8" s="182"/>
      <c r="HB8" s="183">
        <v>1</v>
      </c>
      <c r="HC8" s="183"/>
      <c r="HD8" s="184"/>
      <c r="HE8" s="183"/>
      <c r="HF8" s="184"/>
      <c r="HG8" s="197">
        <f t="shared" si="21"/>
        <v>1</v>
      </c>
      <c r="HH8" s="182">
        <v>0.5</v>
      </c>
      <c r="HI8" s="183"/>
      <c r="HJ8" s="183"/>
      <c r="HK8" s="184">
        <v>1.8</v>
      </c>
      <c r="HL8" s="205"/>
      <c r="HM8" s="205"/>
      <c r="HN8" s="205"/>
      <c r="HO8" s="206">
        <f t="shared" si="22"/>
        <v>1.1499999999999999</v>
      </c>
      <c r="HP8" s="182"/>
      <c r="HQ8" s="184">
        <v>5.5</v>
      </c>
      <c r="HR8" s="184"/>
      <c r="HS8" s="184"/>
      <c r="HT8" s="206">
        <f t="shared" si="23"/>
        <v>5.5</v>
      </c>
      <c r="HU8" s="177">
        <v>100</v>
      </c>
      <c r="HV8" s="175">
        <v>0</v>
      </c>
      <c r="HW8" s="175">
        <v>100</v>
      </c>
      <c r="HX8" s="170">
        <v>0</v>
      </c>
      <c r="HY8" s="354">
        <v>0</v>
      </c>
      <c r="HZ8" s="598">
        <v>1</v>
      </c>
      <c r="IA8" s="201"/>
      <c r="IB8" s="202"/>
    </row>
    <row r="9" spans="1:236" ht="12" customHeight="1" x14ac:dyDescent="0.2">
      <c r="A9" s="168">
        <v>4</v>
      </c>
      <c r="B9" s="169" t="s">
        <v>185</v>
      </c>
      <c r="C9" s="170"/>
      <c r="D9" s="170">
        <v>73.05</v>
      </c>
      <c r="E9" s="170">
        <v>92.25</v>
      </c>
      <c r="F9" s="170">
        <v>35.1</v>
      </c>
      <c r="G9" s="170">
        <v>90.7</v>
      </c>
      <c r="H9" s="170">
        <v>56.2</v>
      </c>
      <c r="I9" s="170"/>
      <c r="J9" s="170"/>
      <c r="K9" s="170"/>
      <c r="L9" s="170"/>
      <c r="M9" s="170"/>
      <c r="N9" s="170"/>
      <c r="O9" s="170"/>
      <c r="P9" s="170">
        <v>46.277478448275865</v>
      </c>
      <c r="Q9" s="170"/>
      <c r="R9" s="170"/>
      <c r="S9" s="170"/>
      <c r="T9" s="170"/>
      <c r="U9" s="170"/>
      <c r="V9" s="170">
        <v>52.8432253</v>
      </c>
      <c r="W9" s="170">
        <v>59.3</v>
      </c>
      <c r="X9" s="170"/>
      <c r="Y9" s="170"/>
      <c r="Z9" s="170"/>
      <c r="AA9" s="170"/>
      <c r="AB9" s="170"/>
      <c r="AC9" s="170"/>
      <c r="AD9" s="171">
        <f t="shared" si="0"/>
        <v>63.215087968534483</v>
      </c>
      <c r="AE9" s="172">
        <f t="shared" si="1"/>
        <v>9</v>
      </c>
      <c r="AF9" s="171">
        <f t="shared" si="24"/>
        <v>65.415495689655174</v>
      </c>
      <c r="AG9" s="173">
        <f t="shared" si="2"/>
        <v>19</v>
      </c>
      <c r="AH9" s="362"/>
      <c r="AI9" s="174"/>
      <c r="AJ9" s="175">
        <v>51.2</v>
      </c>
      <c r="AK9" s="175">
        <v>54.9</v>
      </c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5"/>
      <c r="AX9" s="175">
        <v>54.85</v>
      </c>
      <c r="AY9" s="170"/>
      <c r="AZ9" s="170"/>
      <c r="BA9" s="170"/>
      <c r="BB9" s="170"/>
      <c r="BC9" s="170"/>
      <c r="BD9" s="170">
        <v>55.35</v>
      </c>
      <c r="BE9" s="170"/>
      <c r="BF9" s="170"/>
      <c r="BG9" s="170"/>
      <c r="BH9" s="170"/>
      <c r="BI9" s="170"/>
      <c r="BJ9" s="170"/>
      <c r="BK9" s="170"/>
      <c r="BL9" s="171">
        <f t="shared" si="3"/>
        <v>54.074999999999996</v>
      </c>
      <c r="BM9" s="172">
        <f t="shared" si="4"/>
        <v>25</v>
      </c>
      <c r="BN9" s="366"/>
      <c r="BO9" s="177"/>
      <c r="BP9" s="170">
        <v>88</v>
      </c>
      <c r="BQ9" s="170"/>
      <c r="BR9" s="170"/>
      <c r="BS9" s="170">
        <v>94.5</v>
      </c>
      <c r="BT9" s="170">
        <v>100</v>
      </c>
      <c r="BU9" s="170">
        <v>101</v>
      </c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>
        <v>99</v>
      </c>
      <c r="CG9" s="170"/>
      <c r="CH9" s="170">
        <v>103</v>
      </c>
      <c r="CI9" s="203"/>
      <c r="CJ9" s="203"/>
      <c r="CK9" s="170"/>
      <c r="CL9" s="170"/>
      <c r="CM9" s="170"/>
      <c r="CN9" s="170"/>
      <c r="CO9" s="179">
        <f t="shared" si="5"/>
        <v>97.583333333333329</v>
      </c>
      <c r="CP9" s="172">
        <f t="shared" si="6"/>
        <v>31</v>
      </c>
      <c r="CQ9" s="215"/>
      <c r="CR9" s="177"/>
      <c r="CS9" s="175"/>
      <c r="CT9" s="175">
        <v>30</v>
      </c>
      <c r="CU9" s="175">
        <v>34</v>
      </c>
      <c r="CV9" s="170">
        <v>28</v>
      </c>
      <c r="CW9" s="170">
        <v>31</v>
      </c>
      <c r="CX9" s="170"/>
      <c r="CY9" s="170"/>
      <c r="CZ9" s="170"/>
      <c r="DA9" s="170"/>
      <c r="DB9" s="170"/>
      <c r="DC9" s="170"/>
      <c r="DD9" s="170"/>
      <c r="DE9" s="170"/>
      <c r="DF9" s="170"/>
      <c r="DG9" s="170">
        <v>27.559055099999998</v>
      </c>
      <c r="DH9" s="170">
        <v>28</v>
      </c>
      <c r="DI9" s="180"/>
      <c r="DJ9" s="170"/>
      <c r="DK9" s="170"/>
      <c r="DL9" s="170"/>
      <c r="DM9" s="170"/>
      <c r="DN9" s="179">
        <f t="shared" si="7"/>
        <v>29.759842516666666</v>
      </c>
      <c r="DO9" s="172">
        <f t="shared" si="8"/>
        <v>4</v>
      </c>
      <c r="DP9" s="176"/>
      <c r="DQ9" s="182"/>
      <c r="DR9" s="183"/>
      <c r="DS9" s="183"/>
      <c r="DT9" s="183"/>
      <c r="DU9" s="183"/>
      <c r="DV9" s="184"/>
      <c r="DW9" s="183"/>
      <c r="DX9" s="183"/>
      <c r="DY9" s="183"/>
      <c r="DZ9" s="184"/>
      <c r="EA9" s="184"/>
      <c r="EB9" s="184"/>
      <c r="EC9" s="184">
        <v>1.25</v>
      </c>
      <c r="ED9" s="184"/>
      <c r="EE9" s="184"/>
      <c r="EF9" s="170"/>
      <c r="EG9" s="170"/>
      <c r="EH9" s="171">
        <f t="shared" si="9"/>
        <v>1.25</v>
      </c>
      <c r="EI9" s="172">
        <f t="shared" si="10"/>
        <v>8</v>
      </c>
      <c r="EJ9" s="176"/>
      <c r="EK9" s="182"/>
      <c r="EL9" s="183"/>
      <c r="EM9" s="183"/>
      <c r="EN9" s="183"/>
      <c r="EO9" s="183" t="s">
        <v>216</v>
      </c>
      <c r="EP9" s="186" t="s">
        <v>330</v>
      </c>
      <c r="EQ9" s="174"/>
      <c r="ER9" s="588"/>
      <c r="ES9" s="183">
        <v>3</v>
      </c>
      <c r="ET9" s="183"/>
      <c r="EU9" s="184">
        <v>5</v>
      </c>
      <c r="EV9" s="184"/>
      <c r="EW9" s="184"/>
      <c r="EX9" s="184"/>
      <c r="EY9" s="184">
        <v>4.25</v>
      </c>
      <c r="EZ9" s="184"/>
      <c r="FA9" s="184"/>
      <c r="FB9" s="184">
        <v>2.5</v>
      </c>
      <c r="FC9" s="184"/>
      <c r="FD9" s="184"/>
      <c r="FE9" s="184"/>
      <c r="FF9" s="171">
        <f t="shared" si="11"/>
        <v>3.6875</v>
      </c>
      <c r="FG9" s="173">
        <f t="shared" si="12"/>
        <v>30</v>
      </c>
      <c r="FH9" s="212"/>
      <c r="FI9" s="175">
        <v>0.2</v>
      </c>
      <c r="FJ9" s="175">
        <v>0</v>
      </c>
      <c r="FK9" s="170">
        <v>0</v>
      </c>
      <c r="FL9" s="175">
        <v>0</v>
      </c>
      <c r="FM9" s="188"/>
      <c r="FN9" s="170">
        <v>0.5</v>
      </c>
      <c r="FO9" s="170"/>
      <c r="FP9" s="170"/>
      <c r="FQ9" s="170"/>
      <c r="FR9" s="170"/>
      <c r="FS9" s="171">
        <f t="shared" si="13"/>
        <v>0.13999999999999999</v>
      </c>
      <c r="FT9" s="187">
        <f t="shared" si="14"/>
        <v>1</v>
      </c>
      <c r="FU9" s="349"/>
      <c r="FV9" s="189"/>
      <c r="FW9" s="190"/>
      <c r="FX9" s="191"/>
      <c r="FY9" s="192"/>
      <c r="FZ9" s="183">
        <v>0</v>
      </c>
      <c r="GA9" s="183"/>
      <c r="GB9" s="183"/>
      <c r="GC9" s="184"/>
      <c r="GD9" s="184">
        <v>6</v>
      </c>
      <c r="GE9" s="184"/>
      <c r="GF9" s="184"/>
      <c r="GG9" s="184"/>
      <c r="GH9" s="171">
        <f t="shared" si="15"/>
        <v>3</v>
      </c>
      <c r="GI9" s="172">
        <f t="shared" si="16"/>
        <v>29</v>
      </c>
      <c r="GJ9" s="186">
        <v>2</v>
      </c>
      <c r="GK9" s="186"/>
      <c r="GL9" s="204">
        <f t="shared" si="17"/>
        <v>2</v>
      </c>
      <c r="GM9" s="182"/>
      <c r="GN9" s="183"/>
      <c r="GO9" s="184"/>
      <c r="GP9" s="171" t="e">
        <f t="shared" si="18"/>
        <v>#DIV/0!</v>
      </c>
      <c r="GQ9" s="182"/>
      <c r="GR9" s="183"/>
      <c r="GS9" s="184"/>
      <c r="GT9" s="171" t="e">
        <f t="shared" si="19"/>
        <v>#DIV/0!</v>
      </c>
      <c r="GU9" s="182"/>
      <c r="GV9" s="183"/>
      <c r="GW9" s="184"/>
      <c r="GX9" s="184"/>
      <c r="GY9" s="184"/>
      <c r="GZ9" s="171" t="e">
        <f t="shared" si="20"/>
        <v>#DIV/0!</v>
      </c>
      <c r="HA9" s="182"/>
      <c r="HB9" s="183">
        <v>0</v>
      </c>
      <c r="HC9" s="183"/>
      <c r="HD9" s="184"/>
      <c r="HE9" s="183"/>
      <c r="HF9" s="184"/>
      <c r="HG9" s="197">
        <f t="shared" si="21"/>
        <v>0</v>
      </c>
      <c r="HH9" s="182">
        <v>1.5</v>
      </c>
      <c r="HI9" s="183"/>
      <c r="HJ9" s="183"/>
      <c r="HK9" s="184">
        <v>2.85</v>
      </c>
      <c r="HL9" s="205"/>
      <c r="HM9" s="205"/>
      <c r="HN9" s="205"/>
      <c r="HO9" s="206">
        <f t="shared" si="22"/>
        <v>2.1749999999999998</v>
      </c>
      <c r="HP9" s="182"/>
      <c r="HQ9" s="184">
        <v>0.5</v>
      </c>
      <c r="HR9" s="184"/>
      <c r="HS9" s="184"/>
      <c r="HT9" s="206">
        <f t="shared" si="23"/>
        <v>0.5</v>
      </c>
      <c r="HU9" s="177">
        <v>100</v>
      </c>
      <c r="HV9" s="175">
        <v>100</v>
      </c>
      <c r="HW9" s="175">
        <v>100</v>
      </c>
      <c r="HX9" s="170">
        <v>100</v>
      </c>
      <c r="HY9" s="354">
        <v>100</v>
      </c>
      <c r="HZ9" s="598">
        <v>1</v>
      </c>
      <c r="IA9" s="201"/>
      <c r="IB9" s="202"/>
    </row>
    <row r="10" spans="1:236" s="399" customFormat="1" ht="12" customHeight="1" x14ac:dyDescent="0.2">
      <c r="A10" s="369">
        <v>5</v>
      </c>
      <c r="B10" s="370" t="s">
        <v>188</v>
      </c>
      <c r="C10" s="371"/>
      <c r="D10" s="371">
        <v>85.4</v>
      </c>
      <c r="E10" s="371">
        <v>81.25</v>
      </c>
      <c r="F10" s="371">
        <v>61.3333333</v>
      </c>
      <c r="G10" s="371">
        <v>46.1</v>
      </c>
      <c r="H10" s="371">
        <v>75.900000000000006</v>
      </c>
      <c r="I10" s="371"/>
      <c r="J10" s="371"/>
      <c r="K10" s="371"/>
      <c r="L10" s="371"/>
      <c r="M10" s="371"/>
      <c r="N10" s="371"/>
      <c r="O10" s="371"/>
      <c r="P10" s="371">
        <v>77.255581896551732</v>
      </c>
      <c r="Q10" s="371"/>
      <c r="R10" s="371"/>
      <c r="S10" s="371"/>
      <c r="T10" s="371"/>
      <c r="U10" s="371"/>
      <c r="V10" s="371">
        <v>46.349018999999998</v>
      </c>
      <c r="W10" s="371">
        <v>74.099999999999994</v>
      </c>
      <c r="X10" s="371"/>
      <c r="Y10" s="371"/>
      <c r="Z10" s="371"/>
      <c r="AA10" s="371"/>
      <c r="AB10" s="371"/>
      <c r="AC10" s="371"/>
      <c r="AD10" s="372">
        <f t="shared" si="0"/>
        <v>68.460991774568967</v>
      </c>
      <c r="AE10" s="373">
        <f t="shared" si="1"/>
        <v>3</v>
      </c>
      <c r="AF10" s="372">
        <f t="shared" si="24"/>
        <v>78.781116379310362</v>
      </c>
      <c r="AG10" s="374">
        <f t="shared" si="2"/>
        <v>1</v>
      </c>
      <c r="AH10" s="362"/>
      <c r="AI10" s="375"/>
      <c r="AJ10" s="376">
        <v>53.95</v>
      </c>
      <c r="AK10" s="376">
        <v>53.85</v>
      </c>
      <c r="AL10" s="371"/>
      <c r="AM10" s="371"/>
      <c r="AN10" s="371"/>
      <c r="AO10" s="371"/>
      <c r="AP10" s="371"/>
      <c r="AQ10" s="371"/>
      <c r="AR10" s="371"/>
      <c r="AS10" s="371"/>
      <c r="AT10" s="371"/>
      <c r="AU10" s="371"/>
      <c r="AV10" s="371"/>
      <c r="AW10" s="376"/>
      <c r="AX10" s="376">
        <v>58.05</v>
      </c>
      <c r="AY10" s="371"/>
      <c r="AZ10" s="371"/>
      <c r="BA10" s="371"/>
      <c r="BB10" s="371"/>
      <c r="BC10" s="371"/>
      <c r="BD10" s="371">
        <v>56.4</v>
      </c>
      <c r="BE10" s="371"/>
      <c r="BF10" s="371"/>
      <c r="BG10" s="371"/>
      <c r="BH10" s="371"/>
      <c r="BI10" s="371"/>
      <c r="BJ10" s="371"/>
      <c r="BK10" s="371"/>
      <c r="BL10" s="372">
        <f t="shared" si="3"/>
        <v>55.562500000000007</v>
      </c>
      <c r="BM10" s="373">
        <f t="shared" si="4"/>
        <v>16</v>
      </c>
      <c r="BN10" s="377"/>
      <c r="BO10" s="378"/>
      <c r="BP10" s="371">
        <v>86</v>
      </c>
      <c r="BQ10" s="371"/>
      <c r="BR10" s="371"/>
      <c r="BS10" s="371">
        <v>79</v>
      </c>
      <c r="BT10" s="371">
        <v>89</v>
      </c>
      <c r="BU10" s="371">
        <v>87</v>
      </c>
      <c r="BV10" s="371"/>
      <c r="BW10" s="371"/>
      <c r="BX10" s="371"/>
      <c r="BY10" s="371"/>
      <c r="BZ10" s="371"/>
      <c r="CA10" s="371"/>
      <c r="CB10" s="371"/>
      <c r="CC10" s="371"/>
      <c r="CD10" s="371"/>
      <c r="CE10" s="371"/>
      <c r="CF10" s="371">
        <v>93</v>
      </c>
      <c r="CG10" s="371"/>
      <c r="CH10" s="371">
        <v>92</v>
      </c>
      <c r="CI10" s="371"/>
      <c r="CJ10" s="371"/>
      <c r="CK10" s="371"/>
      <c r="CL10" s="371"/>
      <c r="CM10" s="371"/>
      <c r="CN10" s="371"/>
      <c r="CO10" s="379">
        <f t="shared" si="5"/>
        <v>87.666666666666671</v>
      </c>
      <c r="CP10" s="373">
        <f t="shared" si="6"/>
        <v>9</v>
      </c>
      <c r="CQ10" s="215"/>
      <c r="CR10" s="378"/>
      <c r="CS10" s="376"/>
      <c r="CT10" s="376">
        <v>32</v>
      </c>
      <c r="CU10" s="376">
        <v>36</v>
      </c>
      <c r="CV10" s="371">
        <v>33</v>
      </c>
      <c r="CW10" s="371">
        <v>32</v>
      </c>
      <c r="CX10" s="371"/>
      <c r="CY10" s="371"/>
      <c r="CZ10" s="371"/>
      <c r="DA10" s="371"/>
      <c r="DB10" s="371"/>
      <c r="DC10" s="371"/>
      <c r="DD10" s="371"/>
      <c r="DE10" s="371"/>
      <c r="DF10" s="371"/>
      <c r="DG10" s="371">
        <v>33.464566900000001</v>
      </c>
      <c r="DH10" s="371">
        <v>27.5</v>
      </c>
      <c r="DI10" s="380"/>
      <c r="DJ10" s="371"/>
      <c r="DK10" s="371"/>
      <c r="DL10" s="371"/>
      <c r="DM10" s="371"/>
      <c r="DN10" s="379">
        <f t="shared" si="7"/>
        <v>32.327427816666663</v>
      </c>
      <c r="DO10" s="373">
        <f t="shared" si="8"/>
        <v>16</v>
      </c>
      <c r="DP10" s="377"/>
      <c r="DQ10" s="381"/>
      <c r="DR10" s="382"/>
      <c r="DS10" s="382"/>
      <c r="DT10" s="382"/>
      <c r="DU10" s="382"/>
      <c r="DV10" s="383"/>
      <c r="DW10" s="382"/>
      <c r="DX10" s="382"/>
      <c r="DY10" s="382"/>
      <c r="DZ10" s="383"/>
      <c r="EA10" s="383"/>
      <c r="EB10" s="383"/>
      <c r="EC10" s="383">
        <v>1.5</v>
      </c>
      <c r="ED10" s="383"/>
      <c r="EE10" s="383"/>
      <c r="EF10" s="371"/>
      <c r="EG10" s="371"/>
      <c r="EH10" s="372">
        <f t="shared" si="9"/>
        <v>1.5</v>
      </c>
      <c r="EI10" s="373">
        <f t="shared" si="10"/>
        <v>21</v>
      </c>
      <c r="EJ10" s="377"/>
      <c r="EK10" s="381"/>
      <c r="EL10" s="382"/>
      <c r="EM10" s="382"/>
      <c r="EN10" s="382"/>
      <c r="EO10" s="382" t="s">
        <v>331</v>
      </c>
      <c r="EP10" s="384" t="s">
        <v>332</v>
      </c>
      <c r="EQ10" s="375"/>
      <c r="ER10" s="589"/>
      <c r="ES10" s="382">
        <v>4</v>
      </c>
      <c r="ET10" s="382"/>
      <c r="EU10" s="383">
        <v>6</v>
      </c>
      <c r="EV10" s="383"/>
      <c r="EW10" s="383"/>
      <c r="EX10" s="383"/>
      <c r="EY10" s="383">
        <v>0.5</v>
      </c>
      <c r="EZ10" s="383"/>
      <c r="FA10" s="383"/>
      <c r="FB10" s="383">
        <v>2.5</v>
      </c>
      <c r="FC10" s="383"/>
      <c r="FD10" s="383"/>
      <c r="FE10" s="383"/>
      <c r="FF10" s="372">
        <f t="shared" si="11"/>
        <v>3.25</v>
      </c>
      <c r="FG10" s="374">
        <f t="shared" si="12"/>
        <v>26</v>
      </c>
      <c r="FH10" s="212"/>
      <c r="FI10" s="376">
        <v>0.2</v>
      </c>
      <c r="FJ10" s="376">
        <v>0</v>
      </c>
      <c r="FK10" s="371">
        <v>1</v>
      </c>
      <c r="FL10" s="376">
        <v>0</v>
      </c>
      <c r="FM10" s="387"/>
      <c r="FN10" s="371">
        <v>0</v>
      </c>
      <c r="FO10" s="371"/>
      <c r="FP10" s="371"/>
      <c r="FQ10" s="371"/>
      <c r="FR10" s="371"/>
      <c r="FS10" s="372">
        <f t="shared" si="13"/>
        <v>0.24</v>
      </c>
      <c r="FT10" s="385">
        <f t="shared" si="14"/>
        <v>7</v>
      </c>
      <c r="FU10" s="386"/>
      <c r="FV10" s="388"/>
      <c r="FW10" s="389"/>
      <c r="FX10" s="390"/>
      <c r="FY10" s="391"/>
      <c r="FZ10" s="382">
        <v>0</v>
      </c>
      <c r="GA10" s="382"/>
      <c r="GB10" s="382"/>
      <c r="GC10" s="383"/>
      <c r="GD10" s="383">
        <v>4</v>
      </c>
      <c r="GE10" s="383"/>
      <c r="GF10" s="383"/>
      <c r="GG10" s="383"/>
      <c r="GH10" s="372">
        <f t="shared" si="15"/>
        <v>2</v>
      </c>
      <c r="GI10" s="373">
        <f t="shared" si="16"/>
        <v>19</v>
      </c>
      <c r="GJ10" s="384">
        <v>4</v>
      </c>
      <c r="GK10" s="384"/>
      <c r="GL10" s="392">
        <f t="shared" si="17"/>
        <v>4</v>
      </c>
      <c r="GM10" s="381"/>
      <c r="GN10" s="382"/>
      <c r="GO10" s="383"/>
      <c r="GP10" s="372" t="e">
        <f t="shared" si="18"/>
        <v>#DIV/0!</v>
      </c>
      <c r="GQ10" s="381"/>
      <c r="GR10" s="382"/>
      <c r="GS10" s="383"/>
      <c r="GT10" s="372" t="e">
        <f t="shared" si="19"/>
        <v>#DIV/0!</v>
      </c>
      <c r="GU10" s="381"/>
      <c r="GV10" s="382"/>
      <c r="GW10" s="383"/>
      <c r="GX10" s="383"/>
      <c r="GY10" s="383"/>
      <c r="GZ10" s="372" t="e">
        <f t="shared" si="20"/>
        <v>#DIV/0!</v>
      </c>
      <c r="HA10" s="381"/>
      <c r="HB10" s="382">
        <v>2</v>
      </c>
      <c r="HC10" s="382"/>
      <c r="HD10" s="383"/>
      <c r="HE10" s="382"/>
      <c r="HF10" s="383"/>
      <c r="HG10" s="393">
        <f t="shared" si="21"/>
        <v>2</v>
      </c>
      <c r="HH10" s="381">
        <v>2</v>
      </c>
      <c r="HI10" s="382"/>
      <c r="HJ10" s="382"/>
      <c r="HK10" s="383">
        <v>4.3500000000000005</v>
      </c>
      <c r="HL10" s="394"/>
      <c r="HM10" s="394"/>
      <c r="HN10" s="394"/>
      <c r="HO10" s="395">
        <f t="shared" si="22"/>
        <v>3.1750000000000003</v>
      </c>
      <c r="HP10" s="381"/>
      <c r="HQ10" s="383">
        <v>3.5</v>
      </c>
      <c r="HR10" s="383"/>
      <c r="HS10" s="383"/>
      <c r="HT10" s="395">
        <f t="shared" si="23"/>
        <v>3.5</v>
      </c>
      <c r="HU10" s="378">
        <v>0</v>
      </c>
      <c r="HV10" s="376">
        <v>0</v>
      </c>
      <c r="HW10" s="376">
        <v>0</v>
      </c>
      <c r="HX10" s="371">
        <v>0</v>
      </c>
      <c r="HY10" s="396">
        <v>0</v>
      </c>
      <c r="HZ10" s="599">
        <v>2.5</v>
      </c>
      <c r="IA10" s="397"/>
      <c r="IB10" s="398"/>
    </row>
    <row r="11" spans="1:236" ht="12" customHeight="1" x14ac:dyDescent="0.2">
      <c r="A11" s="168">
        <v>6</v>
      </c>
      <c r="B11" s="169" t="s">
        <v>191</v>
      </c>
      <c r="C11" s="170"/>
      <c r="D11" s="170">
        <v>93.45</v>
      </c>
      <c r="E11" s="170">
        <v>82.8</v>
      </c>
      <c r="F11" s="170">
        <v>44.9</v>
      </c>
      <c r="G11" s="170">
        <v>27</v>
      </c>
      <c r="H11" s="170">
        <v>55.8</v>
      </c>
      <c r="I11" s="170"/>
      <c r="J11" s="170"/>
      <c r="K11" s="170"/>
      <c r="L11" s="170"/>
      <c r="M11" s="170"/>
      <c r="N11" s="170"/>
      <c r="O11" s="170"/>
      <c r="P11" s="170">
        <v>83.462689655172426</v>
      </c>
      <c r="Q11" s="170"/>
      <c r="R11" s="170"/>
      <c r="S11" s="170"/>
      <c r="T11" s="170"/>
      <c r="U11" s="170"/>
      <c r="V11" s="170">
        <v>39.875692200000003</v>
      </c>
      <c r="W11" s="170">
        <v>52.3</v>
      </c>
      <c r="X11" s="170"/>
      <c r="Y11" s="170"/>
      <c r="Z11" s="170"/>
      <c r="AA11" s="170"/>
      <c r="AB11" s="170"/>
      <c r="AC11" s="170"/>
      <c r="AD11" s="171">
        <f t="shared" si="0"/>
        <v>59.948547731896554</v>
      </c>
      <c r="AE11" s="172">
        <f t="shared" si="1"/>
        <v>17</v>
      </c>
      <c r="AF11" s="171">
        <f t="shared" si="24"/>
        <v>73.562537931034484</v>
      </c>
      <c r="AG11" s="173">
        <f t="shared" si="2"/>
        <v>6</v>
      </c>
      <c r="AH11" s="362"/>
      <c r="AI11" s="174"/>
      <c r="AJ11" s="175">
        <v>53.4</v>
      </c>
      <c r="AK11" s="175">
        <v>56.4</v>
      </c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5"/>
      <c r="AX11" s="175">
        <v>61.75</v>
      </c>
      <c r="AY11" s="170"/>
      <c r="AZ11" s="170"/>
      <c r="BA11" s="170"/>
      <c r="BB11" s="170"/>
      <c r="BC11" s="170"/>
      <c r="BD11" s="170">
        <v>58.35</v>
      </c>
      <c r="BE11" s="170"/>
      <c r="BF11" s="170"/>
      <c r="BG11" s="170"/>
      <c r="BH11" s="170"/>
      <c r="BI11" s="170"/>
      <c r="BJ11" s="170"/>
      <c r="BK11" s="170"/>
      <c r="BL11" s="171">
        <f t="shared" si="3"/>
        <v>57.475000000000001</v>
      </c>
      <c r="BM11" s="172">
        <f t="shared" si="4"/>
        <v>2</v>
      </c>
      <c r="BN11" s="366"/>
      <c r="BO11" s="177"/>
      <c r="BP11" s="170">
        <v>84</v>
      </c>
      <c r="BQ11" s="170"/>
      <c r="BR11" s="170"/>
      <c r="BS11" s="170">
        <v>65</v>
      </c>
      <c r="BT11" s="170">
        <v>88</v>
      </c>
      <c r="BU11" s="170">
        <v>86</v>
      </c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>
        <v>89</v>
      </c>
      <c r="CG11" s="170"/>
      <c r="CH11" s="170">
        <v>90</v>
      </c>
      <c r="CI11" s="203"/>
      <c r="CJ11" s="203"/>
      <c r="CK11" s="170"/>
      <c r="CL11" s="170"/>
      <c r="CM11" s="170"/>
      <c r="CN11" s="170"/>
      <c r="CO11" s="179">
        <f t="shared" si="5"/>
        <v>83.666666666666671</v>
      </c>
      <c r="CP11" s="172">
        <f t="shared" si="6"/>
        <v>1</v>
      </c>
      <c r="CQ11" s="215"/>
      <c r="CR11" s="177"/>
      <c r="CS11" s="175"/>
      <c r="CT11" s="175">
        <v>36</v>
      </c>
      <c r="CU11" s="175">
        <v>36</v>
      </c>
      <c r="CV11" s="170">
        <v>35</v>
      </c>
      <c r="CW11" s="170">
        <v>30</v>
      </c>
      <c r="CX11" s="170"/>
      <c r="CY11" s="170"/>
      <c r="CZ11" s="170"/>
      <c r="DA11" s="170"/>
      <c r="DB11" s="170"/>
      <c r="DC11" s="170"/>
      <c r="DD11" s="170"/>
      <c r="DE11" s="170"/>
      <c r="DF11" s="170"/>
      <c r="DG11" s="170">
        <v>32.283464600000002</v>
      </c>
      <c r="DH11" s="170">
        <v>28.5</v>
      </c>
      <c r="DI11" s="180"/>
      <c r="DJ11" s="170"/>
      <c r="DK11" s="170"/>
      <c r="DL11" s="170"/>
      <c r="DM11" s="170"/>
      <c r="DN11" s="179">
        <f t="shared" si="7"/>
        <v>32.963910766666665</v>
      </c>
      <c r="DO11" s="172">
        <f t="shared" si="8"/>
        <v>23</v>
      </c>
      <c r="DP11" s="176"/>
      <c r="DQ11" s="182"/>
      <c r="DR11" s="183"/>
      <c r="DS11" s="183"/>
      <c r="DT11" s="183"/>
      <c r="DU11" s="183"/>
      <c r="DV11" s="184"/>
      <c r="DW11" s="183"/>
      <c r="DX11" s="183"/>
      <c r="DY11" s="183"/>
      <c r="DZ11" s="184"/>
      <c r="EA11" s="184"/>
      <c r="EB11" s="184"/>
      <c r="EC11" s="184">
        <v>2.5</v>
      </c>
      <c r="ED11" s="184"/>
      <c r="EE11" s="184"/>
      <c r="EF11" s="170"/>
      <c r="EG11" s="170"/>
      <c r="EH11" s="171">
        <f t="shared" si="9"/>
        <v>2.5</v>
      </c>
      <c r="EI11" s="172">
        <f t="shared" si="10"/>
        <v>35</v>
      </c>
      <c r="EJ11" s="176"/>
      <c r="EK11" s="182"/>
      <c r="EL11" s="183"/>
      <c r="EM11" s="183"/>
      <c r="EN11" s="183"/>
      <c r="EO11" s="183" t="s">
        <v>332</v>
      </c>
      <c r="EP11" s="186" t="s">
        <v>333</v>
      </c>
      <c r="EQ11" s="174"/>
      <c r="ER11" s="588"/>
      <c r="ES11" s="183">
        <v>0</v>
      </c>
      <c r="ET11" s="183"/>
      <c r="EU11" s="184">
        <v>0</v>
      </c>
      <c r="EV11" s="184"/>
      <c r="EW11" s="184"/>
      <c r="EX11" s="184"/>
      <c r="EY11" s="184">
        <v>0</v>
      </c>
      <c r="EZ11" s="184"/>
      <c r="FA11" s="184"/>
      <c r="FB11" s="184">
        <v>4.5</v>
      </c>
      <c r="FC11" s="184"/>
      <c r="FD11" s="184"/>
      <c r="FE11" s="184"/>
      <c r="FF11" s="171">
        <f t="shared" si="11"/>
        <v>1.125</v>
      </c>
      <c r="FG11" s="173">
        <f t="shared" si="12"/>
        <v>14</v>
      </c>
      <c r="FH11" s="212"/>
      <c r="FI11" s="175">
        <v>0</v>
      </c>
      <c r="FJ11" s="175">
        <v>0</v>
      </c>
      <c r="FK11" s="170">
        <v>2</v>
      </c>
      <c r="FL11" s="175">
        <v>0</v>
      </c>
      <c r="FM11" s="188"/>
      <c r="FN11" s="170">
        <v>0</v>
      </c>
      <c r="FO11" s="170"/>
      <c r="FP11" s="170"/>
      <c r="FQ11" s="170"/>
      <c r="FR11" s="170"/>
      <c r="FS11" s="171">
        <f t="shared" si="13"/>
        <v>0.4</v>
      </c>
      <c r="FT11" s="187">
        <f t="shared" si="14"/>
        <v>14</v>
      </c>
      <c r="FU11" s="349"/>
      <c r="FV11" s="189"/>
      <c r="FW11" s="190"/>
      <c r="FX11" s="191"/>
      <c r="FY11" s="192"/>
      <c r="FZ11" s="183">
        <v>0</v>
      </c>
      <c r="GA11" s="183"/>
      <c r="GB11" s="183"/>
      <c r="GC11" s="184"/>
      <c r="GD11" s="184">
        <v>0</v>
      </c>
      <c r="GE11" s="184"/>
      <c r="GF11" s="184"/>
      <c r="GG11" s="184"/>
      <c r="GH11" s="171">
        <f t="shared" si="15"/>
        <v>0</v>
      </c>
      <c r="GI11" s="172">
        <f t="shared" si="16"/>
        <v>1</v>
      </c>
      <c r="GJ11" s="186">
        <v>2</v>
      </c>
      <c r="GK11" s="186"/>
      <c r="GL11" s="204">
        <f t="shared" si="17"/>
        <v>2</v>
      </c>
      <c r="GM11" s="182"/>
      <c r="GN11" s="183"/>
      <c r="GO11" s="184"/>
      <c r="GP11" s="171" t="e">
        <f t="shared" si="18"/>
        <v>#DIV/0!</v>
      </c>
      <c r="GQ11" s="182"/>
      <c r="GR11" s="183"/>
      <c r="GS11" s="184"/>
      <c r="GT11" s="171" t="e">
        <f t="shared" si="19"/>
        <v>#DIV/0!</v>
      </c>
      <c r="GU11" s="182"/>
      <c r="GV11" s="183"/>
      <c r="GW11" s="184"/>
      <c r="GX11" s="184"/>
      <c r="GY11" s="184"/>
      <c r="GZ11" s="171" t="e">
        <f t="shared" si="20"/>
        <v>#DIV/0!</v>
      </c>
      <c r="HA11" s="182"/>
      <c r="HB11" s="183">
        <v>0</v>
      </c>
      <c r="HC11" s="183"/>
      <c r="HD11" s="184"/>
      <c r="HE11" s="183"/>
      <c r="HF11" s="184"/>
      <c r="HG11" s="197">
        <f t="shared" si="21"/>
        <v>0</v>
      </c>
      <c r="HH11" s="182">
        <v>4.5</v>
      </c>
      <c r="HI11" s="183"/>
      <c r="HJ11" s="183"/>
      <c r="HK11" s="184">
        <v>4.3250000000000002</v>
      </c>
      <c r="HL11" s="205"/>
      <c r="HM11" s="205"/>
      <c r="HN11" s="205"/>
      <c r="HO11" s="206">
        <f t="shared" si="22"/>
        <v>4.4124999999999996</v>
      </c>
      <c r="HP11" s="182"/>
      <c r="HQ11" s="184">
        <v>0.5</v>
      </c>
      <c r="HR11" s="184"/>
      <c r="HS11" s="184"/>
      <c r="HT11" s="206">
        <f t="shared" si="23"/>
        <v>0.5</v>
      </c>
      <c r="HU11" s="177">
        <v>47.058823529411761</v>
      </c>
      <c r="HV11" s="175">
        <v>94.444444444444443</v>
      </c>
      <c r="HW11" s="175">
        <v>100</v>
      </c>
      <c r="HX11" s="170">
        <v>0</v>
      </c>
      <c r="HY11" s="354">
        <v>0</v>
      </c>
      <c r="HZ11" s="598">
        <v>1</v>
      </c>
      <c r="IA11" s="201"/>
      <c r="IB11" s="202"/>
    </row>
    <row r="12" spans="1:236" ht="12" customHeight="1" x14ac:dyDescent="0.2">
      <c r="A12" s="168">
        <v>7</v>
      </c>
      <c r="B12" s="169" t="s">
        <v>230</v>
      </c>
      <c r="C12" s="170"/>
      <c r="D12" s="170">
        <v>60.85</v>
      </c>
      <c r="E12" s="170">
        <v>82.45</v>
      </c>
      <c r="F12" s="170">
        <v>71.233333299999998</v>
      </c>
      <c r="G12" s="170">
        <v>47.3</v>
      </c>
      <c r="H12" s="170">
        <v>79.900000000000006</v>
      </c>
      <c r="I12" s="170"/>
      <c r="J12" s="170"/>
      <c r="K12" s="170"/>
      <c r="L12" s="170"/>
      <c r="M12" s="170"/>
      <c r="N12" s="170"/>
      <c r="O12" s="170"/>
      <c r="P12" s="170">
        <v>72.548181034482752</v>
      </c>
      <c r="Q12" s="170"/>
      <c r="R12" s="170"/>
      <c r="S12" s="170"/>
      <c r="T12" s="170"/>
      <c r="U12" s="170"/>
      <c r="V12" s="170">
        <v>42.636057999999998</v>
      </c>
      <c r="W12" s="170">
        <v>46</v>
      </c>
      <c r="X12" s="170"/>
      <c r="Y12" s="170"/>
      <c r="Z12" s="170"/>
      <c r="AA12" s="170"/>
      <c r="AB12" s="170"/>
      <c r="AC12" s="170"/>
      <c r="AD12" s="171">
        <f t="shared" si="0"/>
        <v>62.864696541810346</v>
      </c>
      <c r="AE12" s="172">
        <f t="shared" si="1"/>
        <v>11</v>
      </c>
      <c r="AF12" s="171">
        <f t="shared" si="24"/>
        <v>68.349636206896548</v>
      </c>
      <c r="AG12" s="173">
        <f t="shared" si="2"/>
        <v>15</v>
      </c>
      <c r="AH12" s="362"/>
      <c r="AI12" s="174"/>
      <c r="AJ12" s="175">
        <v>47.4</v>
      </c>
      <c r="AK12" s="175">
        <v>52.15</v>
      </c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5"/>
      <c r="AX12" s="175">
        <v>58.2</v>
      </c>
      <c r="AY12" s="170"/>
      <c r="AZ12" s="170"/>
      <c r="BA12" s="170"/>
      <c r="BB12" s="170"/>
      <c r="BC12" s="170"/>
      <c r="BD12" s="170">
        <v>58.3</v>
      </c>
      <c r="BE12" s="170"/>
      <c r="BF12" s="170"/>
      <c r="BG12" s="170"/>
      <c r="BH12" s="170"/>
      <c r="BI12" s="170"/>
      <c r="BJ12" s="170"/>
      <c r="BK12" s="170"/>
      <c r="BL12" s="171">
        <f t="shared" si="3"/>
        <v>54.012500000000003</v>
      </c>
      <c r="BM12" s="172">
        <f t="shared" si="4"/>
        <v>26</v>
      </c>
      <c r="BN12" s="366"/>
      <c r="BO12" s="177"/>
      <c r="BP12" s="170">
        <v>88</v>
      </c>
      <c r="BQ12" s="170"/>
      <c r="BR12" s="170"/>
      <c r="BS12" s="170">
        <v>80.5</v>
      </c>
      <c r="BT12" s="170">
        <v>89</v>
      </c>
      <c r="BU12" s="170">
        <v>85</v>
      </c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>
        <v>98</v>
      </c>
      <c r="CG12" s="170"/>
      <c r="CH12" s="170">
        <v>94</v>
      </c>
      <c r="CI12" s="203"/>
      <c r="CJ12" s="203"/>
      <c r="CK12" s="170"/>
      <c r="CL12" s="170"/>
      <c r="CM12" s="170"/>
      <c r="CN12" s="170"/>
      <c r="CO12" s="179">
        <f t="shared" si="5"/>
        <v>89.083333333333329</v>
      </c>
      <c r="CP12" s="172">
        <f t="shared" si="6"/>
        <v>17</v>
      </c>
      <c r="CQ12" s="215"/>
      <c r="CR12" s="177"/>
      <c r="CS12" s="175"/>
      <c r="CT12" s="175">
        <v>37</v>
      </c>
      <c r="CU12" s="175">
        <v>31.5</v>
      </c>
      <c r="CV12" s="170">
        <v>32.5</v>
      </c>
      <c r="CW12" s="170">
        <v>34</v>
      </c>
      <c r="CX12" s="170"/>
      <c r="CY12" s="170"/>
      <c r="CZ12" s="170"/>
      <c r="DA12" s="170"/>
      <c r="DB12" s="170"/>
      <c r="DC12" s="170"/>
      <c r="DD12" s="170"/>
      <c r="DE12" s="170"/>
      <c r="DF12" s="170"/>
      <c r="DG12" s="170">
        <v>33.464566900000001</v>
      </c>
      <c r="DH12" s="170">
        <v>32</v>
      </c>
      <c r="DI12" s="180"/>
      <c r="DJ12" s="170"/>
      <c r="DK12" s="170"/>
      <c r="DL12" s="170"/>
      <c r="DM12" s="170"/>
      <c r="DN12" s="179">
        <f t="shared" si="7"/>
        <v>33.410761149999999</v>
      </c>
      <c r="DO12" s="172">
        <f t="shared" si="8"/>
        <v>27</v>
      </c>
      <c r="DP12" s="176"/>
      <c r="DQ12" s="182"/>
      <c r="DR12" s="183"/>
      <c r="DS12" s="183"/>
      <c r="DT12" s="183"/>
      <c r="DU12" s="183"/>
      <c r="DV12" s="184"/>
      <c r="DW12" s="183"/>
      <c r="DX12" s="183"/>
      <c r="DY12" s="183"/>
      <c r="DZ12" s="184"/>
      <c r="EA12" s="184"/>
      <c r="EB12" s="184"/>
      <c r="EC12" s="184">
        <v>1.25</v>
      </c>
      <c r="ED12" s="184"/>
      <c r="EE12" s="184"/>
      <c r="EF12" s="170"/>
      <c r="EG12" s="170"/>
      <c r="EH12" s="171">
        <f t="shared" si="9"/>
        <v>1.25</v>
      </c>
      <c r="EI12" s="172">
        <f t="shared" si="10"/>
        <v>8</v>
      </c>
      <c r="EJ12" s="176"/>
      <c r="EK12" s="182"/>
      <c r="EL12" s="183"/>
      <c r="EM12" s="183"/>
      <c r="EN12" s="183"/>
      <c r="EO12" s="183" t="s">
        <v>211</v>
      </c>
      <c r="EP12" s="186" t="s">
        <v>211</v>
      </c>
      <c r="EQ12" s="174"/>
      <c r="ER12" s="588"/>
      <c r="ES12" s="183">
        <v>0</v>
      </c>
      <c r="ET12" s="183"/>
      <c r="EU12" s="184">
        <v>0</v>
      </c>
      <c r="EV12" s="184"/>
      <c r="EW12" s="184"/>
      <c r="EX12" s="184"/>
      <c r="EY12" s="184">
        <v>0</v>
      </c>
      <c r="EZ12" s="184"/>
      <c r="FA12" s="184"/>
      <c r="FB12" s="184">
        <v>1</v>
      </c>
      <c r="FC12" s="184"/>
      <c r="FD12" s="184"/>
      <c r="FE12" s="184"/>
      <c r="FF12" s="171">
        <f t="shared" si="11"/>
        <v>0.25</v>
      </c>
      <c r="FG12" s="173">
        <f t="shared" si="12"/>
        <v>1</v>
      </c>
      <c r="FH12" s="212"/>
      <c r="FI12" s="175">
        <v>0.7</v>
      </c>
      <c r="FJ12" s="175">
        <v>0</v>
      </c>
      <c r="FK12" s="170">
        <v>1</v>
      </c>
      <c r="FL12" s="175">
        <v>0</v>
      </c>
      <c r="FM12" s="188"/>
      <c r="FN12" s="170">
        <v>0.25</v>
      </c>
      <c r="FO12" s="170"/>
      <c r="FP12" s="170"/>
      <c r="FQ12" s="170"/>
      <c r="FR12" s="170"/>
      <c r="FS12" s="171">
        <f t="shared" si="13"/>
        <v>0.39</v>
      </c>
      <c r="FT12" s="187">
        <f t="shared" si="14"/>
        <v>13</v>
      </c>
      <c r="FU12" s="349"/>
      <c r="FV12" s="189"/>
      <c r="FW12" s="190"/>
      <c r="FX12" s="191"/>
      <c r="FY12" s="192"/>
      <c r="FZ12" s="183">
        <v>0</v>
      </c>
      <c r="GA12" s="183"/>
      <c r="GB12" s="183"/>
      <c r="GC12" s="184"/>
      <c r="GD12" s="184">
        <v>4</v>
      </c>
      <c r="GE12" s="184"/>
      <c r="GF12" s="184"/>
      <c r="GG12" s="184"/>
      <c r="GH12" s="171">
        <f t="shared" si="15"/>
        <v>2</v>
      </c>
      <c r="GI12" s="172">
        <f t="shared" si="16"/>
        <v>19</v>
      </c>
      <c r="GJ12" s="186">
        <v>4</v>
      </c>
      <c r="GK12" s="186"/>
      <c r="GL12" s="204">
        <f t="shared" si="17"/>
        <v>4</v>
      </c>
      <c r="GM12" s="182"/>
      <c r="GN12" s="183"/>
      <c r="GO12" s="184"/>
      <c r="GP12" s="171" t="e">
        <f t="shared" si="18"/>
        <v>#DIV/0!</v>
      </c>
      <c r="GQ12" s="182"/>
      <c r="GR12" s="183"/>
      <c r="GS12" s="184"/>
      <c r="GT12" s="171" t="e">
        <f t="shared" si="19"/>
        <v>#DIV/0!</v>
      </c>
      <c r="GU12" s="182"/>
      <c r="GV12" s="183"/>
      <c r="GW12" s="184"/>
      <c r="GX12" s="184"/>
      <c r="GY12" s="184"/>
      <c r="GZ12" s="171" t="e">
        <f t="shared" si="20"/>
        <v>#DIV/0!</v>
      </c>
      <c r="HA12" s="182"/>
      <c r="HB12" s="183">
        <v>2</v>
      </c>
      <c r="HC12" s="183"/>
      <c r="HD12" s="184"/>
      <c r="HE12" s="183"/>
      <c r="HF12" s="184"/>
      <c r="HG12" s="197">
        <f t="shared" si="21"/>
        <v>2</v>
      </c>
      <c r="HH12" s="182">
        <v>2.5</v>
      </c>
      <c r="HI12" s="183"/>
      <c r="HJ12" s="183"/>
      <c r="HK12" s="184">
        <v>3.95</v>
      </c>
      <c r="HL12" s="205"/>
      <c r="HM12" s="205"/>
      <c r="HN12" s="205"/>
      <c r="HO12" s="206">
        <f t="shared" si="22"/>
        <v>3.2250000000000001</v>
      </c>
      <c r="HP12" s="182"/>
      <c r="HQ12" s="184">
        <v>1</v>
      </c>
      <c r="HR12" s="184"/>
      <c r="HS12" s="184"/>
      <c r="HT12" s="206">
        <f t="shared" si="23"/>
        <v>1</v>
      </c>
      <c r="HU12" s="177">
        <v>0</v>
      </c>
      <c r="HV12" s="175">
        <v>0</v>
      </c>
      <c r="HW12" s="175">
        <v>0</v>
      </c>
      <c r="HX12" s="170">
        <v>0</v>
      </c>
      <c r="HY12" s="354">
        <v>0</v>
      </c>
      <c r="HZ12" s="598">
        <v>2</v>
      </c>
      <c r="IA12" s="201"/>
      <c r="IB12" s="202"/>
    </row>
    <row r="13" spans="1:236" ht="12" customHeight="1" x14ac:dyDescent="0.2">
      <c r="A13" s="168">
        <v>8</v>
      </c>
      <c r="B13" s="169" t="s">
        <v>233</v>
      </c>
      <c r="C13" s="170"/>
      <c r="D13" s="170">
        <v>78.5</v>
      </c>
      <c r="E13" s="170">
        <v>71.25</v>
      </c>
      <c r="F13" s="170">
        <v>45.830638899999997</v>
      </c>
      <c r="G13" s="170">
        <v>44</v>
      </c>
      <c r="H13" s="170">
        <v>65.8</v>
      </c>
      <c r="I13" s="170"/>
      <c r="J13" s="170"/>
      <c r="K13" s="170"/>
      <c r="L13" s="170"/>
      <c r="M13" s="170"/>
      <c r="N13" s="170"/>
      <c r="O13" s="170"/>
      <c r="P13" s="170">
        <v>65.494112068965507</v>
      </c>
      <c r="Q13" s="170"/>
      <c r="R13" s="170"/>
      <c r="S13" s="170"/>
      <c r="T13" s="170"/>
      <c r="U13" s="170"/>
      <c r="V13" s="170">
        <v>39.8903307</v>
      </c>
      <c r="W13" s="170">
        <v>35.700000000000003</v>
      </c>
      <c r="X13" s="170"/>
      <c r="Y13" s="170"/>
      <c r="Z13" s="170"/>
      <c r="AA13" s="170"/>
      <c r="AB13" s="170"/>
      <c r="AC13" s="170"/>
      <c r="AD13" s="171">
        <f t="shared" si="0"/>
        <v>55.808135208620683</v>
      </c>
      <c r="AE13" s="172">
        <f t="shared" si="1"/>
        <v>23</v>
      </c>
      <c r="AF13" s="171">
        <f t="shared" si="24"/>
        <v>63.348822413793108</v>
      </c>
      <c r="AG13" s="173">
        <f t="shared" si="2"/>
        <v>23</v>
      </c>
      <c r="AH13" s="362"/>
      <c r="AI13" s="174"/>
      <c r="AJ13" s="175">
        <v>55.55</v>
      </c>
      <c r="AK13" s="175">
        <v>56.7</v>
      </c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5"/>
      <c r="AX13" s="175">
        <v>58.8</v>
      </c>
      <c r="AY13" s="170"/>
      <c r="AZ13" s="170"/>
      <c r="BA13" s="170"/>
      <c r="BB13" s="170"/>
      <c r="BC13" s="170"/>
      <c r="BD13" s="170">
        <v>57.3</v>
      </c>
      <c r="BE13" s="170"/>
      <c r="BF13" s="170"/>
      <c r="BG13" s="170"/>
      <c r="BH13" s="170"/>
      <c r="BI13" s="170"/>
      <c r="BJ13" s="170"/>
      <c r="BK13" s="170"/>
      <c r="BL13" s="171">
        <f t="shared" si="3"/>
        <v>57.087500000000006</v>
      </c>
      <c r="BM13" s="172">
        <f t="shared" si="4"/>
        <v>3</v>
      </c>
      <c r="BN13" s="366"/>
      <c r="BO13" s="177"/>
      <c r="BP13" s="170">
        <v>85</v>
      </c>
      <c r="BQ13" s="170"/>
      <c r="BR13" s="170"/>
      <c r="BS13" s="170">
        <v>85.5</v>
      </c>
      <c r="BT13" s="170">
        <v>88</v>
      </c>
      <c r="BU13" s="170">
        <v>85</v>
      </c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>
        <v>93</v>
      </c>
      <c r="CG13" s="170"/>
      <c r="CH13" s="170">
        <v>89</v>
      </c>
      <c r="CI13" s="203"/>
      <c r="CJ13" s="203"/>
      <c r="CK13" s="170"/>
      <c r="CL13" s="170"/>
      <c r="CM13" s="170"/>
      <c r="CN13" s="170"/>
      <c r="CO13" s="179">
        <f t="shared" si="5"/>
        <v>87.583333333333329</v>
      </c>
      <c r="CP13" s="172">
        <f t="shared" si="6"/>
        <v>8</v>
      </c>
      <c r="CQ13" s="215"/>
      <c r="CR13" s="177"/>
      <c r="CS13" s="175"/>
      <c r="CT13" s="175">
        <v>31</v>
      </c>
      <c r="CU13" s="175">
        <v>37.5</v>
      </c>
      <c r="CV13" s="170">
        <v>30.5</v>
      </c>
      <c r="CW13" s="170">
        <v>30</v>
      </c>
      <c r="CX13" s="170"/>
      <c r="CY13" s="170"/>
      <c r="CZ13" s="170"/>
      <c r="DA13" s="170"/>
      <c r="DB13" s="170"/>
      <c r="DC13" s="170"/>
      <c r="DD13" s="170"/>
      <c r="DE13" s="170"/>
      <c r="DF13" s="170"/>
      <c r="DG13" s="170">
        <v>36.614173200000003</v>
      </c>
      <c r="DH13" s="170">
        <v>28.5</v>
      </c>
      <c r="DI13" s="180"/>
      <c r="DJ13" s="170"/>
      <c r="DK13" s="170"/>
      <c r="DL13" s="170"/>
      <c r="DM13" s="170"/>
      <c r="DN13" s="179">
        <f t="shared" si="7"/>
        <v>32.352362200000002</v>
      </c>
      <c r="DO13" s="172">
        <f t="shared" si="8"/>
        <v>17</v>
      </c>
      <c r="DP13" s="176"/>
      <c r="DQ13" s="182"/>
      <c r="DR13" s="183"/>
      <c r="DS13" s="183"/>
      <c r="DT13" s="183"/>
      <c r="DU13" s="183"/>
      <c r="DV13" s="184"/>
      <c r="DW13" s="183"/>
      <c r="DX13" s="183"/>
      <c r="DY13" s="183"/>
      <c r="DZ13" s="184"/>
      <c r="EA13" s="184"/>
      <c r="EB13" s="184"/>
      <c r="EC13" s="184">
        <v>1.5</v>
      </c>
      <c r="ED13" s="184"/>
      <c r="EE13" s="184"/>
      <c r="EF13" s="170"/>
      <c r="EG13" s="170"/>
      <c r="EH13" s="171">
        <f t="shared" si="9"/>
        <v>1.5</v>
      </c>
      <c r="EI13" s="172">
        <f t="shared" si="10"/>
        <v>21</v>
      </c>
      <c r="EJ13" s="176"/>
      <c r="EK13" s="182"/>
      <c r="EL13" s="183"/>
      <c r="EM13" s="183"/>
      <c r="EN13" s="183"/>
      <c r="EO13" s="183">
        <v>3</v>
      </c>
      <c r="EP13" s="186" t="s">
        <v>334</v>
      </c>
      <c r="EQ13" s="174"/>
      <c r="ER13" s="588"/>
      <c r="ES13" s="183">
        <v>0</v>
      </c>
      <c r="ET13" s="183"/>
      <c r="EU13" s="184">
        <v>0</v>
      </c>
      <c r="EV13" s="184"/>
      <c r="EW13" s="184"/>
      <c r="EX13" s="184"/>
      <c r="EY13" s="184">
        <v>1.25</v>
      </c>
      <c r="EZ13" s="184"/>
      <c r="FA13" s="184"/>
      <c r="FB13" s="184">
        <v>2.5</v>
      </c>
      <c r="FC13" s="184"/>
      <c r="FD13" s="184"/>
      <c r="FE13" s="184"/>
      <c r="FF13" s="171">
        <f t="shared" si="11"/>
        <v>0.9375</v>
      </c>
      <c r="FG13" s="173">
        <f t="shared" si="12"/>
        <v>10</v>
      </c>
      <c r="FH13" s="212"/>
      <c r="FI13" s="175">
        <v>0.7</v>
      </c>
      <c r="FJ13" s="175">
        <v>0.7</v>
      </c>
      <c r="FK13" s="170">
        <v>1</v>
      </c>
      <c r="FL13" s="175">
        <v>0</v>
      </c>
      <c r="FM13" s="188"/>
      <c r="FN13" s="170">
        <v>0</v>
      </c>
      <c r="FO13" s="170"/>
      <c r="FP13" s="170"/>
      <c r="FQ13" s="170"/>
      <c r="FR13" s="170"/>
      <c r="FS13" s="171">
        <f t="shared" si="13"/>
        <v>0.48</v>
      </c>
      <c r="FT13" s="187">
        <f t="shared" si="14"/>
        <v>17</v>
      </c>
      <c r="FU13" s="349"/>
      <c r="FV13" s="189"/>
      <c r="FW13" s="190"/>
      <c r="FX13" s="191"/>
      <c r="FY13" s="192"/>
      <c r="FZ13" s="183">
        <v>0</v>
      </c>
      <c r="GA13" s="183"/>
      <c r="GB13" s="183"/>
      <c r="GC13" s="184"/>
      <c r="GD13" s="184">
        <v>0</v>
      </c>
      <c r="GE13" s="184"/>
      <c r="GF13" s="184"/>
      <c r="GG13" s="184"/>
      <c r="GH13" s="171">
        <f t="shared" si="15"/>
        <v>0</v>
      </c>
      <c r="GI13" s="172">
        <f t="shared" si="16"/>
        <v>1</v>
      </c>
      <c r="GJ13" s="186">
        <v>0</v>
      </c>
      <c r="GK13" s="186"/>
      <c r="GL13" s="204">
        <f t="shared" si="17"/>
        <v>0</v>
      </c>
      <c r="GM13" s="182"/>
      <c r="GN13" s="183"/>
      <c r="GO13" s="184"/>
      <c r="GP13" s="171" t="e">
        <f t="shared" si="18"/>
        <v>#DIV/0!</v>
      </c>
      <c r="GQ13" s="182"/>
      <c r="GR13" s="183"/>
      <c r="GS13" s="184"/>
      <c r="GT13" s="171" t="e">
        <f t="shared" si="19"/>
        <v>#DIV/0!</v>
      </c>
      <c r="GU13" s="182"/>
      <c r="GV13" s="183"/>
      <c r="GW13" s="184"/>
      <c r="GX13" s="184"/>
      <c r="GY13" s="184"/>
      <c r="GZ13" s="171" t="e">
        <f t="shared" si="20"/>
        <v>#DIV/0!</v>
      </c>
      <c r="HA13" s="182"/>
      <c r="HB13" s="183">
        <v>0</v>
      </c>
      <c r="HC13" s="183"/>
      <c r="HD13" s="184"/>
      <c r="HE13" s="183"/>
      <c r="HF13" s="184"/>
      <c r="HG13" s="197">
        <f t="shared" si="21"/>
        <v>0</v>
      </c>
      <c r="HH13" s="182">
        <v>2.5</v>
      </c>
      <c r="HI13" s="183"/>
      <c r="HJ13" s="183"/>
      <c r="HK13" s="184">
        <v>3.0500000000000003</v>
      </c>
      <c r="HL13" s="205"/>
      <c r="HM13" s="205"/>
      <c r="HN13" s="205"/>
      <c r="HO13" s="206">
        <f t="shared" si="22"/>
        <v>2.7750000000000004</v>
      </c>
      <c r="HP13" s="182"/>
      <c r="HQ13" s="184">
        <v>4</v>
      </c>
      <c r="HR13" s="184"/>
      <c r="HS13" s="184"/>
      <c r="HT13" s="206">
        <f t="shared" si="23"/>
        <v>4</v>
      </c>
      <c r="HU13" s="177">
        <v>0</v>
      </c>
      <c r="HV13" s="175">
        <v>0</v>
      </c>
      <c r="HW13" s="175">
        <v>0</v>
      </c>
      <c r="HX13" s="170">
        <v>0</v>
      </c>
      <c r="HY13" s="354">
        <v>0</v>
      </c>
      <c r="HZ13" s="598">
        <v>1</v>
      </c>
      <c r="IA13" s="201"/>
      <c r="IB13" s="202"/>
    </row>
    <row r="14" spans="1:236" ht="12" customHeight="1" x14ac:dyDescent="0.2">
      <c r="A14" s="168">
        <v>9</v>
      </c>
      <c r="B14" s="169" t="s">
        <v>235</v>
      </c>
      <c r="C14" s="170"/>
      <c r="D14" s="170">
        <v>67.7</v>
      </c>
      <c r="E14" s="170">
        <v>66.95</v>
      </c>
      <c r="F14" s="170">
        <v>44.6</v>
      </c>
      <c r="G14" s="170">
        <v>46.3</v>
      </c>
      <c r="H14" s="170">
        <v>62.8</v>
      </c>
      <c r="I14" s="170"/>
      <c r="J14" s="170"/>
      <c r="K14" s="170"/>
      <c r="L14" s="170"/>
      <c r="M14" s="170"/>
      <c r="N14" s="170"/>
      <c r="O14" s="170"/>
      <c r="P14" s="170">
        <v>71.553793103448271</v>
      </c>
      <c r="Q14" s="170"/>
      <c r="R14" s="170"/>
      <c r="S14" s="170"/>
      <c r="T14" s="170"/>
      <c r="U14" s="170"/>
      <c r="V14" s="170">
        <v>31.378180100000002</v>
      </c>
      <c r="W14" s="170">
        <v>46.5</v>
      </c>
      <c r="X14" s="170"/>
      <c r="Y14" s="170"/>
      <c r="Z14" s="170"/>
      <c r="AA14" s="170"/>
      <c r="AB14" s="170"/>
      <c r="AC14" s="170"/>
      <c r="AD14" s="171">
        <f t="shared" si="0"/>
        <v>54.722746650431034</v>
      </c>
      <c r="AE14" s="172">
        <f t="shared" si="1"/>
        <v>25</v>
      </c>
      <c r="AF14" s="171">
        <f t="shared" si="24"/>
        <v>63.10075862068966</v>
      </c>
      <c r="AG14" s="173">
        <f t="shared" si="2"/>
        <v>24</v>
      </c>
      <c r="AH14" s="362"/>
      <c r="AI14" s="174"/>
      <c r="AJ14" s="175">
        <v>52.75</v>
      </c>
      <c r="AK14" s="175">
        <v>55.3</v>
      </c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5"/>
      <c r="AX14" s="175">
        <v>60.7</v>
      </c>
      <c r="AY14" s="170"/>
      <c r="AZ14" s="170"/>
      <c r="BA14" s="170"/>
      <c r="BB14" s="170"/>
      <c r="BC14" s="170"/>
      <c r="BD14" s="170">
        <v>57.95</v>
      </c>
      <c r="BE14" s="170"/>
      <c r="BF14" s="170"/>
      <c r="BG14" s="170"/>
      <c r="BH14" s="170"/>
      <c r="BI14" s="170"/>
      <c r="BJ14" s="170"/>
      <c r="BK14" s="170"/>
      <c r="BL14" s="171">
        <f t="shared" si="3"/>
        <v>56.674999999999997</v>
      </c>
      <c r="BM14" s="172">
        <f t="shared" si="4"/>
        <v>5</v>
      </c>
      <c r="BN14" s="366"/>
      <c r="BO14" s="177"/>
      <c r="BP14" s="170">
        <v>83</v>
      </c>
      <c r="BQ14" s="170"/>
      <c r="BR14" s="170"/>
      <c r="BS14" s="170">
        <v>85.5</v>
      </c>
      <c r="BT14" s="170">
        <v>90</v>
      </c>
      <c r="BU14" s="170">
        <v>86</v>
      </c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>
        <v>93</v>
      </c>
      <c r="CG14" s="170"/>
      <c r="CH14" s="170">
        <v>90</v>
      </c>
      <c r="CI14" s="203"/>
      <c r="CJ14" s="203"/>
      <c r="CK14" s="170"/>
      <c r="CL14" s="170"/>
      <c r="CM14" s="170"/>
      <c r="CN14" s="170"/>
      <c r="CO14" s="179">
        <f t="shared" si="5"/>
        <v>87.916666666666671</v>
      </c>
      <c r="CP14" s="172">
        <f t="shared" si="6"/>
        <v>13</v>
      </c>
      <c r="CQ14" s="215"/>
      <c r="CR14" s="177"/>
      <c r="CS14" s="175"/>
      <c r="CT14" s="175">
        <v>35</v>
      </c>
      <c r="CU14" s="175">
        <v>36</v>
      </c>
      <c r="CV14" s="170">
        <v>29</v>
      </c>
      <c r="CW14" s="170">
        <v>30</v>
      </c>
      <c r="CX14" s="170"/>
      <c r="CY14" s="170"/>
      <c r="CZ14" s="170"/>
      <c r="DA14" s="170"/>
      <c r="DB14" s="170"/>
      <c r="DC14" s="170"/>
      <c r="DD14" s="170"/>
      <c r="DE14" s="170"/>
      <c r="DF14" s="170"/>
      <c r="DG14" s="170">
        <v>33.464566900000001</v>
      </c>
      <c r="DH14" s="170">
        <v>26</v>
      </c>
      <c r="DI14" s="180"/>
      <c r="DJ14" s="170"/>
      <c r="DK14" s="170"/>
      <c r="DL14" s="170"/>
      <c r="DM14" s="170"/>
      <c r="DN14" s="179">
        <f t="shared" si="7"/>
        <v>31.577427816666667</v>
      </c>
      <c r="DO14" s="172">
        <f t="shared" si="8"/>
        <v>11</v>
      </c>
      <c r="DP14" s="176"/>
      <c r="DQ14" s="182"/>
      <c r="DR14" s="183"/>
      <c r="DS14" s="183"/>
      <c r="DT14" s="183"/>
      <c r="DU14" s="183"/>
      <c r="DV14" s="184"/>
      <c r="DW14" s="183"/>
      <c r="DX14" s="183"/>
      <c r="DY14" s="183"/>
      <c r="DZ14" s="184"/>
      <c r="EA14" s="184"/>
      <c r="EB14" s="184"/>
      <c r="EC14" s="184">
        <v>2.25</v>
      </c>
      <c r="ED14" s="184"/>
      <c r="EE14" s="184"/>
      <c r="EF14" s="170"/>
      <c r="EG14" s="170"/>
      <c r="EH14" s="171">
        <f t="shared" si="9"/>
        <v>2.25</v>
      </c>
      <c r="EI14" s="172">
        <f t="shared" si="10"/>
        <v>33</v>
      </c>
      <c r="EJ14" s="176"/>
      <c r="EK14" s="182"/>
      <c r="EL14" s="183"/>
      <c r="EM14" s="183"/>
      <c r="EN14" s="183"/>
      <c r="EO14" s="183" t="s">
        <v>335</v>
      </c>
      <c r="EP14" s="186" t="s">
        <v>331</v>
      </c>
      <c r="EQ14" s="174"/>
      <c r="ER14" s="588"/>
      <c r="ES14" s="183">
        <v>0</v>
      </c>
      <c r="ET14" s="183"/>
      <c r="EU14" s="184">
        <v>3</v>
      </c>
      <c r="EV14" s="184"/>
      <c r="EW14" s="184"/>
      <c r="EX14" s="184"/>
      <c r="EY14" s="184">
        <v>0.5</v>
      </c>
      <c r="EZ14" s="184"/>
      <c r="FA14" s="184"/>
      <c r="FB14" s="184">
        <v>3.5</v>
      </c>
      <c r="FC14" s="184"/>
      <c r="FD14" s="184"/>
      <c r="FE14" s="184"/>
      <c r="FF14" s="171">
        <f t="shared" si="11"/>
        <v>1.75</v>
      </c>
      <c r="FG14" s="173">
        <f t="shared" si="12"/>
        <v>22</v>
      </c>
      <c r="FH14" s="212"/>
      <c r="FI14" s="175">
        <v>0.7</v>
      </c>
      <c r="FJ14" s="175">
        <v>0.7</v>
      </c>
      <c r="FK14" s="170">
        <v>2</v>
      </c>
      <c r="FL14" s="175">
        <v>1</v>
      </c>
      <c r="FM14" s="188"/>
      <c r="FN14" s="170">
        <v>1.25</v>
      </c>
      <c r="FO14" s="170"/>
      <c r="FP14" s="170"/>
      <c r="FQ14" s="170"/>
      <c r="FR14" s="170"/>
      <c r="FS14" s="171">
        <f t="shared" si="13"/>
        <v>1.1300000000000001</v>
      </c>
      <c r="FT14" s="187">
        <f t="shared" si="14"/>
        <v>26</v>
      </c>
      <c r="FU14" s="349"/>
      <c r="FV14" s="189"/>
      <c r="FW14" s="190"/>
      <c r="FX14" s="191"/>
      <c r="FY14" s="192"/>
      <c r="FZ14" s="183">
        <v>0</v>
      </c>
      <c r="GA14" s="183"/>
      <c r="GB14" s="183"/>
      <c r="GC14" s="184"/>
      <c r="GD14" s="184">
        <v>1</v>
      </c>
      <c r="GE14" s="184"/>
      <c r="GF14" s="184"/>
      <c r="GG14" s="184"/>
      <c r="GH14" s="171">
        <f t="shared" si="15"/>
        <v>0.5</v>
      </c>
      <c r="GI14" s="172">
        <f t="shared" si="16"/>
        <v>10</v>
      </c>
      <c r="GJ14" s="186">
        <v>2</v>
      </c>
      <c r="GK14" s="186"/>
      <c r="GL14" s="204">
        <f t="shared" si="17"/>
        <v>2</v>
      </c>
      <c r="GM14" s="182"/>
      <c r="GN14" s="183"/>
      <c r="GO14" s="184"/>
      <c r="GP14" s="171" t="e">
        <f t="shared" si="18"/>
        <v>#DIV/0!</v>
      </c>
      <c r="GQ14" s="182"/>
      <c r="GR14" s="183"/>
      <c r="GS14" s="184"/>
      <c r="GT14" s="171" t="e">
        <f t="shared" si="19"/>
        <v>#DIV/0!</v>
      </c>
      <c r="GU14" s="182"/>
      <c r="GV14" s="183"/>
      <c r="GW14" s="184"/>
      <c r="GX14" s="184"/>
      <c r="GY14" s="184"/>
      <c r="GZ14" s="171" t="e">
        <f t="shared" si="20"/>
        <v>#DIV/0!</v>
      </c>
      <c r="HA14" s="182"/>
      <c r="HB14" s="183">
        <v>0</v>
      </c>
      <c r="HC14" s="183"/>
      <c r="HD14" s="184"/>
      <c r="HE14" s="183"/>
      <c r="HF14" s="184"/>
      <c r="HG14" s="197">
        <f t="shared" si="21"/>
        <v>0</v>
      </c>
      <c r="HH14" s="182">
        <v>3.5</v>
      </c>
      <c r="HI14" s="183"/>
      <c r="HJ14" s="183"/>
      <c r="HK14" s="184">
        <v>5.5750000000000002</v>
      </c>
      <c r="HL14" s="205"/>
      <c r="HM14" s="205"/>
      <c r="HN14" s="205"/>
      <c r="HO14" s="206">
        <f t="shared" si="22"/>
        <v>4.5374999999999996</v>
      </c>
      <c r="HP14" s="182"/>
      <c r="HQ14" s="184">
        <v>7.5</v>
      </c>
      <c r="HR14" s="184"/>
      <c r="HS14" s="184"/>
      <c r="HT14" s="206">
        <f t="shared" si="23"/>
        <v>7.5</v>
      </c>
      <c r="HU14" s="177">
        <v>0</v>
      </c>
      <c r="HV14" s="175">
        <v>0</v>
      </c>
      <c r="HW14" s="175">
        <v>0</v>
      </c>
      <c r="HX14" s="170">
        <v>0</v>
      </c>
      <c r="HY14" s="354">
        <v>0</v>
      </c>
      <c r="HZ14" s="598">
        <v>4.5</v>
      </c>
      <c r="IA14" s="201"/>
      <c r="IB14" s="202"/>
    </row>
    <row r="15" spans="1:236" s="399" customFormat="1" ht="12" customHeight="1" x14ac:dyDescent="0.2">
      <c r="A15" s="369">
        <v>10</v>
      </c>
      <c r="B15" s="370" t="s">
        <v>237</v>
      </c>
      <c r="C15" s="371"/>
      <c r="D15" s="371">
        <v>31.85</v>
      </c>
      <c r="E15" s="371">
        <v>64.650000000000006</v>
      </c>
      <c r="F15" s="371">
        <v>14.3333333</v>
      </c>
      <c r="G15" s="371">
        <v>48</v>
      </c>
      <c r="H15" s="371">
        <v>52.1</v>
      </c>
      <c r="I15" s="371"/>
      <c r="J15" s="371"/>
      <c r="K15" s="371"/>
      <c r="L15" s="371"/>
      <c r="M15" s="371"/>
      <c r="N15" s="371"/>
      <c r="O15" s="371"/>
      <c r="P15" s="371">
        <v>58.211366379310348</v>
      </c>
      <c r="Q15" s="371"/>
      <c r="R15" s="371"/>
      <c r="S15" s="371"/>
      <c r="T15" s="371"/>
      <c r="U15" s="371"/>
      <c r="V15" s="371">
        <v>43.646753500000003</v>
      </c>
      <c r="W15" s="371">
        <v>57.2</v>
      </c>
      <c r="X15" s="371"/>
      <c r="Y15" s="371"/>
      <c r="Z15" s="371"/>
      <c r="AA15" s="371"/>
      <c r="AB15" s="371"/>
      <c r="AC15" s="371"/>
      <c r="AD15" s="372">
        <f t="shared" si="0"/>
        <v>46.248931647413791</v>
      </c>
      <c r="AE15" s="373">
        <f t="shared" si="1"/>
        <v>33</v>
      </c>
      <c r="AF15" s="372">
        <f t="shared" si="24"/>
        <v>52.802273275862071</v>
      </c>
      <c r="AG15" s="374">
        <f t="shared" si="2"/>
        <v>30</v>
      </c>
      <c r="AH15" s="362"/>
      <c r="AI15" s="375"/>
      <c r="AJ15" s="376">
        <v>51.6</v>
      </c>
      <c r="AK15" s="376">
        <v>55.4</v>
      </c>
      <c r="AL15" s="371"/>
      <c r="AM15" s="371"/>
      <c r="AN15" s="371"/>
      <c r="AO15" s="371"/>
      <c r="AP15" s="371"/>
      <c r="AQ15" s="371"/>
      <c r="AR15" s="371"/>
      <c r="AS15" s="371"/>
      <c r="AT15" s="371"/>
      <c r="AU15" s="371"/>
      <c r="AV15" s="371"/>
      <c r="AW15" s="376"/>
      <c r="AX15" s="376">
        <v>58.9</v>
      </c>
      <c r="AY15" s="371"/>
      <c r="AZ15" s="371"/>
      <c r="BA15" s="371"/>
      <c r="BB15" s="371"/>
      <c r="BC15" s="371"/>
      <c r="BD15" s="371">
        <v>57.25</v>
      </c>
      <c r="BE15" s="371"/>
      <c r="BF15" s="371"/>
      <c r="BG15" s="371"/>
      <c r="BH15" s="371"/>
      <c r="BI15" s="371"/>
      <c r="BJ15" s="371"/>
      <c r="BK15" s="371"/>
      <c r="BL15" s="372">
        <f t="shared" si="3"/>
        <v>55.787500000000001</v>
      </c>
      <c r="BM15" s="373">
        <f t="shared" si="4"/>
        <v>14</v>
      </c>
      <c r="BN15" s="377"/>
      <c r="BO15" s="378"/>
      <c r="BP15" s="371">
        <v>87</v>
      </c>
      <c r="BQ15" s="371"/>
      <c r="BR15" s="371"/>
      <c r="BS15" s="371"/>
      <c r="BT15" s="371">
        <v>99</v>
      </c>
      <c r="BU15" s="371">
        <v>97</v>
      </c>
      <c r="BV15" s="371"/>
      <c r="BW15" s="371"/>
      <c r="BX15" s="371"/>
      <c r="BY15" s="371"/>
      <c r="BZ15" s="371"/>
      <c r="CA15" s="371"/>
      <c r="CB15" s="371"/>
      <c r="CC15" s="371"/>
      <c r="CD15" s="371"/>
      <c r="CE15" s="371"/>
      <c r="CF15" s="371">
        <v>95</v>
      </c>
      <c r="CG15" s="371"/>
      <c r="CH15" s="371">
        <v>93</v>
      </c>
      <c r="CI15" s="371"/>
      <c r="CJ15" s="371"/>
      <c r="CK15" s="371"/>
      <c r="CL15" s="371"/>
      <c r="CM15" s="371"/>
      <c r="CN15" s="371"/>
      <c r="CO15" s="379">
        <f t="shared" si="5"/>
        <v>94.2</v>
      </c>
      <c r="CP15" s="373">
        <f t="shared" si="6"/>
        <v>27</v>
      </c>
      <c r="CQ15" s="215"/>
      <c r="CR15" s="378"/>
      <c r="CS15" s="376"/>
      <c r="CT15" s="376">
        <v>34</v>
      </c>
      <c r="CU15" s="376">
        <v>37</v>
      </c>
      <c r="CV15" s="371">
        <v>29</v>
      </c>
      <c r="CW15" s="371">
        <v>36</v>
      </c>
      <c r="CX15" s="371"/>
      <c r="CY15" s="371"/>
      <c r="CZ15" s="371"/>
      <c r="DA15" s="371"/>
      <c r="DB15" s="371"/>
      <c r="DC15" s="371"/>
      <c r="DD15" s="371"/>
      <c r="DE15" s="371"/>
      <c r="DF15" s="371"/>
      <c r="DG15" s="371">
        <v>35.433070899999997</v>
      </c>
      <c r="DH15" s="371">
        <v>30</v>
      </c>
      <c r="DI15" s="380"/>
      <c r="DJ15" s="371"/>
      <c r="DK15" s="371"/>
      <c r="DL15" s="371"/>
      <c r="DM15" s="371"/>
      <c r="DN15" s="379">
        <f t="shared" si="7"/>
        <v>33.572178483333332</v>
      </c>
      <c r="DO15" s="373">
        <f t="shared" si="8"/>
        <v>29</v>
      </c>
      <c r="DP15" s="377"/>
      <c r="DQ15" s="381"/>
      <c r="DR15" s="382"/>
      <c r="DS15" s="382"/>
      <c r="DT15" s="382"/>
      <c r="DU15" s="382"/>
      <c r="DV15" s="383"/>
      <c r="DW15" s="382"/>
      <c r="DX15" s="382"/>
      <c r="DY15" s="382"/>
      <c r="DZ15" s="383"/>
      <c r="EA15" s="383"/>
      <c r="EB15" s="383"/>
      <c r="EC15" s="383">
        <v>1.5</v>
      </c>
      <c r="ED15" s="383"/>
      <c r="EE15" s="383"/>
      <c r="EF15" s="371"/>
      <c r="EG15" s="371"/>
      <c r="EH15" s="372">
        <f t="shared" si="9"/>
        <v>1.5</v>
      </c>
      <c r="EI15" s="373">
        <f t="shared" si="10"/>
        <v>21</v>
      </c>
      <c r="EJ15" s="377"/>
      <c r="EK15" s="381"/>
      <c r="EL15" s="382"/>
      <c r="EM15" s="382"/>
      <c r="EN15" s="382"/>
      <c r="EO15" s="382">
        <v>3</v>
      </c>
      <c r="EP15" s="384" t="s">
        <v>332</v>
      </c>
      <c r="EQ15" s="375"/>
      <c r="ER15" s="589"/>
      <c r="ES15" s="382">
        <v>0</v>
      </c>
      <c r="ET15" s="382"/>
      <c r="EU15" s="383">
        <v>0</v>
      </c>
      <c r="EV15" s="383"/>
      <c r="EW15" s="383"/>
      <c r="EX15" s="383"/>
      <c r="EY15" s="383">
        <v>0</v>
      </c>
      <c r="EZ15" s="383"/>
      <c r="FA15" s="383"/>
      <c r="FB15" s="383">
        <v>1</v>
      </c>
      <c r="FC15" s="383"/>
      <c r="FD15" s="383"/>
      <c r="FE15" s="383"/>
      <c r="FF15" s="372">
        <f t="shared" si="11"/>
        <v>0.25</v>
      </c>
      <c r="FG15" s="374">
        <f t="shared" si="12"/>
        <v>1</v>
      </c>
      <c r="FH15" s="212"/>
      <c r="FI15" s="376">
        <v>7</v>
      </c>
      <c r="FJ15" s="376">
        <v>8.5</v>
      </c>
      <c r="FK15" s="371">
        <v>1</v>
      </c>
      <c r="FL15" s="376">
        <v>0</v>
      </c>
      <c r="FM15" s="387"/>
      <c r="FN15" s="371">
        <v>3</v>
      </c>
      <c r="FO15" s="371"/>
      <c r="FP15" s="371"/>
      <c r="FQ15" s="371"/>
      <c r="FR15" s="371"/>
      <c r="FS15" s="372">
        <f t="shared" si="13"/>
        <v>3.9</v>
      </c>
      <c r="FT15" s="385">
        <f t="shared" si="14"/>
        <v>34</v>
      </c>
      <c r="FU15" s="386"/>
      <c r="FV15" s="388"/>
      <c r="FW15" s="389"/>
      <c r="FX15" s="390"/>
      <c r="FY15" s="391"/>
      <c r="FZ15" s="382">
        <v>0</v>
      </c>
      <c r="GA15" s="382"/>
      <c r="GB15" s="382"/>
      <c r="GC15" s="383"/>
      <c r="GD15" s="383">
        <v>0</v>
      </c>
      <c r="GE15" s="383"/>
      <c r="GF15" s="383"/>
      <c r="GG15" s="383"/>
      <c r="GH15" s="372">
        <f t="shared" si="15"/>
        <v>0</v>
      </c>
      <c r="GI15" s="373">
        <f t="shared" si="16"/>
        <v>1</v>
      </c>
      <c r="GJ15" s="384">
        <v>3</v>
      </c>
      <c r="GK15" s="384"/>
      <c r="GL15" s="392">
        <f t="shared" si="17"/>
        <v>3</v>
      </c>
      <c r="GM15" s="381"/>
      <c r="GN15" s="382"/>
      <c r="GO15" s="383"/>
      <c r="GP15" s="372" t="e">
        <f t="shared" si="18"/>
        <v>#DIV/0!</v>
      </c>
      <c r="GQ15" s="381"/>
      <c r="GR15" s="382"/>
      <c r="GS15" s="383"/>
      <c r="GT15" s="372" t="e">
        <f t="shared" si="19"/>
        <v>#DIV/0!</v>
      </c>
      <c r="GU15" s="381"/>
      <c r="GV15" s="382"/>
      <c r="GW15" s="383"/>
      <c r="GX15" s="383"/>
      <c r="GY15" s="383"/>
      <c r="GZ15" s="372" t="e">
        <f t="shared" si="20"/>
        <v>#DIV/0!</v>
      </c>
      <c r="HA15" s="381"/>
      <c r="HB15" s="382">
        <v>0</v>
      </c>
      <c r="HC15" s="382"/>
      <c r="HD15" s="383"/>
      <c r="HE15" s="382"/>
      <c r="HF15" s="383"/>
      <c r="HG15" s="393">
        <f t="shared" si="21"/>
        <v>0</v>
      </c>
      <c r="HH15" s="381">
        <v>9</v>
      </c>
      <c r="HI15" s="382"/>
      <c r="HJ15" s="382"/>
      <c r="HK15" s="383">
        <v>2.4750000000000001</v>
      </c>
      <c r="HL15" s="394"/>
      <c r="HM15" s="394"/>
      <c r="HN15" s="394"/>
      <c r="HO15" s="395">
        <f t="shared" si="22"/>
        <v>5.7374999999999998</v>
      </c>
      <c r="HP15" s="381"/>
      <c r="HQ15" s="383">
        <v>6.5</v>
      </c>
      <c r="HR15" s="383"/>
      <c r="HS15" s="383"/>
      <c r="HT15" s="395">
        <f t="shared" si="23"/>
        <v>6.5</v>
      </c>
      <c r="HU15" s="378">
        <v>0</v>
      </c>
      <c r="HV15" s="376">
        <v>100</v>
      </c>
      <c r="HW15" s="376">
        <v>0</v>
      </c>
      <c r="HX15" s="371">
        <v>0</v>
      </c>
      <c r="HY15" s="396">
        <v>0</v>
      </c>
      <c r="HZ15" s="599">
        <v>3.5</v>
      </c>
      <c r="IA15" s="397"/>
      <c r="IB15" s="398"/>
    </row>
    <row r="16" spans="1:236" s="235" customFormat="1" ht="12" customHeight="1" x14ac:dyDescent="0.2">
      <c r="A16" s="207">
        <v>11</v>
      </c>
      <c r="B16" s="208" t="s">
        <v>239</v>
      </c>
      <c r="C16" s="203"/>
      <c r="D16" s="203">
        <v>87.9</v>
      </c>
      <c r="E16" s="203">
        <v>89.1</v>
      </c>
      <c r="F16" s="203">
        <v>18.3</v>
      </c>
      <c r="G16" s="203">
        <v>77.099999999999994</v>
      </c>
      <c r="H16" s="203">
        <v>83.5</v>
      </c>
      <c r="I16" s="203"/>
      <c r="J16" s="203"/>
      <c r="K16" s="203"/>
      <c r="L16" s="203"/>
      <c r="M16" s="203"/>
      <c r="N16" s="203"/>
      <c r="O16" s="203"/>
      <c r="P16" s="203">
        <v>64.556655172413798</v>
      </c>
      <c r="Q16" s="203"/>
      <c r="R16" s="203"/>
      <c r="S16" s="203"/>
      <c r="T16" s="203"/>
      <c r="U16" s="203"/>
      <c r="V16" s="203">
        <v>46.849911800000001</v>
      </c>
      <c r="W16" s="203">
        <v>53</v>
      </c>
      <c r="X16" s="203"/>
      <c r="Y16" s="203"/>
      <c r="Z16" s="203"/>
      <c r="AA16" s="203"/>
      <c r="AB16" s="203"/>
      <c r="AC16" s="203"/>
      <c r="AD16" s="209">
        <f t="shared" si="0"/>
        <v>65.038320871551718</v>
      </c>
      <c r="AE16" s="210">
        <f t="shared" si="1"/>
        <v>7</v>
      </c>
      <c r="AF16" s="209">
        <f t="shared" si="24"/>
        <v>75.61133103448276</v>
      </c>
      <c r="AG16" s="211">
        <f t="shared" si="2"/>
        <v>5</v>
      </c>
      <c r="AH16" s="362"/>
      <c r="AI16" s="213"/>
      <c r="AJ16" s="214">
        <v>53.7</v>
      </c>
      <c r="AK16" s="214">
        <v>56.35</v>
      </c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14"/>
      <c r="AX16" s="214">
        <v>57.45</v>
      </c>
      <c r="AY16" s="203"/>
      <c r="AZ16" s="203"/>
      <c r="BA16" s="203"/>
      <c r="BB16" s="203"/>
      <c r="BC16" s="203"/>
      <c r="BD16" s="203">
        <v>57.9</v>
      </c>
      <c r="BE16" s="203"/>
      <c r="BF16" s="203"/>
      <c r="BG16" s="203"/>
      <c r="BH16" s="203"/>
      <c r="BI16" s="203"/>
      <c r="BJ16" s="203"/>
      <c r="BK16" s="203"/>
      <c r="BL16" s="209">
        <f t="shared" si="3"/>
        <v>56.35</v>
      </c>
      <c r="BM16" s="210">
        <f t="shared" si="4"/>
        <v>9</v>
      </c>
      <c r="BN16" s="366"/>
      <c r="BO16" s="216"/>
      <c r="BP16" s="203">
        <v>87</v>
      </c>
      <c r="BQ16" s="203"/>
      <c r="BR16" s="203"/>
      <c r="BS16" s="203">
        <v>95</v>
      </c>
      <c r="BT16" s="203">
        <v>99</v>
      </c>
      <c r="BU16" s="203">
        <v>101</v>
      </c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>
        <v>95</v>
      </c>
      <c r="CG16" s="203"/>
      <c r="CH16" s="203">
        <v>94</v>
      </c>
      <c r="CI16" s="203"/>
      <c r="CJ16" s="203"/>
      <c r="CK16" s="203"/>
      <c r="CL16" s="203"/>
      <c r="CM16" s="203"/>
      <c r="CN16" s="203"/>
      <c r="CO16" s="217">
        <f t="shared" si="5"/>
        <v>95.166666666666671</v>
      </c>
      <c r="CP16" s="210">
        <f t="shared" si="6"/>
        <v>29</v>
      </c>
      <c r="CQ16" s="215"/>
      <c r="CR16" s="216"/>
      <c r="CS16" s="214"/>
      <c r="CT16" s="214">
        <v>36</v>
      </c>
      <c r="CU16" s="214">
        <v>36</v>
      </c>
      <c r="CV16" s="203">
        <v>25.5</v>
      </c>
      <c r="CW16" s="203">
        <v>34</v>
      </c>
      <c r="CX16" s="203"/>
      <c r="CY16" s="203"/>
      <c r="CZ16" s="203"/>
      <c r="DA16" s="203"/>
      <c r="DB16" s="203"/>
      <c r="DC16" s="203"/>
      <c r="DD16" s="203"/>
      <c r="DE16" s="203"/>
      <c r="DF16" s="203"/>
      <c r="DG16" s="203">
        <v>33.464566900000001</v>
      </c>
      <c r="DH16" s="203">
        <v>30</v>
      </c>
      <c r="DI16" s="218"/>
      <c r="DJ16" s="203"/>
      <c r="DK16" s="203"/>
      <c r="DL16" s="203"/>
      <c r="DM16" s="203"/>
      <c r="DN16" s="217">
        <f t="shared" si="7"/>
        <v>32.494094483333335</v>
      </c>
      <c r="DO16" s="210">
        <f t="shared" si="8"/>
        <v>19</v>
      </c>
      <c r="DP16" s="215"/>
      <c r="DQ16" s="219"/>
      <c r="DR16" s="220"/>
      <c r="DS16" s="220"/>
      <c r="DT16" s="220"/>
      <c r="DU16" s="220"/>
      <c r="DV16" s="221"/>
      <c r="DW16" s="220"/>
      <c r="DX16" s="220"/>
      <c r="DY16" s="220"/>
      <c r="DZ16" s="221"/>
      <c r="EA16" s="221"/>
      <c r="EB16" s="221"/>
      <c r="EC16" s="221">
        <v>2</v>
      </c>
      <c r="ED16" s="221"/>
      <c r="EE16" s="221"/>
      <c r="EF16" s="203"/>
      <c r="EG16" s="203"/>
      <c r="EH16" s="209">
        <f t="shared" si="9"/>
        <v>2</v>
      </c>
      <c r="EI16" s="210">
        <f t="shared" si="10"/>
        <v>31</v>
      </c>
      <c r="EJ16" s="215"/>
      <c r="EK16" s="219"/>
      <c r="EL16" s="220"/>
      <c r="EM16" s="220"/>
      <c r="EN16" s="220"/>
      <c r="EO16" s="220" t="s">
        <v>336</v>
      </c>
      <c r="EP16" s="222" t="s">
        <v>333</v>
      </c>
      <c r="EQ16" s="213"/>
      <c r="ER16" s="590"/>
      <c r="ES16" s="220">
        <v>0</v>
      </c>
      <c r="ET16" s="220"/>
      <c r="EU16" s="221">
        <v>0</v>
      </c>
      <c r="EV16" s="221"/>
      <c r="EW16" s="221"/>
      <c r="EX16" s="221"/>
      <c r="EY16" s="221">
        <v>0.25</v>
      </c>
      <c r="EZ16" s="221"/>
      <c r="FA16" s="221"/>
      <c r="FB16" s="221">
        <v>6.5</v>
      </c>
      <c r="FC16" s="221"/>
      <c r="FD16" s="221"/>
      <c r="FE16" s="221"/>
      <c r="FF16" s="209">
        <f t="shared" si="11"/>
        <v>1.6875</v>
      </c>
      <c r="FG16" s="211">
        <f t="shared" si="12"/>
        <v>21</v>
      </c>
      <c r="FH16" s="212"/>
      <c r="FI16" s="214">
        <v>0</v>
      </c>
      <c r="FJ16" s="214">
        <v>0</v>
      </c>
      <c r="FK16" s="203">
        <v>1</v>
      </c>
      <c r="FL16" s="214">
        <v>0</v>
      </c>
      <c r="FM16" s="224"/>
      <c r="FN16" s="203">
        <v>0</v>
      </c>
      <c r="FO16" s="203"/>
      <c r="FP16" s="203"/>
      <c r="FQ16" s="203"/>
      <c r="FR16" s="203"/>
      <c r="FS16" s="209">
        <f t="shared" si="13"/>
        <v>0.2</v>
      </c>
      <c r="FT16" s="223">
        <f t="shared" si="14"/>
        <v>2</v>
      </c>
      <c r="FU16" s="350"/>
      <c r="FV16" s="225"/>
      <c r="FW16" s="226"/>
      <c r="FX16" s="227"/>
      <c r="FY16" s="228"/>
      <c r="FZ16" s="220">
        <v>0</v>
      </c>
      <c r="GA16" s="220"/>
      <c r="GB16" s="220"/>
      <c r="GC16" s="221"/>
      <c r="GD16" s="221">
        <v>2</v>
      </c>
      <c r="GE16" s="221"/>
      <c r="GF16" s="221"/>
      <c r="GG16" s="221"/>
      <c r="GH16" s="209">
        <f t="shared" si="15"/>
        <v>1</v>
      </c>
      <c r="GI16" s="210">
        <f t="shared" si="16"/>
        <v>15</v>
      </c>
      <c r="GJ16" s="222">
        <v>2</v>
      </c>
      <c r="GK16" s="222"/>
      <c r="GL16" s="229">
        <f t="shared" si="17"/>
        <v>2</v>
      </c>
      <c r="GM16" s="219"/>
      <c r="GN16" s="220"/>
      <c r="GO16" s="221"/>
      <c r="GP16" s="209" t="e">
        <f t="shared" si="18"/>
        <v>#DIV/0!</v>
      </c>
      <c r="GQ16" s="219"/>
      <c r="GR16" s="220"/>
      <c r="GS16" s="221"/>
      <c r="GT16" s="209" t="e">
        <f t="shared" si="19"/>
        <v>#DIV/0!</v>
      </c>
      <c r="GU16" s="219"/>
      <c r="GV16" s="220"/>
      <c r="GW16" s="221"/>
      <c r="GX16" s="221"/>
      <c r="GY16" s="221"/>
      <c r="GZ16" s="209" t="e">
        <f t="shared" si="20"/>
        <v>#DIV/0!</v>
      </c>
      <c r="HA16" s="219"/>
      <c r="HB16" s="220">
        <v>2</v>
      </c>
      <c r="HC16" s="220"/>
      <c r="HD16" s="221"/>
      <c r="HE16" s="220"/>
      <c r="HF16" s="221"/>
      <c r="HG16" s="230">
        <f t="shared" si="21"/>
        <v>2</v>
      </c>
      <c r="HH16" s="219">
        <v>2</v>
      </c>
      <c r="HI16" s="220"/>
      <c r="HJ16" s="220"/>
      <c r="HK16" s="221">
        <v>2.75</v>
      </c>
      <c r="HL16" s="231"/>
      <c r="HM16" s="231"/>
      <c r="HN16" s="231"/>
      <c r="HO16" s="232">
        <f t="shared" si="22"/>
        <v>2.375</v>
      </c>
      <c r="HP16" s="219"/>
      <c r="HQ16" s="221">
        <v>1</v>
      </c>
      <c r="HR16" s="221"/>
      <c r="HS16" s="221"/>
      <c r="HT16" s="232">
        <f t="shared" si="23"/>
        <v>1</v>
      </c>
      <c r="HU16" s="216">
        <v>100</v>
      </c>
      <c r="HV16" s="214">
        <v>100</v>
      </c>
      <c r="HW16" s="214">
        <v>100</v>
      </c>
      <c r="HX16" s="203">
        <v>100</v>
      </c>
      <c r="HY16" s="355">
        <v>100</v>
      </c>
      <c r="HZ16" s="600">
        <v>3</v>
      </c>
      <c r="IA16" s="233"/>
      <c r="IB16" s="234"/>
    </row>
    <row r="17" spans="1:236" ht="12" customHeight="1" x14ac:dyDescent="0.2">
      <c r="A17" s="168">
        <v>12</v>
      </c>
      <c r="B17" s="169" t="s">
        <v>241</v>
      </c>
      <c r="C17" s="170"/>
      <c r="D17" s="170">
        <v>64.349999999999994</v>
      </c>
      <c r="E17" s="170">
        <v>72.05</v>
      </c>
      <c r="F17" s="170">
        <v>42.866666700000003</v>
      </c>
      <c r="G17" s="170">
        <v>30.9</v>
      </c>
      <c r="H17" s="170">
        <v>80.099999999999994</v>
      </c>
      <c r="I17" s="170"/>
      <c r="J17" s="170"/>
      <c r="K17" s="170"/>
      <c r="L17" s="170"/>
      <c r="M17" s="170"/>
      <c r="N17" s="170"/>
      <c r="O17" s="170"/>
      <c r="P17" s="170">
        <v>59.431864655172419</v>
      </c>
      <c r="Q17" s="170"/>
      <c r="R17" s="170"/>
      <c r="S17" s="170"/>
      <c r="T17" s="170"/>
      <c r="U17" s="170"/>
      <c r="V17" s="170">
        <v>38.007927600000002</v>
      </c>
      <c r="W17" s="170">
        <v>44.5</v>
      </c>
      <c r="X17" s="170"/>
      <c r="Y17" s="170"/>
      <c r="Z17" s="170"/>
      <c r="AA17" s="170"/>
      <c r="AB17" s="170"/>
      <c r="AC17" s="170"/>
      <c r="AD17" s="171">
        <f t="shared" si="0"/>
        <v>54.025807369396553</v>
      </c>
      <c r="AE17" s="172">
        <f t="shared" si="1"/>
        <v>26</v>
      </c>
      <c r="AF17" s="171">
        <f t="shared" si="24"/>
        <v>64.086372931034475</v>
      </c>
      <c r="AG17" s="173">
        <f t="shared" si="2"/>
        <v>21</v>
      </c>
      <c r="AH17" s="362"/>
      <c r="AI17" s="174"/>
      <c r="AJ17" s="175">
        <v>49.75</v>
      </c>
      <c r="AK17" s="175">
        <v>52.6</v>
      </c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5"/>
      <c r="AX17" s="175">
        <v>52.9</v>
      </c>
      <c r="AY17" s="170"/>
      <c r="AZ17" s="170"/>
      <c r="BA17" s="170"/>
      <c r="BB17" s="170"/>
      <c r="BC17" s="170"/>
      <c r="BD17" s="170">
        <v>56.8</v>
      </c>
      <c r="BE17" s="170"/>
      <c r="BF17" s="170"/>
      <c r="BG17" s="170"/>
      <c r="BH17" s="170"/>
      <c r="BI17" s="170"/>
      <c r="BJ17" s="170"/>
      <c r="BK17" s="170"/>
      <c r="BL17" s="171">
        <f t="shared" si="3"/>
        <v>53.012500000000003</v>
      </c>
      <c r="BM17" s="172">
        <f t="shared" si="4"/>
        <v>29</v>
      </c>
      <c r="BN17" s="366"/>
      <c r="BO17" s="177"/>
      <c r="BP17" s="170">
        <v>87</v>
      </c>
      <c r="BQ17" s="170"/>
      <c r="BR17" s="170"/>
      <c r="BS17" s="170">
        <v>90</v>
      </c>
      <c r="BT17" s="170">
        <v>99</v>
      </c>
      <c r="BU17" s="170">
        <v>87</v>
      </c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>
        <v>98</v>
      </c>
      <c r="CG17" s="170"/>
      <c r="CH17" s="170">
        <v>93</v>
      </c>
      <c r="CI17" s="203"/>
      <c r="CJ17" s="203"/>
      <c r="CK17" s="170"/>
      <c r="CL17" s="170"/>
      <c r="CM17" s="170"/>
      <c r="CN17" s="170"/>
      <c r="CO17" s="179">
        <f t="shared" si="5"/>
        <v>92.333333333333329</v>
      </c>
      <c r="CP17" s="172">
        <f t="shared" si="6"/>
        <v>21</v>
      </c>
      <c r="CQ17" s="215"/>
      <c r="CR17" s="177"/>
      <c r="CS17" s="175"/>
      <c r="CT17" s="175">
        <v>35</v>
      </c>
      <c r="CU17" s="175">
        <v>37</v>
      </c>
      <c r="CV17" s="170">
        <v>33</v>
      </c>
      <c r="CW17" s="170">
        <v>31</v>
      </c>
      <c r="CX17" s="170"/>
      <c r="CY17" s="170"/>
      <c r="CZ17" s="170"/>
      <c r="DA17" s="170"/>
      <c r="DB17" s="170"/>
      <c r="DC17" s="170"/>
      <c r="DD17" s="170"/>
      <c r="DE17" s="170"/>
      <c r="DF17" s="170"/>
      <c r="DG17" s="170">
        <v>33.070866100000003</v>
      </c>
      <c r="DH17" s="170">
        <v>31</v>
      </c>
      <c r="DI17" s="180"/>
      <c r="DJ17" s="170"/>
      <c r="DK17" s="170"/>
      <c r="DL17" s="170"/>
      <c r="DM17" s="170"/>
      <c r="DN17" s="179">
        <f t="shared" si="7"/>
        <v>33.345144349999998</v>
      </c>
      <c r="DO17" s="172">
        <f t="shared" si="8"/>
        <v>25</v>
      </c>
      <c r="DP17" s="176"/>
      <c r="DQ17" s="182"/>
      <c r="DR17" s="183"/>
      <c r="DS17" s="183"/>
      <c r="DT17" s="183"/>
      <c r="DU17" s="183"/>
      <c r="DV17" s="184"/>
      <c r="DW17" s="183"/>
      <c r="DX17" s="183"/>
      <c r="DY17" s="183"/>
      <c r="DZ17" s="184"/>
      <c r="EA17" s="184"/>
      <c r="EB17" s="184"/>
      <c r="EC17" s="184">
        <v>2.25</v>
      </c>
      <c r="ED17" s="184"/>
      <c r="EE17" s="184"/>
      <c r="EF17" s="170"/>
      <c r="EG17" s="170"/>
      <c r="EH17" s="171">
        <f t="shared" si="9"/>
        <v>2.25</v>
      </c>
      <c r="EI17" s="172">
        <f t="shared" si="10"/>
        <v>33</v>
      </c>
      <c r="EJ17" s="176"/>
      <c r="EK17" s="182"/>
      <c r="EL17" s="183"/>
      <c r="EM17" s="183"/>
      <c r="EN17" s="183"/>
      <c r="EO17" s="183" t="s">
        <v>337</v>
      </c>
      <c r="EP17" s="186" t="s">
        <v>215</v>
      </c>
      <c r="EQ17" s="174"/>
      <c r="ER17" s="588"/>
      <c r="ES17" s="183">
        <v>4</v>
      </c>
      <c r="ET17" s="183"/>
      <c r="EU17" s="184">
        <v>5</v>
      </c>
      <c r="EV17" s="184"/>
      <c r="EW17" s="184"/>
      <c r="EX17" s="184"/>
      <c r="EY17" s="184">
        <v>0.5</v>
      </c>
      <c r="EZ17" s="184"/>
      <c r="FA17" s="184"/>
      <c r="FB17" s="184">
        <v>9</v>
      </c>
      <c r="FC17" s="184"/>
      <c r="FD17" s="184"/>
      <c r="FE17" s="184"/>
      <c r="FF17" s="171">
        <f t="shared" si="11"/>
        <v>4.625</v>
      </c>
      <c r="FG17" s="173">
        <f t="shared" si="12"/>
        <v>35</v>
      </c>
      <c r="FH17" s="212"/>
      <c r="FI17" s="175">
        <v>0</v>
      </c>
      <c r="FJ17" s="175">
        <v>0</v>
      </c>
      <c r="FK17" s="170">
        <v>3</v>
      </c>
      <c r="FL17" s="175">
        <v>0</v>
      </c>
      <c r="FM17" s="188"/>
      <c r="FN17" s="170">
        <v>0.5</v>
      </c>
      <c r="FO17" s="170"/>
      <c r="FP17" s="170"/>
      <c r="FQ17" s="170"/>
      <c r="FR17" s="170"/>
      <c r="FS17" s="171">
        <f t="shared" si="13"/>
        <v>0.7</v>
      </c>
      <c r="FT17" s="187">
        <f t="shared" si="14"/>
        <v>22</v>
      </c>
      <c r="FU17" s="349"/>
      <c r="FV17" s="189"/>
      <c r="FW17" s="190"/>
      <c r="FX17" s="191"/>
      <c r="FY17" s="192"/>
      <c r="FZ17" s="183">
        <v>6</v>
      </c>
      <c r="GA17" s="183"/>
      <c r="GB17" s="183"/>
      <c r="GC17" s="184"/>
      <c r="GD17" s="184">
        <v>7</v>
      </c>
      <c r="GE17" s="184"/>
      <c r="GF17" s="184"/>
      <c r="GG17" s="184"/>
      <c r="GH17" s="171">
        <f t="shared" si="15"/>
        <v>6.5</v>
      </c>
      <c r="GI17" s="172">
        <f t="shared" si="16"/>
        <v>36</v>
      </c>
      <c r="GJ17" s="186">
        <v>3</v>
      </c>
      <c r="GK17" s="186"/>
      <c r="GL17" s="204">
        <f t="shared" si="17"/>
        <v>3</v>
      </c>
      <c r="GM17" s="182"/>
      <c r="GN17" s="183"/>
      <c r="GO17" s="184"/>
      <c r="GP17" s="171" t="e">
        <f t="shared" si="18"/>
        <v>#DIV/0!</v>
      </c>
      <c r="GQ17" s="182"/>
      <c r="GR17" s="183"/>
      <c r="GS17" s="184"/>
      <c r="GT17" s="171" t="e">
        <f t="shared" si="19"/>
        <v>#DIV/0!</v>
      </c>
      <c r="GU17" s="182"/>
      <c r="GV17" s="183"/>
      <c r="GW17" s="184"/>
      <c r="GX17" s="184"/>
      <c r="GY17" s="184"/>
      <c r="GZ17" s="171" t="e">
        <f t="shared" si="20"/>
        <v>#DIV/0!</v>
      </c>
      <c r="HA17" s="182"/>
      <c r="HB17" s="183">
        <v>0</v>
      </c>
      <c r="HC17" s="183"/>
      <c r="HD17" s="184"/>
      <c r="HE17" s="183"/>
      <c r="HF17" s="184"/>
      <c r="HG17" s="197">
        <f t="shared" si="21"/>
        <v>0</v>
      </c>
      <c r="HH17" s="182">
        <v>3</v>
      </c>
      <c r="HI17" s="183"/>
      <c r="HJ17" s="183"/>
      <c r="HK17" s="184">
        <v>3.7</v>
      </c>
      <c r="HL17" s="205"/>
      <c r="HM17" s="205"/>
      <c r="HN17" s="205"/>
      <c r="HO17" s="206">
        <f t="shared" si="22"/>
        <v>3.35</v>
      </c>
      <c r="HP17" s="182"/>
      <c r="HQ17" s="184">
        <v>5</v>
      </c>
      <c r="HR17" s="184"/>
      <c r="HS17" s="184"/>
      <c r="HT17" s="206">
        <f t="shared" si="23"/>
        <v>5</v>
      </c>
      <c r="HU17" s="177">
        <v>0</v>
      </c>
      <c r="HV17" s="175">
        <v>0</v>
      </c>
      <c r="HW17" s="175">
        <v>0</v>
      </c>
      <c r="HX17" s="170">
        <v>0</v>
      </c>
      <c r="HY17" s="354">
        <v>0</v>
      </c>
      <c r="HZ17" s="598">
        <v>2.5</v>
      </c>
      <c r="IA17" s="201"/>
      <c r="IB17" s="202"/>
    </row>
    <row r="18" spans="1:236" ht="12" customHeight="1" x14ac:dyDescent="0.2">
      <c r="A18" s="168">
        <v>13</v>
      </c>
      <c r="B18" s="169" t="s">
        <v>244</v>
      </c>
      <c r="C18" s="170"/>
      <c r="D18" s="170">
        <v>58.25</v>
      </c>
      <c r="E18" s="170">
        <v>75.7</v>
      </c>
      <c r="F18" s="170">
        <v>37.566666699999999</v>
      </c>
      <c r="G18" s="170">
        <v>32.1</v>
      </c>
      <c r="H18" s="170">
        <v>72.099999999999994</v>
      </c>
      <c r="I18" s="170"/>
      <c r="J18" s="170"/>
      <c r="K18" s="170"/>
      <c r="L18" s="170"/>
      <c r="M18" s="170"/>
      <c r="N18" s="170"/>
      <c r="O18" s="170"/>
      <c r="P18" s="170">
        <v>60.713642241379311</v>
      </c>
      <c r="Q18" s="170"/>
      <c r="R18" s="170"/>
      <c r="S18" s="170"/>
      <c r="T18" s="170"/>
      <c r="U18" s="170"/>
      <c r="V18" s="170">
        <v>38.853557500000001</v>
      </c>
      <c r="W18" s="170">
        <v>53.7</v>
      </c>
      <c r="X18" s="170"/>
      <c r="Y18" s="170"/>
      <c r="Z18" s="170"/>
      <c r="AA18" s="170"/>
      <c r="AB18" s="170"/>
      <c r="AC18" s="170"/>
      <c r="AD18" s="171">
        <f t="shared" si="0"/>
        <v>53.622983305172411</v>
      </c>
      <c r="AE18" s="172">
        <f t="shared" si="1"/>
        <v>27</v>
      </c>
      <c r="AF18" s="171">
        <f t="shared" si="24"/>
        <v>64.092728448275849</v>
      </c>
      <c r="AG18" s="173">
        <f t="shared" si="2"/>
        <v>20</v>
      </c>
      <c r="AH18" s="362"/>
      <c r="AI18" s="174"/>
      <c r="AJ18" s="175">
        <v>48.75</v>
      </c>
      <c r="AK18" s="175">
        <v>54</v>
      </c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5"/>
      <c r="AX18" s="175">
        <v>53.099999999999994</v>
      </c>
      <c r="AY18" s="170"/>
      <c r="AZ18" s="170"/>
      <c r="BA18" s="170"/>
      <c r="BB18" s="170"/>
      <c r="BC18" s="170"/>
      <c r="BD18" s="170">
        <v>56.9</v>
      </c>
      <c r="BE18" s="170"/>
      <c r="BF18" s="170"/>
      <c r="BG18" s="170"/>
      <c r="BH18" s="170"/>
      <c r="BI18" s="170"/>
      <c r="BJ18" s="170"/>
      <c r="BK18" s="170"/>
      <c r="BL18" s="171">
        <f t="shared" si="3"/>
        <v>53.1875</v>
      </c>
      <c r="BM18" s="172">
        <f t="shared" si="4"/>
        <v>28</v>
      </c>
      <c r="BN18" s="366"/>
      <c r="BO18" s="177"/>
      <c r="BP18" s="170">
        <v>88</v>
      </c>
      <c r="BQ18" s="170"/>
      <c r="BR18" s="170"/>
      <c r="BS18" s="170">
        <v>90.5</v>
      </c>
      <c r="BT18" s="170">
        <v>99</v>
      </c>
      <c r="BU18" s="170">
        <v>87</v>
      </c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>
        <v>97</v>
      </c>
      <c r="CG18" s="170"/>
      <c r="CH18" s="170">
        <v>93</v>
      </c>
      <c r="CI18" s="203"/>
      <c r="CJ18" s="203"/>
      <c r="CK18" s="170"/>
      <c r="CL18" s="170"/>
      <c r="CM18" s="170"/>
      <c r="CN18" s="170"/>
      <c r="CO18" s="179">
        <f t="shared" si="5"/>
        <v>92.416666666666671</v>
      </c>
      <c r="CP18" s="172">
        <f t="shared" si="6"/>
        <v>22</v>
      </c>
      <c r="CQ18" s="215"/>
      <c r="CR18" s="177"/>
      <c r="CS18" s="175"/>
      <c r="CT18" s="175">
        <v>36</v>
      </c>
      <c r="CU18" s="175">
        <v>33</v>
      </c>
      <c r="CV18" s="170">
        <v>31</v>
      </c>
      <c r="CW18" s="170">
        <v>29</v>
      </c>
      <c r="CX18" s="170"/>
      <c r="CY18" s="170"/>
      <c r="CZ18" s="170"/>
      <c r="DA18" s="170"/>
      <c r="DB18" s="170"/>
      <c r="DC18" s="170"/>
      <c r="DD18" s="170"/>
      <c r="DE18" s="170"/>
      <c r="DF18" s="170"/>
      <c r="DG18" s="170">
        <v>34.645669300000002</v>
      </c>
      <c r="DH18" s="170">
        <v>30</v>
      </c>
      <c r="DI18" s="180"/>
      <c r="DJ18" s="170"/>
      <c r="DK18" s="170"/>
      <c r="DL18" s="170"/>
      <c r="DM18" s="170"/>
      <c r="DN18" s="179">
        <f t="shared" si="7"/>
        <v>32.274278216666666</v>
      </c>
      <c r="DO18" s="172">
        <f t="shared" si="8"/>
        <v>15</v>
      </c>
      <c r="DP18" s="176"/>
      <c r="DQ18" s="182"/>
      <c r="DR18" s="183"/>
      <c r="DS18" s="183"/>
      <c r="DT18" s="183"/>
      <c r="DU18" s="183"/>
      <c r="DV18" s="184"/>
      <c r="DW18" s="183"/>
      <c r="DX18" s="183"/>
      <c r="DY18" s="183"/>
      <c r="DZ18" s="184"/>
      <c r="EA18" s="184"/>
      <c r="EB18" s="184"/>
      <c r="EC18" s="184">
        <v>1.25</v>
      </c>
      <c r="ED18" s="184"/>
      <c r="EE18" s="184"/>
      <c r="EF18" s="170"/>
      <c r="EG18" s="170"/>
      <c r="EH18" s="171">
        <f t="shared" si="9"/>
        <v>1.25</v>
      </c>
      <c r="EI18" s="172">
        <f t="shared" si="10"/>
        <v>8</v>
      </c>
      <c r="EJ18" s="176"/>
      <c r="EK18" s="182"/>
      <c r="EL18" s="183"/>
      <c r="EM18" s="183"/>
      <c r="EN18" s="183"/>
      <c r="EO18" s="183" t="s">
        <v>338</v>
      </c>
      <c r="EP18" s="186" t="s">
        <v>210</v>
      </c>
      <c r="EQ18" s="174"/>
      <c r="ER18" s="588"/>
      <c r="ES18" s="183">
        <v>4</v>
      </c>
      <c r="ET18" s="183"/>
      <c r="EU18" s="184">
        <v>2</v>
      </c>
      <c r="EV18" s="184"/>
      <c r="EW18" s="184"/>
      <c r="EX18" s="184"/>
      <c r="EY18" s="184">
        <v>0.75</v>
      </c>
      <c r="EZ18" s="184"/>
      <c r="FA18" s="184"/>
      <c r="FB18" s="184">
        <v>8.5</v>
      </c>
      <c r="FC18" s="184"/>
      <c r="FD18" s="184"/>
      <c r="FE18" s="184"/>
      <c r="FF18" s="171">
        <f t="shared" si="11"/>
        <v>3.8125</v>
      </c>
      <c r="FG18" s="173">
        <f t="shared" si="12"/>
        <v>31</v>
      </c>
      <c r="FH18" s="212"/>
      <c r="FI18" s="175">
        <v>0.2</v>
      </c>
      <c r="FJ18" s="175">
        <v>1.5</v>
      </c>
      <c r="FK18" s="170">
        <v>2</v>
      </c>
      <c r="FL18" s="175">
        <v>0</v>
      </c>
      <c r="FM18" s="188"/>
      <c r="FN18" s="170">
        <v>0</v>
      </c>
      <c r="FO18" s="170"/>
      <c r="FP18" s="170"/>
      <c r="FQ18" s="170"/>
      <c r="FR18" s="170"/>
      <c r="FS18" s="171">
        <f t="shared" si="13"/>
        <v>0.74</v>
      </c>
      <c r="FT18" s="187">
        <f t="shared" si="14"/>
        <v>23</v>
      </c>
      <c r="FU18" s="349"/>
      <c r="FV18" s="189"/>
      <c r="FW18" s="190"/>
      <c r="FX18" s="191"/>
      <c r="FY18" s="192"/>
      <c r="FZ18" s="183">
        <v>5</v>
      </c>
      <c r="GA18" s="183"/>
      <c r="GB18" s="183"/>
      <c r="GC18" s="184"/>
      <c r="GD18" s="184">
        <v>7</v>
      </c>
      <c r="GE18" s="184"/>
      <c r="GF18" s="184"/>
      <c r="GG18" s="184"/>
      <c r="GH18" s="171">
        <f t="shared" si="15"/>
        <v>6</v>
      </c>
      <c r="GI18" s="172">
        <f t="shared" si="16"/>
        <v>34</v>
      </c>
      <c r="GJ18" s="186">
        <v>4</v>
      </c>
      <c r="GK18" s="186"/>
      <c r="GL18" s="204">
        <f t="shared" si="17"/>
        <v>4</v>
      </c>
      <c r="GM18" s="182"/>
      <c r="GN18" s="183"/>
      <c r="GO18" s="184"/>
      <c r="GP18" s="171" t="e">
        <f t="shared" si="18"/>
        <v>#DIV/0!</v>
      </c>
      <c r="GQ18" s="182"/>
      <c r="GR18" s="183"/>
      <c r="GS18" s="184"/>
      <c r="GT18" s="171" t="e">
        <f t="shared" si="19"/>
        <v>#DIV/0!</v>
      </c>
      <c r="GU18" s="182"/>
      <c r="GV18" s="183"/>
      <c r="GW18" s="184"/>
      <c r="GX18" s="184"/>
      <c r="GY18" s="184"/>
      <c r="GZ18" s="171" t="e">
        <f t="shared" si="20"/>
        <v>#DIV/0!</v>
      </c>
      <c r="HA18" s="182"/>
      <c r="HB18" s="183">
        <v>2</v>
      </c>
      <c r="HC18" s="183"/>
      <c r="HD18" s="184"/>
      <c r="HE18" s="183"/>
      <c r="HF18" s="184"/>
      <c r="HG18" s="197">
        <f t="shared" si="21"/>
        <v>2</v>
      </c>
      <c r="HH18" s="182">
        <v>2</v>
      </c>
      <c r="HI18" s="183"/>
      <c r="HJ18" s="183"/>
      <c r="HK18" s="184">
        <v>3.2750000000000004</v>
      </c>
      <c r="HL18" s="205"/>
      <c r="HM18" s="205"/>
      <c r="HN18" s="205"/>
      <c r="HO18" s="206">
        <f t="shared" si="22"/>
        <v>2.6375000000000002</v>
      </c>
      <c r="HP18" s="182"/>
      <c r="HQ18" s="184">
        <v>3</v>
      </c>
      <c r="HR18" s="184"/>
      <c r="HS18" s="184"/>
      <c r="HT18" s="206">
        <f t="shared" si="23"/>
        <v>3</v>
      </c>
      <c r="HU18" s="177">
        <v>0</v>
      </c>
      <c r="HV18" s="175">
        <v>0</v>
      </c>
      <c r="HW18" s="175">
        <v>0</v>
      </c>
      <c r="HX18" s="170">
        <v>0</v>
      </c>
      <c r="HY18" s="354">
        <v>0</v>
      </c>
      <c r="HZ18" s="598">
        <v>1.5</v>
      </c>
      <c r="IA18" s="201"/>
      <c r="IB18" s="202"/>
    </row>
    <row r="19" spans="1:236" ht="12" customHeight="1" x14ac:dyDescent="0.2">
      <c r="A19" s="168">
        <v>14</v>
      </c>
      <c r="B19" s="169" t="s">
        <v>246</v>
      </c>
      <c r="C19" s="170"/>
      <c r="D19" s="170">
        <v>79</v>
      </c>
      <c r="E19" s="170">
        <v>84.1</v>
      </c>
      <c r="F19" s="170">
        <v>41</v>
      </c>
      <c r="G19" s="170">
        <v>45.3</v>
      </c>
      <c r="H19" s="170">
        <v>53.7</v>
      </c>
      <c r="I19" s="170"/>
      <c r="J19" s="170"/>
      <c r="K19" s="170"/>
      <c r="L19" s="170"/>
      <c r="M19" s="170"/>
      <c r="N19" s="170"/>
      <c r="O19" s="170"/>
      <c r="P19" s="170">
        <v>70.371325431034492</v>
      </c>
      <c r="Q19" s="170"/>
      <c r="R19" s="170"/>
      <c r="S19" s="170"/>
      <c r="T19" s="170"/>
      <c r="U19" s="170"/>
      <c r="V19" s="170">
        <v>39.915285099999998</v>
      </c>
      <c r="W19" s="170">
        <v>70.099999999999994</v>
      </c>
      <c r="X19" s="170"/>
      <c r="Y19" s="170"/>
      <c r="Z19" s="170"/>
      <c r="AA19" s="170"/>
      <c r="AB19" s="170"/>
      <c r="AC19" s="170"/>
      <c r="AD19" s="171">
        <f t="shared" si="0"/>
        <v>60.435826316379305</v>
      </c>
      <c r="AE19" s="172">
        <f t="shared" si="1"/>
        <v>16</v>
      </c>
      <c r="AF19" s="171">
        <f t="shared" si="24"/>
        <v>71.454265086206902</v>
      </c>
      <c r="AG19" s="173">
        <f t="shared" si="2"/>
        <v>12</v>
      </c>
      <c r="AH19" s="362"/>
      <c r="AI19" s="174"/>
      <c r="AJ19" s="175">
        <v>53.45</v>
      </c>
      <c r="AK19" s="175">
        <v>53.75</v>
      </c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5"/>
      <c r="AX19" s="175">
        <v>55.25</v>
      </c>
      <c r="AY19" s="170"/>
      <c r="AZ19" s="170"/>
      <c r="BA19" s="170"/>
      <c r="BB19" s="170"/>
      <c r="BC19" s="170"/>
      <c r="BD19" s="170">
        <v>55.8</v>
      </c>
      <c r="BE19" s="170"/>
      <c r="BF19" s="170"/>
      <c r="BG19" s="170"/>
      <c r="BH19" s="170"/>
      <c r="BI19" s="170"/>
      <c r="BJ19" s="170"/>
      <c r="BK19" s="170"/>
      <c r="BL19" s="171">
        <f t="shared" si="3"/>
        <v>54.5625</v>
      </c>
      <c r="BM19" s="172">
        <f t="shared" si="4"/>
        <v>22</v>
      </c>
      <c r="BN19" s="366"/>
      <c r="BO19" s="177"/>
      <c r="BP19" s="170">
        <v>82</v>
      </c>
      <c r="BQ19" s="170"/>
      <c r="BR19" s="170"/>
      <c r="BS19" s="170">
        <v>61.5</v>
      </c>
      <c r="BT19" s="170">
        <v>99</v>
      </c>
      <c r="BU19" s="170">
        <v>86</v>
      </c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>
        <v>91</v>
      </c>
      <c r="CG19" s="170"/>
      <c r="CH19" s="170">
        <v>90</v>
      </c>
      <c r="CI19" s="203"/>
      <c r="CJ19" s="203"/>
      <c r="CK19" s="170"/>
      <c r="CL19" s="170"/>
      <c r="CM19" s="170"/>
      <c r="CN19" s="170"/>
      <c r="CO19" s="179">
        <f t="shared" si="5"/>
        <v>84.916666666666671</v>
      </c>
      <c r="CP19" s="172">
        <f t="shared" si="6"/>
        <v>3</v>
      </c>
      <c r="CQ19" s="215"/>
      <c r="CR19" s="177"/>
      <c r="CS19" s="175"/>
      <c r="CT19" s="175">
        <v>27</v>
      </c>
      <c r="CU19" s="175">
        <v>30</v>
      </c>
      <c r="CV19" s="170">
        <v>26</v>
      </c>
      <c r="CW19" s="170">
        <v>31</v>
      </c>
      <c r="CX19" s="170"/>
      <c r="CY19" s="170"/>
      <c r="CZ19" s="170"/>
      <c r="DA19" s="170"/>
      <c r="DB19" s="170"/>
      <c r="DC19" s="170"/>
      <c r="DD19" s="170"/>
      <c r="DE19" s="170"/>
      <c r="DF19" s="170"/>
      <c r="DG19" s="170">
        <v>29.527559100000001</v>
      </c>
      <c r="DH19" s="170">
        <v>24.5</v>
      </c>
      <c r="DI19" s="180"/>
      <c r="DJ19" s="170"/>
      <c r="DK19" s="170"/>
      <c r="DL19" s="170"/>
      <c r="DM19" s="170"/>
      <c r="DN19" s="179">
        <f t="shared" si="7"/>
        <v>28.004593183333331</v>
      </c>
      <c r="DO19" s="172">
        <f t="shared" si="8"/>
        <v>1</v>
      </c>
      <c r="DP19" s="176"/>
      <c r="DQ19" s="182"/>
      <c r="DR19" s="183"/>
      <c r="DS19" s="183"/>
      <c r="DT19" s="183"/>
      <c r="DU19" s="183"/>
      <c r="DV19" s="184"/>
      <c r="DW19" s="183"/>
      <c r="DX19" s="183"/>
      <c r="DY19" s="183"/>
      <c r="DZ19" s="184"/>
      <c r="EA19" s="184"/>
      <c r="EB19" s="184"/>
      <c r="EC19" s="184">
        <v>1.5</v>
      </c>
      <c r="ED19" s="184"/>
      <c r="EE19" s="184"/>
      <c r="EF19" s="170"/>
      <c r="EG19" s="170"/>
      <c r="EH19" s="171">
        <f t="shared" si="9"/>
        <v>1.5</v>
      </c>
      <c r="EI19" s="172">
        <f t="shared" si="10"/>
        <v>21</v>
      </c>
      <c r="EJ19" s="176"/>
      <c r="EK19" s="182"/>
      <c r="EL19" s="183"/>
      <c r="EM19" s="183"/>
      <c r="EN19" s="183"/>
      <c r="EO19" s="183" t="s">
        <v>332</v>
      </c>
      <c r="EP19" s="186" t="s">
        <v>336</v>
      </c>
      <c r="EQ19" s="174"/>
      <c r="ER19" s="588"/>
      <c r="ES19" s="183">
        <v>3</v>
      </c>
      <c r="ET19" s="183"/>
      <c r="EU19" s="184">
        <v>2</v>
      </c>
      <c r="EV19" s="184"/>
      <c r="EW19" s="184"/>
      <c r="EX19" s="184"/>
      <c r="EY19" s="184">
        <v>0.75</v>
      </c>
      <c r="EZ19" s="184"/>
      <c r="FA19" s="184"/>
      <c r="FB19" s="184">
        <v>0.5</v>
      </c>
      <c r="FC19" s="184"/>
      <c r="FD19" s="184"/>
      <c r="FE19" s="184"/>
      <c r="FF19" s="171">
        <f t="shared" si="11"/>
        <v>1.5625</v>
      </c>
      <c r="FG19" s="173">
        <f t="shared" si="12"/>
        <v>20</v>
      </c>
      <c r="FH19" s="212"/>
      <c r="FI19" s="175">
        <v>0.2</v>
      </c>
      <c r="FJ19" s="175">
        <v>0</v>
      </c>
      <c r="FK19" s="170">
        <v>1</v>
      </c>
      <c r="FL19" s="175">
        <v>0</v>
      </c>
      <c r="FM19" s="188"/>
      <c r="FN19" s="170">
        <v>0</v>
      </c>
      <c r="FO19" s="170"/>
      <c r="FP19" s="170"/>
      <c r="FQ19" s="170"/>
      <c r="FR19" s="170"/>
      <c r="FS19" s="171">
        <f t="shared" si="13"/>
        <v>0.24</v>
      </c>
      <c r="FT19" s="187">
        <f t="shared" si="14"/>
        <v>7</v>
      </c>
      <c r="FU19" s="349"/>
      <c r="FV19" s="189"/>
      <c r="FW19" s="190"/>
      <c r="FX19" s="191"/>
      <c r="FY19" s="192"/>
      <c r="FZ19" s="183">
        <v>0</v>
      </c>
      <c r="GA19" s="183"/>
      <c r="GB19" s="183"/>
      <c r="GC19" s="184"/>
      <c r="GD19" s="184">
        <v>0</v>
      </c>
      <c r="GE19" s="184"/>
      <c r="GF19" s="184"/>
      <c r="GG19" s="184"/>
      <c r="GH19" s="171">
        <f t="shared" si="15"/>
        <v>0</v>
      </c>
      <c r="GI19" s="172">
        <f t="shared" si="16"/>
        <v>1</v>
      </c>
      <c r="GJ19" s="186">
        <v>3</v>
      </c>
      <c r="GK19" s="186"/>
      <c r="GL19" s="204">
        <f t="shared" si="17"/>
        <v>3</v>
      </c>
      <c r="GM19" s="182"/>
      <c r="GN19" s="183"/>
      <c r="GO19" s="184"/>
      <c r="GP19" s="171" t="e">
        <f t="shared" si="18"/>
        <v>#DIV/0!</v>
      </c>
      <c r="GQ19" s="182"/>
      <c r="GR19" s="183"/>
      <c r="GS19" s="184"/>
      <c r="GT19" s="171" t="e">
        <f t="shared" si="19"/>
        <v>#DIV/0!</v>
      </c>
      <c r="GU19" s="182"/>
      <c r="GV19" s="183"/>
      <c r="GW19" s="184"/>
      <c r="GX19" s="184"/>
      <c r="GY19" s="184"/>
      <c r="GZ19" s="171" t="e">
        <f t="shared" si="20"/>
        <v>#DIV/0!</v>
      </c>
      <c r="HA19" s="182"/>
      <c r="HB19" s="183">
        <v>0</v>
      </c>
      <c r="HC19" s="183"/>
      <c r="HD19" s="184"/>
      <c r="HE19" s="183"/>
      <c r="HF19" s="184"/>
      <c r="HG19" s="197">
        <f t="shared" si="21"/>
        <v>0</v>
      </c>
      <c r="HH19" s="182">
        <v>2.5</v>
      </c>
      <c r="HI19" s="183"/>
      <c r="HJ19" s="183"/>
      <c r="HK19" s="184">
        <v>6.1000000000000005</v>
      </c>
      <c r="HL19" s="205"/>
      <c r="HM19" s="205"/>
      <c r="HN19" s="205"/>
      <c r="HO19" s="206">
        <f t="shared" si="22"/>
        <v>4.3000000000000007</v>
      </c>
      <c r="HP19" s="182"/>
      <c r="HQ19" s="184">
        <v>2.5</v>
      </c>
      <c r="HR19" s="184"/>
      <c r="HS19" s="184"/>
      <c r="HT19" s="206">
        <f t="shared" si="23"/>
        <v>2.5</v>
      </c>
      <c r="HU19" s="177">
        <v>0</v>
      </c>
      <c r="HV19" s="175">
        <v>94.73684210526315</v>
      </c>
      <c r="HW19" s="175">
        <v>0</v>
      </c>
      <c r="HX19" s="170">
        <v>0</v>
      </c>
      <c r="HY19" s="354">
        <v>0</v>
      </c>
      <c r="HZ19" s="598">
        <v>2.5</v>
      </c>
      <c r="IA19" s="201"/>
      <c r="IB19" s="202"/>
    </row>
    <row r="20" spans="1:236" s="399" customFormat="1" ht="12" customHeight="1" x14ac:dyDescent="0.2">
      <c r="A20" s="369">
        <v>15</v>
      </c>
      <c r="B20" s="370" t="s">
        <v>248</v>
      </c>
      <c r="C20" s="371"/>
      <c r="D20" s="371">
        <v>85.8</v>
      </c>
      <c r="E20" s="371">
        <v>85.85</v>
      </c>
      <c r="F20" s="371">
        <v>41.966666699999998</v>
      </c>
      <c r="G20" s="371">
        <v>78.400000000000006</v>
      </c>
      <c r="H20" s="371">
        <v>69.599999999999994</v>
      </c>
      <c r="I20" s="371"/>
      <c r="J20" s="371"/>
      <c r="K20" s="371"/>
      <c r="L20" s="371"/>
      <c r="M20" s="371"/>
      <c r="N20" s="371"/>
      <c r="O20" s="371"/>
      <c r="P20" s="371">
        <v>62.955262500000003</v>
      </c>
      <c r="Q20" s="371"/>
      <c r="R20" s="371"/>
      <c r="S20" s="371"/>
      <c r="T20" s="371"/>
      <c r="U20" s="371"/>
      <c r="V20" s="371">
        <v>47.051343299999999</v>
      </c>
      <c r="W20" s="371">
        <v>27.5</v>
      </c>
      <c r="X20" s="371"/>
      <c r="Y20" s="371"/>
      <c r="Z20" s="371"/>
      <c r="AA20" s="371"/>
      <c r="AB20" s="371"/>
      <c r="AC20" s="371"/>
      <c r="AD20" s="372">
        <f t="shared" si="0"/>
        <v>62.390409062499998</v>
      </c>
      <c r="AE20" s="373">
        <f t="shared" si="1"/>
        <v>13</v>
      </c>
      <c r="AF20" s="372">
        <f t="shared" si="24"/>
        <v>66.341052500000004</v>
      </c>
      <c r="AG20" s="374">
        <f t="shared" si="2"/>
        <v>17</v>
      </c>
      <c r="AH20" s="362"/>
      <c r="AI20" s="375"/>
      <c r="AJ20" s="376">
        <v>51.1</v>
      </c>
      <c r="AK20" s="376">
        <v>54.85</v>
      </c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6"/>
      <c r="AX20" s="376">
        <v>53.900000000000006</v>
      </c>
      <c r="AY20" s="371"/>
      <c r="AZ20" s="371"/>
      <c r="BA20" s="371"/>
      <c r="BB20" s="371"/>
      <c r="BC20" s="371"/>
      <c r="BD20" s="371">
        <v>57.5</v>
      </c>
      <c r="BE20" s="371"/>
      <c r="BF20" s="371"/>
      <c r="BG20" s="371"/>
      <c r="BH20" s="371"/>
      <c r="BI20" s="371"/>
      <c r="BJ20" s="371"/>
      <c r="BK20" s="371"/>
      <c r="BL20" s="372">
        <f t="shared" si="3"/>
        <v>54.337500000000006</v>
      </c>
      <c r="BM20" s="373">
        <f t="shared" si="4"/>
        <v>24</v>
      </c>
      <c r="BN20" s="377"/>
      <c r="BO20" s="378"/>
      <c r="BP20" s="371">
        <v>88</v>
      </c>
      <c r="BQ20" s="371"/>
      <c r="BR20" s="371"/>
      <c r="BS20" s="371">
        <v>89</v>
      </c>
      <c r="BT20" s="371">
        <v>99</v>
      </c>
      <c r="BU20" s="371">
        <v>89</v>
      </c>
      <c r="BV20" s="371"/>
      <c r="BW20" s="371"/>
      <c r="BX20" s="371"/>
      <c r="BY20" s="371"/>
      <c r="BZ20" s="371"/>
      <c r="CA20" s="371"/>
      <c r="CB20" s="371"/>
      <c r="CC20" s="371"/>
      <c r="CD20" s="371"/>
      <c r="CE20" s="371"/>
      <c r="CF20" s="371">
        <v>97</v>
      </c>
      <c r="CG20" s="371"/>
      <c r="CH20" s="371">
        <v>98.5</v>
      </c>
      <c r="CI20" s="371"/>
      <c r="CJ20" s="371"/>
      <c r="CK20" s="371"/>
      <c r="CL20" s="371"/>
      <c r="CM20" s="371"/>
      <c r="CN20" s="371"/>
      <c r="CO20" s="379">
        <f t="shared" si="5"/>
        <v>93.416666666666671</v>
      </c>
      <c r="CP20" s="373">
        <f t="shared" si="6"/>
        <v>23</v>
      </c>
      <c r="CQ20" s="215"/>
      <c r="CR20" s="378"/>
      <c r="CS20" s="376"/>
      <c r="CT20" s="376">
        <v>37</v>
      </c>
      <c r="CU20" s="376">
        <v>37.5</v>
      </c>
      <c r="CV20" s="371">
        <v>29</v>
      </c>
      <c r="CW20" s="371">
        <v>36</v>
      </c>
      <c r="CX20" s="371"/>
      <c r="CY20" s="371"/>
      <c r="CZ20" s="371"/>
      <c r="DA20" s="371"/>
      <c r="DB20" s="371"/>
      <c r="DC20" s="371"/>
      <c r="DD20" s="371"/>
      <c r="DE20" s="371"/>
      <c r="DF20" s="371"/>
      <c r="DG20" s="371">
        <v>33.464566900000001</v>
      </c>
      <c r="DH20" s="371">
        <v>32.5</v>
      </c>
      <c r="DI20" s="380"/>
      <c r="DJ20" s="371"/>
      <c r="DK20" s="371"/>
      <c r="DL20" s="371"/>
      <c r="DM20" s="371"/>
      <c r="DN20" s="379">
        <f t="shared" si="7"/>
        <v>34.244094483333335</v>
      </c>
      <c r="DO20" s="373">
        <f t="shared" si="8"/>
        <v>33</v>
      </c>
      <c r="DP20" s="377"/>
      <c r="DQ20" s="381"/>
      <c r="DR20" s="382"/>
      <c r="DS20" s="382"/>
      <c r="DT20" s="382"/>
      <c r="DU20" s="382"/>
      <c r="DV20" s="383"/>
      <c r="DW20" s="382"/>
      <c r="DX20" s="382"/>
      <c r="DY20" s="382"/>
      <c r="DZ20" s="383"/>
      <c r="EA20" s="383"/>
      <c r="EB20" s="383"/>
      <c r="EC20" s="383">
        <v>1</v>
      </c>
      <c r="ED20" s="383"/>
      <c r="EE20" s="383"/>
      <c r="EF20" s="371"/>
      <c r="EG20" s="371"/>
      <c r="EH20" s="372">
        <f t="shared" si="9"/>
        <v>1</v>
      </c>
      <c r="EI20" s="373">
        <f t="shared" si="10"/>
        <v>1</v>
      </c>
      <c r="EJ20" s="377"/>
      <c r="EK20" s="381"/>
      <c r="EL20" s="382"/>
      <c r="EM20" s="382"/>
      <c r="EN20" s="382"/>
      <c r="EO20" s="382" t="s">
        <v>211</v>
      </c>
      <c r="EP20" s="384" t="s">
        <v>333</v>
      </c>
      <c r="EQ20" s="375"/>
      <c r="ER20" s="589"/>
      <c r="ES20" s="382">
        <v>0</v>
      </c>
      <c r="ET20" s="382"/>
      <c r="EU20" s="383">
        <v>5</v>
      </c>
      <c r="EV20" s="383"/>
      <c r="EW20" s="383"/>
      <c r="EX20" s="383"/>
      <c r="EY20" s="383">
        <v>0.75</v>
      </c>
      <c r="EZ20" s="383"/>
      <c r="FA20" s="383"/>
      <c r="FB20" s="383">
        <v>8.5</v>
      </c>
      <c r="FC20" s="383"/>
      <c r="FD20" s="383"/>
      <c r="FE20" s="383"/>
      <c r="FF20" s="372">
        <f t="shared" si="11"/>
        <v>3.5625</v>
      </c>
      <c r="FG20" s="374">
        <f t="shared" si="12"/>
        <v>29</v>
      </c>
      <c r="FH20" s="212"/>
      <c r="FI20" s="376">
        <v>0</v>
      </c>
      <c r="FJ20" s="376">
        <v>0</v>
      </c>
      <c r="FK20" s="371">
        <v>1</v>
      </c>
      <c r="FL20" s="376">
        <v>0</v>
      </c>
      <c r="FM20" s="387"/>
      <c r="FN20" s="371">
        <v>0</v>
      </c>
      <c r="FO20" s="371"/>
      <c r="FP20" s="371"/>
      <c r="FQ20" s="371"/>
      <c r="FR20" s="371"/>
      <c r="FS20" s="372">
        <f t="shared" si="13"/>
        <v>0.2</v>
      </c>
      <c r="FT20" s="385">
        <f t="shared" si="14"/>
        <v>2</v>
      </c>
      <c r="FU20" s="386"/>
      <c r="FV20" s="388"/>
      <c r="FW20" s="389"/>
      <c r="FX20" s="390"/>
      <c r="FY20" s="391"/>
      <c r="FZ20" s="382">
        <v>5</v>
      </c>
      <c r="GA20" s="382"/>
      <c r="GB20" s="382"/>
      <c r="GC20" s="383"/>
      <c r="GD20" s="383">
        <v>7</v>
      </c>
      <c r="GE20" s="383"/>
      <c r="GF20" s="383"/>
      <c r="GG20" s="383"/>
      <c r="GH20" s="372">
        <f t="shared" si="15"/>
        <v>6</v>
      </c>
      <c r="GI20" s="373">
        <f t="shared" si="16"/>
        <v>34</v>
      </c>
      <c r="GJ20" s="384">
        <v>2</v>
      </c>
      <c r="GK20" s="384"/>
      <c r="GL20" s="392">
        <f t="shared" si="17"/>
        <v>2</v>
      </c>
      <c r="GM20" s="381"/>
      <c r="GN20" s="382"/>
      <c r="GO20" s="383"/>
      <c r="GP20" s="372" t="e">
        <f t="shared" si="18"/>
        <v>#DIV/0!</v>
      </c>
      <c r="GQ20" s="381"/>
      <c r="GR20" s="382"/>
      <c r="GS20" s="383"/>
      <c r="GT20" s="372" t="e">
        <f t="shared" si="19"/>
        <v>#DIV/0!</v>
      </c>
      <c r="GU20" s="381"/>
      <c r="GV20" s="382"/>
      <c r="GW20" s="383"/>
      <c r="GX20" s="383"/>
      <c r="GY20" s="383"/>
      <c r="GZ20" s="372" t="e">
        <f t="shared" si="20"/>
        <v>#DIV/0!</v>
      </c>
      <c r="HA20" s="381"/>
      <c r="HB20" s="382">
        <v>0</v>
      </c>
      <c r="HC20" s="382"/>
      <c r="HD20" s="383"/>
      <c r="HE20" s="382"/>
      <c r="HF20" s="383"/>
      <c r="HG20" s="393">
        <f t="shared" si="21"/>
        <v>0</v>
      </c>
      <c r="HH20" s="381">
        <v>2.5</v>
      </c>
      <c r="HI20" s="382"/>
      <c r="HJ20" s="382"/>
      <c r="HK20" s="383">
        <v>2.1750000000000003</v>
      </c>
      <c r="HL20" s="394"/>
      <c r="HM20" s="394"/>
      <c r="HN20" s="394"/>
      <c r="HO20" s="395">
        <f t="shared" si="22"/>
        <v>2.3375000000000004</v>
      </c>
      <c r="HP20" s="381"/>
      <c r="HQ20" s="383">
        <v>4.5</v>
      </c>
      <c r="HR20" s="383"/>
      <c r="HS20" s="383"/>
      <c r="HT20" s="395">
        <f t="shared" si="23"/>
        <v>4.5</v>
      </c>
      <c r="HU20" s="378">
        <v>0</v>
      </c>
      <c r="HV20" s="376">
        <v>0</v>
      </c>
      <c r="HW20" s="376">
        <v>0</v>
      </c>
      <c r="HX20" s="371">
        <v>0</v>
      </c>
      <c r="HY20" s="396">
        <v>0</v>
      </c>
      <c r="HZ20" s="599">
        <v>1.5</v>
      </c>
      <c r="IA20" s="397"/>
      <c r="IB20" s="398"/>
    </row>
    <row r="21" spans="1:236" ht="12" customHeight="1" x14ac:dyDescent="0.2">
      <c r="A21" s="168">
        <v>16</v>
      </c>
      <c r="B21" s="169" t="s">
        <v>250</v>
      </c>
      <c r="C21" s="170"/>
      <c r="D21" s="170">
        <v>85.9</v>
      </c>
      <c r="E21" s="170">
        <v>87.65</v>
      </c>
      <c r="F21" s="170">
        <v>63.755276600000002</v>
      </c>
      <c r="G21" s="170">
        <v>70.8</v>
      </c>
      <c r="H21" s="170">
        <v>56.5</v>
      </c>
      <c r="I21" s="170"/>
      <c r="J21" s="170"/>
      <c r="K21" s="170"/>
      <c r="L21" s="170"/>
      <c r="M21" s="170"/>
      <c r="N21" s="170"/>
      <c r="O21" s="170"/>
      <c r="P21" s="170">
        <v>68.577017241379309</v>
      </c>
      <c r="Q21" s="170"/>
      <c r="R21" s="170"/>
      <c r="S21" s="170"/>
      <c r="T21" s="170"/>
      <c r="U21" s="170"/>
      <c r="V21" s="170">
        <v>43.365668100000001</v>
      </c>
      <c r="W21" s="170">
        <v>57</v>
      </c>
      <c r="X21" s="170"/>
      <c r="Y21" s="170"/>
      <c r="Z21" s="170"/>
      <c r="AA21" s="170"/>
      <c r="AB21" s="170"/>
      <c r="AC21" s="170"/>
      <c r="AD21" s="171">
        <f t="shared" si="0"/>
        <v>66.693495242672412</v>
      </c>
      <c r="AE21" s="172">
        <f t="shared" si="1"/>
        <v>5</v>
      </c>
      <c r="AF21" s="171">
        <f t="shared" si="24"/>
        <v>71.125403448275875</v>
      </c>
      <c r="AG21" s="173">
        <f t="shared" si="2"/>
        <v>13</v>
      </c>
      <c r="AH21" s="362"/>
      <c r="AI21" s="174"/>
      <c r="AJ21" s="175">
        <v>51.85</v>
      </c>
      <c r="AK21" s="175">
        <v>56.9</v>
      </c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5"/>
      <c r="AX21" s="175">
        <v>57.95</v>
      </c>
      <c r="AY21" s="170"/>
      <c r="AZ21" s="170"/>
      <c r="BA21" s="170"/>
      <c r="BB21" s="170"/>
      <c r="BC21" s="170"/>
      <c r="BD21" s="170">
        <v>57.3</v>
      </c>
      <c r="BE21" s="170"/>
      <c r="BF21" s="170"/>
      <c r="BG21" s="170"/>
      <c r="BH21" s="170"/>
      <c r="BI21" s="170"/>
      <c r="BJ21" s="170"/>
      <c r="BK21" s="170"/>
      <c r="BL21" s="171">
        <f t="shared" si="3"/>
        <v>56</v>
      </c>
      <c r="BM21" s="172">
        <f t="shared" si="4"/>
        <v>12</v>
      </c>
      <c r="BN21" s="366"/>
      <c r="BO21" s="177"/>
      <c r="BP21" s="170">
        <v>84</v>
      </c>
      <c r="BQ21" s="170"/>
      <c r="BR21" s="170"/>
      <c r="BS21" s="170">
        <v>77</v>
      </c>
      <c r="BT21" s="170">
        <v>100</v>
      </c>
      <c r="BU21" s="170">
        <v>88</v>
      </c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>
        <v>93</v>
      </c>
      <c r="CG21" s="170"/>
      <c r="CH21" s="170">
        <v>94</v>
      </c>
      <c r="CI21" s="203"/>
      <c r="CJ21" s="203"/>
      <c r="CK21" s="170"/>
      <c r="CL21" s="170"/>
      <c r="CM21" s="170"/>
      <c r="CN21" s="170"/>
      <c r="CO21" s="179">
        <f t="shared" si="5"/>
        <v>89.333333333333329</v>
      </c>
      <c r="CP21" s="172">
        <f t="shared" si="6"/>
        <v>18</v>
      </c>
      <c r="CQ21" s="215"/>
      <c r="CR21" s="177"/>
      <c r="CS21" s="175"/>
      <c r="CT21" s="175">
        <v>32</v>
      </c>
      <c r="CU21" s="175">
        <v>29</v>
      </c>
      <c r="CV21" s="170">
        <v>27.5</v>
      </c>
      <c r="CW21" s="170">
        <v>31</v>
      </c>
      <c r="CX21" s="170"/>
      <c r="CY21" s="170"/>
      <c r="CZ21" s="170"/>
      <c r="DA21" s="170"/>
      <c r="DB21" s="170"/>
      <c r="DC21" s="170"/>
      <c r="DD21" s="170"/>
      <c r="DE21" s="170"/>
      <c r="DF21" s="170"/>
      <c r="DG21" s="170">
        <v>29.921259800000001</v>
      </c>
      <c r="DH21" s="170">
        <v>26</v>
      </c>
      <c r="DI21" s="180"/>
      <c r="DJ21" s="170"/>
      <c r="DK21" s="170"/>
      <c r="DL21" s="170"/>
      <c r="DM21" s="170"/>
      <c r="DN21" s="179">
        <f t="shared" si="7"/>
        <v>29.236876633333335</v>
      </c>
      <c r="DO21" s="172">
        <f t="shared" si="8"/>
        <v>2</v>
      </c>
      <c r="DP21" s="176"/>
      <c r="DQ21" s="182"/>
      <c r="DR21" s="183"/>
      <c r="DS21" s="183"/>
      <c r="DT21" s="183"/>
      <c r="DU21" s="183"/>
      <c r="DV21" s="184"/>
      <c r="DW21" s="183"/>
      <c r="DX21" s="183"/>
      <c r="DY21" s="183"/>
      <c r="DZ21" s="184"/>
      <c r="EA21" s="184"/>
      <c r="EB21" s="184"/>
      <c r="EC21" s="184">
        <v>1</v>
      </c>
      <c r="ED21" s="184"/>
      <c r="EE21" s="184"/>
      <c r="EF21" s="170"/>
      <c r="EG21" s="170"/>
      <c r="EH21" s="171">
        <f t="shared" si="9"/>
        <v>1</v>
      </c>
      <c r="EI21" s="172">
        <f t="shared" si="10"/>
        <v>1</v>
      </c>
      <c r="EJ21" s="176"/>
      <c r="EK21" s="182"/>
      <c r="EL21" s="183"/>
      <c r="EM21" s="183"/>
      <c r="EN21" s="183"/>
      <c r="EO21" s="183" t="s">
        <v>216</v>
      </c>
      <c r="EP21" s="186" t="s">
        <v>331</v>
      </c>
      <c r="EQ21" s="174"/>
      <c r="ER21" s="588"/>
      <c r="ES21" s="183">
        <v>0</v>
      </c>
      <c r="ET21" s="183"/>
      <c r="EU21" s="184">
        <v>0</v>
      </c>
      <c r="EV21" s="184"/>
      <c r="EW21" s="184"/>
      <c r="EX21" s="184"/>
      <c r="EY21" s="184">
        <v>0</v>
      </c>
      <c r="EZ21" s="184"/>
      <c r="FA21" s="184"/>
      <c r="FB21" s="184">
        <v>3.5</v>
      </c>
      <c r="FC21" s="184"/>
      <c r="FD21" s="184"/>
      <c r="FE21" s="184"/>
      <c r="FF21" s="171">
        <f t="shared" si="11"/>
        <v>0.875</v>
      </c>
      <c r="FG21" s="173">
        <f t="shared" si="12"/>
        <v>8</v>
      </c>
      <c r="FH21" s="212"/>
      <c r="FI21" s="175">
        <v>0</v>
      </c>
      <c r="FJ21" s="175">
        <v>0</v>
      </c>
      <c r="FK21" s="170">
        <v>2</v>
      </c>
      <c r="FL21" s="175">
        <v>0</v>
      </c>
      <c r="FM21" s="188"/>
      <c r="FN21" s="170">
        <v>0.25</v>
      </c>
      <c r="FO21" s="170"/>
      <c r="FP21" s="170"/>
      <c r="FQ21" s="170"/>
      <c r="FR21" s="170"/>
      <c r="FS21" s="171">
        <f t="shared" si="13"/>
        <v>0.45</v>
      </c>
      <c r="FT21" s="187">
        <f t="shared" si="14"/>
        <v>16</v>
      </c>
      <c r="FU21" s="349"/>
      <c r="FV21" s="189"/>
      <c r="FW21" s="190"/>
      <c r="FX21" s="191"/>
      <c r="FY21" s="192"/>
      <c r="FZ21" s="183">
        <v>0</v>
      </c>
      <c r="GA21" s="183"/>
      <c r="GB21" s="183"/>
      <c r="GC21" s="184"/>
      <c r="GD21" s="184">
        <v>4</v>
      </c>
      <c r="GE21" s="184"/>
      <c r="GF21" s="184"/>
      <c r="GG21" s="184"/>
      <c r="GH21" s="171">
        <f t="shared" si="15"/>
        <v>2</v>
      </c>
      <c r="GI21" s="172">
        <f t="shared" si="16"/>
        <v>19</v>
      </c>
      <c r="GJ21" s="186">
        <v>2</v>
      </c>
      <c r="GK21" s="186"/>
      <c r="GL21" s="204">
        <f t="shared" si="17"/>
        <v>2</v>
      </c>
      <c r="GM21" s="182"/>
      <c r="GN21" s="183"/>
      <c r="GO21" s="184"/>
      <c r="GP21" s="171" t="e">
        <f t="shared" si="18"/>
        <v>#DIV/0!</v>
      </c>
      <c r="GQ21" s="182"/>
      <c r="GR21" s="183"/>
      <c r="GS21" s="184"/>
      <c r="GT21" s="171" t="e">
        <f t="shared" si="19"/>
        <v>#DIV/0!</v>
      </c>
      <c r="GU21" s="182"/>
      <c r="GV21" s="183"/>
      <c r="GW21" s="184"/>
      <c r="GX21" s="184"/>
      <c r="GY21" s="184"/>
      <c r="GZ21" s="171" t="e">
        <f t="shared" si="20"/>
        <v>#DIV/0!</v>
      </c>
      <c r="HA21" s="182"/>
      <c r="HB21" s="183">
        <v>0</v>
      </c>
      <c r="HC21" s="183"/>
      <c r="HD21" s="184"/>
      <c r="HE21" s="183"/>
      <c r="HF21" s="184"/>
      <c r="HG21" s="197">
        <f t="shared" si="21"/>
        <v>0</v>
      </c>
      <c r="HH21" s="182">
        <v>3.5</v>
      </c>
      <c r="HI21" s="183"/>
      <c r="HJ21" s="183"/>
      <c r="HK21" s="184">
        <v>3.125</v>
      </c>
      <c r="HL21" s="205"/>
      <c r="HM21" s="205"/>
      <c r="HN21" s="205"/>
      <c r="HO21" s="206">
        <f t="shared" si="22"/>
        <v>3.3125</v>
      </c>
      <c r="HP21" s="182"/>
      <c r="HQ21" s="184">
        <v>7</v>
      </c>
      <c r="HR21" s="184"/>
      <c r="HS21" s="184"/>
      <c r="HT21" s="206">
        <f t="shared" si="23"/>
        <v>7</v>
      </c>
      <c r="HU21" s="177">
        <v>10.526315789473683</v>
      </c>
      <c r="HV21" s="175">
        <v>0</v>
      </c>
      <c r="HW21" s="175">
        <v>0</v>
      </c>
      <c r="HX21" s="170">
        <v>0</v>
      </c>
      <c r="HY21" s="354">
        <v>0</v>
      </c>
      <c r="HZ21" s="598">
        <v>3.5</v>
      </c>
      <c r="IA21" s="201"/>
      <c r="IB21" s="202"/>
    </row>
    <row r="22" spans="1:236" ht="12" customHeight="1" x14ac:dyDescent="0.2">
      <c r="A22" s="168">
        <v>17</v>
      </c>
      <c r="B22" s="169" t="s">
        <v>252</v>
      </c>
      <c r="C22" s="170"/>
      <c r="D22" s="170">
        <v>85.3</v>
      </c>
      <c r="E22" s="170">
        <v>78.099999999999994</v>
      </c>
      <c r="F22" s="170">
        <v>36.1</v>
      </c>
      <c r="G22" s="170">
        <v>76.900000000000006</v>
      </c>
      <c r="H22" s="170">
        <v>79.5</v>
      </c>
      <c r="I22" s="170"/>
      <c r="J22" s="170"/>
      <c r="K22" s="170"/>
      <c r="L22" s="170"/>
      <c r="M22" s="170"/>
      <c r="N22" s="170"/>
      <c r="O22" s="170"/>
      <c r="P22" s="170">
        <v>53.858484482758627</v>
      </c>
      <c r="Q22" s="170"/>
      <c r="R22" s="170"/>
      <c r="S22" s="170"/>
      <c r="T22" s="170"/>
      <c r="U22" s="170"/>
      <c r="V22" s="170">
        <v>51.297887299999999</v>
      </c>
      <c r="W22" s="170">
        <v>67</v>
      </c>
      <c r="X22" s="170"/>
      <c r="Y22" s="170"/>
      <c r="Z22" s="170"/>
      <c r="AA22" s="170"/>
      <c r="AB22" s="170"/>
      <c r="AC22" s="170"/>
      <c r="AD22" s="171">
        <f t="shared" si="0"/>
        <v>66.00704647284482</v>
      </c>
      <c r="AE22" s="172">
        <f t="shared" si="1"/>
        <v>6</v>
      </c>
      <c r="AF22" s="171">
        <f t="shared" si="24"/>
        <v>72.751696896551721</v>
      </c>
      <c r="AG22" s="173">
        <f t="shared" si="2"/>
        <v>8</v>
      </c>
      <c r="AH22" s="362"/>
      <c r="AI22" s="174"/>
      <c r="AJ22" s="175">
        <v>51.85</v>
      </c>
      <c r="AK22" s="175">
        <v>55.1</v>
      </c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5"/>
      <c r="AX22" s="175">
        <v>52.7</v>
      </c>
      <c r="AY22" s="170"/>
      <c r="AZ22" s="170"/>
      <c r="BA22" s="170"/>
      <c r="BB22" s="170"/>
      <c r="BC22" s="170"/>
      <c r="BD22" s="170">
        <v>56.35</v>
      </c>
      <c r="BE22" s="170"/>
      <c r="BF22" s="170"/>
      <c r="BG22" s="170"/>
      <c r="BH22" s="170"/>
      <c r="BI22" s="170"/>
      <c r="BJ22" s="170"/>
      <c r="BK22" s="170"/>
      <c r="BL22" s="171">
        <f t="shared" si="3"/>
        <v>54</v>
      </c>
      <c r="BM22" s="172">
        <f t="shared" si="4"/>
        <v>27</v>
      </c>
      <c r="BN22" s="366"/>
      <c r="BO22" s="177"/>
      <c r="BP22" s="170">
        <v>87</v>
      </c>
      <c r="BQ22" s="170"/>
      <c r="BR22" s="170"/>
      <c r="BS22" s="170">
        <v>91</v>
      </c>
      <c r="BT22" s="170">
        <v>100</v>
      </c>
      <c r="BU22" s="170">
        <v>89</v>
      </c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>
        <v>97</v>
      </c>
      <c r="CG22" s="170"/>
      <c r="CH22" s="170">
        <v>97</v>
      </c>
      <c r="CI22" s="203"/>
      <c r="CJ22" s="203"/>
      <c r="CK22" s="170"/>
      <c r="CL22" s="170"/>
      <c r="CM22" s="170"/>
      <c r="CN22" s="170"/>
      <c r="CO22" s="179">
        <f t="shared" si="5"/>
        <v>93.5</v>
      </c>
      <c r="CP22" s="172">
        <f t="shared" si="6"/>
        <v>24</v>
      </c>
      <c r="CQ22" s="215"/>
      <c r="CR22" s="177"/>
      <c r="CS22" s="175"/>
      <c r="CT22" s="175">
        <v>36</v>
      </c>
      <c r="CU22" s="175">
        <v>35</v>
      </c>
      <c r="CV22" s="170">
        <v>32</v>
      </c>
      <c r="CW22" s="170">
        <v>34</v>
      </c>
      <c r="CX22" s="170"/>
      <c r="CY22" s="170"/>
      <c r="CZ22" s="170"/>
      <c r="DA22" s="170"/>
      <c r="DB22" s="170"/>
      <c r="DC22" s="170"/>
      <c r="DD22" s="170"/>
      <c r="DE22" s="170"/>
      <c r="DF22" s="170"/>
      <c r="DG22" s="170">
        <v>35.433070899999997</v>
      </c>
      <c r="DH22" s="170">
        <v>31.5</v>
      </c>
      <c r="DI22" s="180"/>
      <c r="DJ22" s="170"/>
      <c r="DK22" s="170"/>
      <c r="DL22" s="170"/>
      <c r="DM22" s="170"/>
      <c r="DN22" s="179">
        <f t="shared" si="7"/>
        <v>33.988845149999996</v>
      </c>
      <c r="DO22" s="172">
        <f t="shared" si="8"/>
        <v>31</v>
      </c>
      <c r="DP22" s="176"/>
      <c r="DQ22" s="182"/>
      <c r="DR22" s="183"/>
      <c r="DS22" s="183"/>
      <c r="DT22" s="183"/>
      <c r="DU22" s="183"/>
      <c r="DV22" s="184"/>
      <c r="DW22" s="183"/>
      <c r="DX22" s="183"/>
      <c r="DY22" s="183"/>
      <c r="DZ22" s="184"/>
      <c r="EA22" s="184"/>
      <c r="EB22" s="184"/>
      <c r="EC22" s="184">
        <v>1</v>
      </c>
      <c r="ED22" s="184"/>
      <c r="EE22" s="184"/>
      <c r="EF22" s="170"/>
      <c r="EG22" s="170"/>
      <c r="EH22" s="171">
        <f t="shared" si="9"/>
        <v>1</v>
      </c>
      <c r="EI22" s="172">
        <f t="shared" si="10"/>
        <v>1</v>
      </c>
      <c r="EJ22" s="176"/>
      <c r="EK22" s="182"/>
      <c r="EL22" s="183"/>
      <c r="EM22" s="183"/>
      <c r="EN22" s="183"/>
      <c r="EO22" s="183" t="s">
        <v>213</v>
      </c>
      <c r="EP22" s="186" t="s">
        <v>339</v>
      </c>
      <c r="EQ22" s="174"/>
      <c r="ER22" s="588"/>
      <c r="ES22" s="183">
        <v>2</v>
      </c>
      <c r="ET22" s="183"/>
      <c r="EU22" s="184">
        <v>0</v>
      </c>
      <c r="EV22" s="184"/>
      <c r="EW22" s="184"/>
      <c r="EX22" s="184"/>
      <c r="EY22" s="184">
        <v>0.5</v>
      </c>
      <c r="EZ22" s="184"/>
      <c r="FA22" s="184"/>
      <c r="FB22" s="184">
        <v>1.5</v>
      </c>
      <c r="FC22" s="184"/>
      <c r="FD22" s="184"/>
      <c r="FE22" s="184"/>
      <c r="FF22" s="171">
        <f t="shared" si="11"/>
        <v>1</v>
      </c>
      <c r="FG22" s="173">
        <f t="shared" si="12"/>
        <v>11</v>
      </c>
      <c r="FH22" s="212"/>
      <c r="FI22" s="175">
        <v>0</v>
      </c>
      <c r="FJ22" s="175">
        <v>0</v>
      </c>
      <c r="FK22" s="170">
        <v>1</v>
      </c>
      <c r="FL22" s="175">
        <v>0</v>
      </c>
      <c r="FM22" s="188"/>
      <c r="FN22" s="170">
        <v>0</v>
      </c>
      <c r="FO22" s="170"/>
      <c r="FP22" s="170"/>
      <c r="FQ22" s="170"/>
      <c r="FR22" s="170"/>
      <c r="FS22" s="171">
        <f t="shared" si="13"/>
        <v>0.2</v>
      </c>
      <c r="FT22" s="187">
        <f t="shared" si="14"/>
        <v>2</v>
      </c>
      <c r="FU22" s="349"/>
      <c r="FV22" s="189"/>
      <c r="FW22" s="190"/>
      <c r="FX22" s="191"/>
      <c r="FY22" s="192"/>
      <c r="FZ22" s="183">
        <v>0</v>
      </c>
      <c r="GA22" s="183"/>
      <c r="GB22" s="183"/>
      <c r="GC22" s="184"/>
      <c r="GD22" s="184">
        <v>0</v>
      </c>
      <c r="GE22" s="184"/>
      <c r="GF22" s="184"/>
      <c r="GG22" s="184"/>
      <c r="GH22" s="171">
        <f t="shared" si="15"/>
        <v>0</v>
      </c>
      <c r="GI22" s="172">
        <f t="shared" si="16"/>
        <v>1</v>
      </c>
      <c r="GJ22" s="186">
        <v>2</v>
      </c>
      <c r="GK22" s="186"/>
      <c r="GL22" s="204">
        <f t="shared" si="17"/>
        <v>2</v>
      </c>
      <c r="GM22" s="182"/>
      <c r="GN22" s="183"/>
      <c r="GO22" s="184"/>
      <c r="GP22" s="171" t="e">
        <f t="shared" si="18"/>
        <v>#DIV/0!</v>
      </c>
      <c r="GQ22" s="182"/>
      <c r="GR22" s="183"/>
      <c r="GS22" s="184"/>
      <c r="GT22" s="171" t="e">
        <f t="shared" si="19"/>
        <v>#DIV/0!</v>
      </c>
      <c r="GU22" s="182"/>
      <c r="GV22" s="183"/>
      <c r="GW22" s="184"/>
      <c r="GX22" s="184"/>
      <c r="GY22" s="184"/>
      <c r="GZ22" s="171" t="e">
        <f t="shared" si="20"/>
        <v>#DIV/0!</v>
      </c>
      <c r="HA22" s="182"/>
      <c r="HB22" s="183">
        <v>3</v>
      </c>
      <c r="HC22" s="183"/>
      <c r="HD22" s="184"/>
      <c r="HE22" s="183"/>
      <c r="HF22" s="184"/>
      <c r="HG22" s="197">
        <f t="shared" si="21"/>
        <v>3</v>
      </c>
      <c r="HH22" s="182">
        <v>0.5</v>
      </c>
      <c r="HI22" s="183"/>
      <c r="HJ22" s="183"/>
      <c r="HK22" s="184">
        <v>2.8250000000000002</v>
      </c>
      <c r="HL22" s="205"/>
      <c r="HM22" s="205"/>
      <c r="HN22" s="205"/>
      <c r="HO22" s="206">
        <f t="shared" si="22"/>
        <v>1.6625000000000001</v>
      </c>
      <c r="HP22" s="182"/>
      <c r="HQ22" s="184">
        <v>6</v>
      </c>
      <c r="HR22" s="184"/>
      <c r="HS22" s="184"/>
      <c r="HT22" s="206">
        <f t="shared" si="23"/>
        <v>6</v>
      </c>
      <c r="HU22" s="177">
        <v>100</v>
      </c>
      <c r="HV22" s="175">
        <v>100</v>
      </c>
      <c r="HW22" s="175">
        <v>100</v>
      </c>
      <c r="HX22" s="170">
        <v>0</v>
      </c>
      <c r="HY22" s="354">
        <v>0</v>
      </c>
      <c r="HZ22" s="598">
        <v>1.5</v>
      </c>
      <c r="IA22" s="201"/>
      <c r="IB22" s="202"/>
    </row>
    <row r="23" spans="1:236" ht="12" customHeight="1" x14ac:dyDescent="0.2">
      <c r="A23" s="168">
        <v>18</v>
      </c>
      <c r="B23" s="169" t="s">
        <v>254</v>
      </c>
      <c r="C23" s="170"/>
      <c r="D23" s="170">
        <v>70.5</v>
      </c>
      <c r="E23" s="170">
        <v>82.45</v>
      </c>
      <c r="F23" s="170">
        <v>19.100000000000001</v>
      </c>
      <c r="G23" s="170">
        <v>71.900000000000006</v>
      </c>
      <c r="H23" s="170">
        <v>60.2</v>
      </c>
      <c r="I23" s="170"/>
      <c r="J23" s="170"/>
      <c r="K23" s="170"/>
      <c r="L23" s="170"/>
      <c r="M23" s="170"/>
      <c r="N23" s="170"/>
      <c r="O23" s="170"/>
      <c r="P23" s="170">
        <v>42.482038793103449</v>
      </c>
      <c r="Q23" s="170"/>
      <c r="R23" s="170"/>
      <c r="S23" s="170"/>
      <c r="T23" s="170"/>
      <c r="U23" s="170"/>
      <c r="V23" s="170">
        <v>46.667843400000002</v>
      </c>
      <c r="W23" s="170">
        <v>57.9</v>
      </c>
      <c r="X23" s="170"/>
      <c r="Y23" s="170"/>
      <c r="Z23" s="170"/>
      <c r="AA23" s="170"/>
      <c r="AB23" s="170"/>
      <c r="AC23" s="170"/>
      <c r="AD23" s="171">
        <f t="shared" si="0"/>
        <v>56.399985274137926</v>
      </c>
      <c r="AE23" s="172">
        <f t="shared" si="1"/>
        <v>21</v>
      </c>
      <c r="AF23" s="171">
        <f t="shared" si="24"/>
        <v>62.706407758620685</v>
      </c>
      <c r="AG23" s="173">
        <f t="shared" si="2"/>
        <v>25</v>
      </c>
      <c r="AH23" s="362"/>
      <c r="AI23" s="174"/>
      <c r="AJ23" s="175">
        <v>48.35</v>
      </c>
      <c r="AK23" s="175">
        <v>53.1</v>
      </c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5"/>
      <c r="AX23" s="175">
        <v>45.849999999999994</v>
      </c>
      <c r="AY23" s="170"/>
      <c r="AZ23" s="170"/>
      <c r="BA23" s="170"/>
      <c r="BB23" s="170"/>
      <c r="BC23" s="170"/>
      <c r="BD23" s="170">
        <v>55.35</v>
      </c>
      <c r="BE23" s="170"/>
      <c r="BF23" s="170"/>
      <c r="BG23" s="170"/>
      <c r="BH23" s="170"/>
      <c r="BI23" s="170"/>
      <c r="BJ23" s="170"/>
      <c r="BK23" s="170"/>
      <c r="BL23" s="171">
        <f t="shared" si="3"/>
        <v>50.662500000000001</v>
      </c>
      <c r="BM23" s="172">
        <f t="shared" si="4"/>
        <v>32</v>
      </c>
      <c r="BN23" s="366"/>
      <c r="BO23" s="177"/>
      <c r="BP23" s="170">
        <v>89</v>
      </c>
      <c r="BQ23" s="170"/>
      <c r="BR23" s="170"/>
      <c r="BS23" s="170"/>
      <c r="BT23" s="170">
        <v>100</v>
      </c>
      <c r="BU23" s="170">
        <v>101</v>
      </c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>
        <v>99</v>
      </c>
      <c r="CG23" s="170"/>
      <c r="CH23" s="170">
        <v>103</v>
      </c>
      <c r="CI23" s="203"/>
      <c r="CJ23" s="203"/>
      <c r="CK23" s="170"/>
      <c r="CL23" s="170"/>
      <c r="CM23" s="170"/>
      <c r="CN23" s="170"/>
      <c r="CO23" s="179">
        <f t="shared" si="5"/>
        <v>98.4</v>
      </c>
      <c r="CP23" s="172">
        <f t="shared" si="6"/>
        <v>32</v>
      </c>
      <c r="CQ23" s="215"/>
      <c r="CR23" s="177"/>
      <c r="CS23" s="175"/>
      <c r="CT23" s="175">
        <v>33</v>
      </c>
      <c r="CU23" s="175">
        <v>34</v>
      </c>
      <c r="CV23" s="170">
        <v>25</v>
      </c>
      <c r="CW23" s="170">
        <v>35</v>
      </c>
      <c r="CX23" s="170"/>
      <c r="CY23" s="170"/>
      <c r="CZ23" s="170"/>
      <c r="DA23" s="170"/>
      <c r="DB23" s="170"/>
      <c r="DC23" s="170"/>
      <c r="DD23" s="170"/>
      <c r="DE23" s="170"/>
      <c r="DF23" s="170"/>
      <c r="DG23" s="170">
        <v>31.496062999999999</v>
      </c>
      <c r="DH23" s="170">
        <v>30.5</v>
      </c>
      <c r="DI23" s="180"/>
      <c r="DJ23" s="170"/>
      <c r="DK23" s="170"/>
      <c r="DL23" s="170"/>
      <c r="DM23" s="170"/>
      <c r="DN23" s="179">
        <f t="shared" si="7"/>
        <v>31.499343833333331</v>
      </c>
      <c r="DO23" s="172">
        <f t="shared" si="8"/>
        <v>10</v>
      </c>
      <c r="DP23" s="176"/>
      <c r="DQ23" s="182"/>
      <c r="DR23" s="183"/>
      <c r="DS23" s="183"/>
      <c r="DT23" s="183"/>
      <c r="DU23" s="183"/>
      <c r="DV23" s="184"/>
      <c r="DW23" s="183"/>
      <c r="DX23" s="183"/>
      <c r="DY23" s="183"/>
      <c r="DZ23" s="184"/>
      <c r="EA23" s="184"/>
      <c r="EB23" s="184"/>
      <c r="EC23" s="184">
        <v>1.75</v>
      </c>
      <c r="ED23" s="184"/>
      <c r="EE23" s="184"/>
      <c r="EF23" s="170"/>
      <c r="EG23" s="170"/>
      <c r="EH23" s="171">
        <f t="shared" si="9"/>
        <v>1.75</v>
      </c>
      <c r="EI23" s="172">
        <f t="shared" si="10"/>
        <v>27</v>
      </c>
      <c r="EJ23" s="176"/>
      <c r="EK23" s="182"/>
      <c r="EL23" s="183"/>
      <c r="EM23" s="183"/>
      <c r="EN23" s="183"/>
      <c r="EO23" s="183" t="s">
        <v>330</v>
      </c>
      <c r="EP23" s="186" t="s">
        <v>216</v>
      </c>
      <c r="EQ23" s="174"/>
      <c r="ER23" s="588"/>
      <c r="ES23" s="183">
        <v>2</v>
      </c>
      <c r="ET23" s="183"/>
      <c r="EU23" s="184">
        <v>0</v>
      </c>
      <c r="EV23" s="184"/>
      <c r="EW23" s="184"/>
      <c r="EX23" s="184"/>
      <c r="EY23" s="184">
        <v>0.25</v>
      </c>
      <c r="EZ23" s="184"/>
      <c r="FA23" s="184"/>
      <c r="FB23" s="184">
        <v>0</v>
      </c>
      <c r="FC23" s="184"/>
      <c r="FD23" s="184"/>
      <c r="FE23" s="184"/>
      <c r="FF23" s="171">
        <f t="shared" si="11"/>
        <v>0.5625</v>
      </c>
      <c r="FG23" s="173">
        <f t="shared" si="12"/>
        <v>6</v>
      </c>
      <c r="FH23" s="212"/>
      <c r="FI23" s="175">
        <v>0.7</v>
      </c>
      <c r="FJ23" s="175">
        <v>1.5</v>
      </c>
      <c r="FK23" s="170">
        <v>0</v>
      </c>
      <c r="FL23" s="175">
        <v>0</v>
      </c>
      <c r="FM23" s="188"/>
      <c r="FN23" s="170">
        <v>2.25</v>
      </c>
      <c r="FO23" s="170"/>
      <c r="FP23" s="170"/>
      <c r="FQ23" s="170"/>
      <c r="FR23" s="170"/>
      <c r="FS23" s="171">
        <f t="shared" si="13"/>
        <v>0.89</v>
      </c>
      <c r="FT23" s="187">
        <f t="shared" si="14"/>
        <v>25</v>
      </c>
      <c r="FU23" s="349"/>
      <c r="FV23" s="189"/>
      <c r="FW23" s="190"/>
      <c r="FX23" s="191"/>
      <c r="FY23" s="192"/>
      <c r="FZ23" s="183">
        <v>0</v>
      </c>
      <c r="GA23" s="183"/>
      <c r="GB23" s="183"/>
      <c r="GC23" s="184"/>
      <c r="GD23" s="184">
        <v>3</v>
      </c>
      <c r="GE23" s="184"/>
      <c r="GF23" s="184"/>
      <c r="GG23" s="184"/>
      <c r="GH23" s="171">
        <f t="shared" si="15"/>
        <v>1.5</v>
      </c>
      <c r="GI23" s="172">
        <f t="shared" si="16"/>
        <v>17</v>
      </c>
      <c r="GJ23" s="186">
        <v>2</v>
      </c>
      <c r="GK23" s="186"/>
      <c r="GL23" s="204">
        <f t="shared" si="17"/>
        <v>2</v>
      </c>
      <c r="GM23" s="182"/>
      <c r="GN23" s="183"/>
      <c r="GO23" s="184"/>
      <c r="GP23" s="171" t="e">
        <f t="shared" si="18"/>
        <v>#DIV/0!</v>
      </c>
      <c r="GQ23" s="182"/>
      <c r="GR23" s="183"/>
      <c r="GS23" s="184"/>
      <c r="GT23" s="171" t="e">
        <f t="shared" si="19"/>
        <v>#DIV/0!</v>
      </c>
      <c r="GU23" s="182"/>
      <c r="GV23" s="183"/>
      <c r="GW23" s="184"/>
      <c r="GX23" s="184"/>
      <c r="GY23" s="184"/>
      <c r="GZ23" s="171" t="e">
        <f t="shared" si="20"/>
        <v>#DIV/0!</v>
      </c>
      <c r="HA23" s="182"/>
      <c r="HB23" s="183">
        <v>0</v>
      </c>
      <c r="HC23" s="183"/>
      <c r="HD23" s="184"/>
      <c r="HE23" s="183"/>
      <c r="HF23" s="184"/>
      <c r="HG23" s="197">
        <f t="shared" si="21"/>
        <v>0</v>
      </c>
      <c r="HH23" s="182">
        <v>1.5</v>
      </c>
      <c r="HI23" s="183"/>
      <c r="HJ23" s="183"/>
      <c r="HK23" s="184">
        <v>0</v>
      </c>
      <c r="HL23" s="205"/>
      <c r="HM23" s="205"/>
      <c r="HN23" s="205"/>
      <c r="HO23" s="206">
        <f t="shared" si="22"/>
        <v>0.75</v>
      </c>
      <c r="HP23" s="182"/>
      <c r="HQ23" s="184">
        <v>6</v>
      </c>
      <c r="HR23" s="184"/>
      <c r="HS23" s="184"/>
      <c r="HT23" s="206">
        <f t="shared" si="23"/>
        <v>6</v>
      </c>
      <c r="HU23" s="177">
        <v>100</v>
      </c>
      <c r="HV23" s="175">
        <v>0</v>
      </c>
      <c r="HW23" s="175">
        <v>0</v>
      </c>
      <c r="HX23" s="170">
        <v>0</v>
      </c>
      <c r="HY23" s="354">
        <v>0</v>
      </c>
      <c r="HZ23" s="598">
        <v>1</v>
      </c>
      <c r="IA23" s="201"/>
      <c r="IB23" s="202"/>
    </row>
    <row r="24" spans="1:236" ht="12" customHeight="1" x14ac:dyDescent="0.2">
      <c r="A24" s="168">
        <v>19</v>
      </c>
      <c r="B24" s="169" t="s">
        <v>256</v>
      </c>
      <c r="C24" s="170"/>
      <c r="D24" s="170">
        <v>74.25</v>
      </c>
      <c r="E24" s="170">
        <v>85.05</v>
      </c>
      <c r="F24" s="170">
        <v>8.5666667000000007</v>
      </c>
      <c r="G24" s="170">
        <v>64.2</v>
      </c>
      <c r="H24" s="170">
        <v>30.3</v>
      </c>
      <c r="I24" s="170"/>
      <c r="J24" s="170"/>
      <c r="K24" s="170"/>
      <c r="L24" s="170"/>
      <c r="M24" s="170"/>
      <c r="N24" s="170"/>
      <c r="O24" s="170"/>
      <c r="P24" s="170">
        <v>16.055168103448274</v>
      </c>
      <c r="Q24" s="170"/>
      <c r="R24" s="170"/>
      <c r="S24" s="170"/>
      <c r="T24" s="170"/>
      <c r="U24" s="170"/>
      <c r="V24" s="170">
        <v>60.386353</v>
      </c>
      <c r="W24" s="170">
        <v>34.4</v>
      </c>
      <c r="X24" s="170"/>
      <c r="Y24" s="170"/>
      <c r="Z24" s="170"/>
      <c r="AA24" s="170"/>
      <c r="AB24" s="170"/>
      <c r="AC24" s="170"/>
      <c r="AD24" s="171">
        <f t="shared" si="0"/>
        <v>46.651023475431039</v>
      </c>
      <c r="AE24" s="172">
        <f t="shared" si="1"/>
        <v>32</v>
      </c>
      <c r="AF24" s="171">
        <f t="shared" si="24"/>
        <v>48.011033620689659</v>
      </c>
      <c r="AG24" s="173">
        <f t="shared" si="2"/>
        <v>33</v>
      </c>
      <c r="AH24" s="362"/>
      <c r="AI24" s="174"/>
      <c r="AJ24" s="175">
        <v>42.4</v>
      </c>
      <c r="AK24" s="175">
        <v>55</v>
      </c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5"/>
      <c r="AX24" s="175">
        <v>25</v>
      </c>
      <c r="AY24" s="170"/>
      <c r="AZ24" s="170"/>
      <c r="BA24" s="170"/>
      <c r="BB24" s="170"/>
      <c r="BC24" s="170"/>
      <c r="BD24" s="170">
        <v>58.45</v>
      </c>
      <c r="BE24" s="170"/>
      <c r="BF24" s="170"/>
      <c r="BG24" s="170"/>
      <c r="BH24" s="170"/>
      <c r="BI24" s="170"/>
      <c r="BJ24" s="170"/>
      <c r="BK24" s="170"/>
      <c r="BL24" s="171">
        <f t="shared" si="3"/>
        <v>45.212500000000006</v>
      </c>
      <c r="BM24" s="172">
        <f t="shared" si="4"/>
        <v>36</v>
      </c>
      <c r="BN24" s="366"/>
      <c r="BO24" s="177"/>
      <c r="BP24" s="170">
        <v>95</v>
      </c>
      <c r="BQ24" s="170"/>
      <c r="BR24" s="170"/>
      <c r="BS24" s="170"/>
      <c r="BT24" s="170">
        <v>104</v>
      </c>
      <c r="BU24" s="170">
        <v>96</v>
      </c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>
        <v>104</v>
      </c>
      <c r="CG24" s="170"/>
      <c r="CH24" s="170">
        <v>108</v>
      </c>
      <c r="CI24" s="203"/>
      <c r="CJ24" s="203"/>
      <c r="CK24" s="170"/>
      <c r="CL24" s="170"/>
      <c r="CM24" s="170"/>
      <c r="CN24" s="170"/>
      <c r="CO24" s="179">
        <f t="shared" si="5"/>
        <v>101.4</v>
      </c>
      <c r="CP24" s="172">
        <f t="shared" si="6"/>
        <v>36</v>
      </c>
      <c r="CQ24" s="215"/>
      <c r="CR24" s="177"/>
      <c r="CS24" s="175"/>
      <c r="CT24" s="175">
        <v>38.5</v>
      </c>
      <c r="CU24" s="175">
        <v>35.5</v>
      </c>
      <c r="CV24" s="170">
        <v>25</v>
      </c>
      <c r="CW24" s="170">
        <v>34</v>
      </c>
      <c r="CX24" s="170"/>
      <c r="CY24" s="170"/>
      <c r="CZ24" s="170"/>
      <c r="DA24" s="170"/>
      <c r="DB24" s="170"/>
      <c r="DC24" s="170"/>
      <c r="DD24" s="170"/>
      <c r="DE24" s="170"/>
      <c r="DF24" s="170"/>
      <c r="DG24" s="170">
        <v>35.433070899999997</v>
      </c>
      <c r="DH24" s="170">
        <v>32</v>
      </c>
      <c r="DI24" s="180"/>
      <c r="DJ24" s="170"/>
      <c r="DK24" s="170"/>
      <c r="DL24" s="170"/>
      <c r="DM24" s="170"/>
      <c r="DN24" s="179">
        <f t="shared" si="7"/>
        <v>33.405511816666667</v>
      </c>
      <c r="DO24" s="172">
        <f t="shared" si="8"/>
        <v>26</v>
      </c>
      <c r="DP24" s="176"/>
      <c r="DQ24" s="182"/>
      <c r="DR24" s="183"/>
      <c r="DS24" s="183"/>
      <c r="DT24" s="183"/>
      <c r="DU24" s="183"/>
      <c r="DV24" s="184"/>
      <c r="DW24" s="183"/>
      <c r="DX24" s="183"/>
      <c r="DY24" s="183"/>
      <c r="DZ24" s="184"/>
      <c r="EA24" s="184"/>
      <c r="EB24" s="184"/>
      <c r="EC24" s="184">
        <v>1</v>
      </c>
      <c r="ED24" s="184"/>
      <c r="EE24" s="184"/>
      <c r="EF24" s="170"/>
      <c r="EG24" s="170"/>
      <c r="EH24" s="171">
        <f t="shared" si="9"/>
        <v>1</v>
      </c>
      <c r="EI24" s="172">
        <f t="shared" si="10"/>
        <v>1</v>
      </c>
      <c r="EJ24" s="176"/>
      <c r="EK24" s="182"/>
      <c r="EL24" s="183"/>
      <c r="EM24" s="183"/>
      <c r="EN24" s="183"/>
      <c r="EO24" s="183" t="s">
        <v>340</v>
      </c>
      <c r="EP24" s="186" t="s">
        <v>341</v>
      </c>
      <c r="EQ24" s="174"/>
      <c r="ER24" s="588"/>
      <c r="ES24" s="183">
        <v>4</v>
      </c>
      <c r="ET24" s="183"/>
      <c r="EU24" s="184">
        <v>0</v>
      </c>
      <c r="EV24" s="184"/>
      <c r="EW24" s="184"/>
      <c r="EX24" s="184"/>
      <c r="EY24" s="184">
        <v>1</v>
      </c>
      <c r="EZ24" s="184"/>
      <c r="FA24" s="184"/>
      <c r="FB24" s="184">
        <v>0.5</v>
      </c>
      <c r="FC24" s="184"/>
      <c r="FD24" s="184"/>
      <c r="FE24" s="184"/>
      <c r="FF24" s="171">
        <f t="shared" si="11"/>
        <v>1.375</v>
      </c>
      <c r="FG24" s="173">
        <f t="shared" si="12"/>
        <v>17</v>
      </c>
      <c r="FH24" s="212"/>
      <c r="FI24" s="175">
        <v>0</v>
      </c>
      <c r="FJ24" s="175">
        <v>0</v>
      </c>
      <c r="FK24" s="170">
        <v>1</v>
      </c>
      <c r="FL24" s="175">
        <v>0</v>
      </c>
      <c r="FM24" s="188"/>
      <c r="FN24" s="170">
        <v>2.25</v>
      </c>
      <c r="FO24" s="170"/>
      <c r="FP24" s="170"/>
      <c r="FQ24" s="170"/>
      <c r="FR24" s="170"/>
      <c r="FS24" s="171">
        <f t="shared" si="13"/>
        <v>0.65</v>
      </c>
      <c r="FT24" s="187">
        <f t="shared" si="14"/>
        <v>20</v>
      </c>
      <c r="FU24" s="349"/>
      <c r="FV24" s="189"/>
      <c r="FW24" s="190"/>
      <c r="FX24" s="191"/>
      <c r="FY24" s="192"/>
      <c r="FZ24" s="183">
        <v>0</v>
      </c>
      <c r="GA24" s="183"/>
      <c r="GB24" s="183"/>
      <c r="GC24" s="184"/>
      <c r="GD24" s="184">
        <v>4</v>
      </c>
      <c r="GE24" s="184"/>
      <c r="GF24" s="184"/>
      <c r="GG24" s="184"/>
      <c r="GH24" s="171">
        <f t="shared" si="15"/>
        <v>2</v>
      </c>
      <c r="GI24" s="172">
        <f t="shared" si="16"/>
        <v>19</v>
      </c>
      <c r="GJ24" s="186">
        <v>2</v>
      </c>
      <c r="GK24" s="186"/>
      <c r="GL24" s="204">
        <f t="shared" si="17"/>
        <v>2</v>
      </c>
      <c r="GM24" s="182"/>
      <c r="GN24" s="183"/>
      <c r="GO24" s="184"/>
      <c r="GP24" s="171" t="e">
        <f t="shared" si="18"/>
        <v>#DIV/0!</v>
      </c>
      <c r="GQ24" s="182"/>
      <c r="GR24" s="183"/>
      <c r="GS24" s="184"/>
      <c r="GT24" s="171" t="e">
        <f t="shared" si="19"/>
        <v>#DIV/0!</v>
      </c>
      <c r="GU24" s="182"/>
      <c r="GV24" s="183"/>
      <c r="GW24" s="184"/>
      <c r="GX24" s="184"/>
      <c r="GY24" s="184"/>
      <c r="GZ24" s="171" t="e">
        <f t="shared" si="20"/>
        <v>#DIV/0!</v>
      </c>
      <c r="HA24" s="182"/>
      <c r="HB24" s="183">
        <v>0</v>
      </c>
      <c r="HC24" s="183"/>
      <c r="HD24" s="184"/>
      <c r="HE24" s="183"/>
      <c r="HF24" s="184"/>
      <c r="HG24" s="197">
        <f t="shared" si="21"/>
        <v>0</v>
      </c>
      <c r="HH24" s="182">
        <v>1.5</v>
      </c>
      <c r="HI24" s="183"/>
      <c r="HJ24" s="183"/>
      <c r="HK24" s="184">
        <v>0</v>
      </c>
      <c r="HL24" s="205"/>
      <c r="HM24" s="205"/>
      <c r="HN24" s="205"/>
      <c r="HO24" s="206">
        <f t="shared" si="22"/>
        <v>0.75</v>
      </c>
      <c r="HP24" s="182"/>
      <c r="HQ24" s="184">
        <v>7.5</v>
      </c>
      <c r="HR24" s="184"/>
      <c r="HS24" s="184"/>
      <c r="HT24" s="206">
        <f t="shared" si="23"/>
        <v>7.5</v>
      </c>
      <c r="HU24" s="177">
        <v>100</v>
      </c>
      <c r="HV24" s="175">
        <v>0</v>
      </c>
      <c r="HW24" s="175">
        <v>0</v>
      </c>
      <c r="HX24" s="170">
        <v>0</v>
      </c>
      <c r="HY24" s="354">
        <v>0</v>
      </c>
      <c r="HZ24" s="598">
        <v>2</v>
      </c>
      <c r="IA24" s="201"/>
      <c r="IB24" s="202"/>
    </row>
    <row r="25" spans="1:236" s="399" customFormat="1" ht="12" customHeight="1" x14ac:dyDescent="0.2">
      <c r="A25" s="369">
        <v>20</v>
      </c>
      <c r="B25" s="370" t="s">
        <v>258</v>
      </c>
      <c r="C25" s="371"/>
      <c r="D25" s="371">
        <v>52.2</v>
      </c>
      <c r="E25" s="371">
        <v>65</v>
      </c>
      <c r="F25" s="371">
        <v>15.2666667</v>
      </c>
      <c r="G25" s="371">
        <v>63.6</v>
      </c>
      <c r="H25" s="371">
        <v>29.1</v>
      </c>
      <c r="I25" s="371"/>
      <c r="J25" s="371"/>
      <c r="K25" s="371"/>
      <c r="L25" s="371"/>
      <c r="M25" s="371"/>
      <c r="N25" s="371"/>
      <c r="O25" s="371"/>
      <c r="P25" s="371">
        <v>23.385318965517243</v>
      </c>
      <c r="Q25" s="371"/>
      <c r="R25" s="371"/>
      <c r="S25" s="371"/>
      <c r="T25" s="371"/>
      <c r="U25" s="371"/>
      <c r="V25" s="371">
        <v>55.122271300000001</v>
      </c>
      <c r="W25" s="371">
        <v>69.8</v>
      </c>
      <c r="X25" s="371"/>
      <c r="Y25" s="371"/>
      <c r="Z25" s="371"/>
      <c r="AA25" s="371"/>
      <c r="AB25" s="371"/>
      <c r="AC25" s="371"/>
      <c r="AD25" s="372">
        <f t="shared" si="0"/>
        <v>46.684282120689659</v>
      </c>
      <c r="AE25" s="373">
        <f t="shared" si="1"/>
        <v>31</v>
      </c>
      <c r="AF25" s="372">
        <f t="shared" si="24"/>
        <v>47.897063793103449</v>
      </c>
      <c r="AG25" s="374">
        <f t="shared" si="2"/>
        <v>35</v>
      </c>
      <c r="AH25" s="362"/>
      <c r="AI25" s="375"/>
      <c r="AJ25" s="376">
        <v>49.55</v>
      </c>
      <c r="AK25" s="376">
        <v>54.05</v>
      </c>
      <c r="AL25" s="371"/>
      <c r="AM25" s="371"/>
      <c r="AN25" s="371"/>
      <c r="AO25" s="371"/>
      <c r="AP25" s="371"/>
      <c r="AQ25" s="371"/>
      <c r="AR25" s="371"/>
      <c r="AS25" s="371"/>
      <c r="AT25" s="371"/>
      <c r="AU25" s="371"/>
      <c r="AV25" s="371"/>
      <c r="AW25" s="376"/>
      <c r="AX25" s="376">
        <v>44.05</v>
      </c>
      <c r="AY25" s="371"/>
      <c r="AZ25" s="371"/>
      <c r="BA25" s="371"/>
      <c r="BB25" s="371"/>
      <c r="BC25" s="371"/>
      <c r="BD25" s="371">
        <v>58.1</v>
      </c>
      <c r="BE25" s="371"/>
      <c r="BF25" s="371"/>
      <c r="BG25" s="371"/>
      <c r="BH25" s="371"/>
      <c r="BI25" s="371"/>
      <c r="BJ25" s="371"/>
      <c r="BK25" s="371"/>
      <c r="BL25" s="372">
        <f t="shared" si="3"/>
        <v>51.437499999999993</v>
      </c>
      <c r="BM25" s="373">
        <f t="shared" si="4"/>
        <v>31</v>
      </c>
      <c r="BN25" s="377"/>
      <c r="BO25" s="378"/>
      <c r="BP25" s="371">
        <v>88</v>
      </c>
      <c r="BQ25" s="371"/>
      <c r="BR25" s="371"/>
      <c r="BS25" s="371"/>
      <c r="BT25" s="371">
        <v>100</v>
      </c>
      <c r="BU25" s="371">
        <v>102</v>
      </c>
      <c r="BV25" s="371"/>
      <c r="BW25" s="371"/>
      <c r="BX25" s="371"/>
      <c r="BY25" s="371"/>
      <c r="BZ25" s="371"/>
      <c r="CA25" s="371"/>
      <c r="CB25" s="371"/>
      <c r="CC25" s="371"/>
      <c r="CD25" s="371"/>
      <c r="CE25" s="371"/>
      <c r="CF25" s="371">
        <v>99</v>
      </c>
      <c r="CG25" s="371"/>
      <c r="CH25" s="371">
        <v>103</v>
      </c>
      <c r="CI25" s="371"/>
      <c r="CJ25" s="371"/>
      <c r="CK25" s="371"/>
      <c r="CL25" s="371"/>
      <c r="CM25" s="371"/>
      <c r="CN25" s="371"/>
      <c r="CO25" s="379">
        <f t="shared" si="5"/>
        <v>98.4</v>
      </c>
      <c r="CP25" s="373">
        <f t="shared" si="6"/>
        <v>32</v>
      </c>
      <c r="CQ25" s="215"/>
      <c r="CR25" s="378"/>
      <c r="CS25" s="376"/>
      <c r="CT25" s="376">
        <v>36</v>
      </c>
      <c r="CU25" s="376">
        <v>31</v>
      </c>
      <c r="CV25" s="371">
        <v>28</v>
      </c>
      <c r="CW25" s="371">
        <v>32</v>
      </c>
      <c r="CX25" s="371"/>
      <c r="CY25" s="371"/>
      <c r="CZ25" s="371"/>
      <c r="DA25" s="371"/>
      <c r="DB25" s="371"/>
      <c r="DC25" s="371"/>
      <c r="DD25" s="371"/>
      <c r="DE25" s="371"/>
      <c r="DF25" s="371"/>
      <c r="DG25" s="371">
        <v>33.464566900000001</v>
      </c>
      <c r="DH25" s="371">
        <v>31.5</v>
      </c>
      <c r="DI25" s="380"/>
      <c r="DJ25" s="371"/>
      <c r="DK25" s="371"/>
      <c r="DL25" s="371"/>
      <c r="DM25" s="371"/>
      <c r="DN25" s="379">
        <f t="shared" si="7"/>
        <v>31.994094483333331</v>
      </c>
      <c r="DO25" s="373">
        <f t="shared" si="8"/>
        <v>13</v>
      </c>
      <c r="DP25" s="377"/>
      <c r="DQ25" s="381"/>
      <c r="DR25" s="382"/>
      <c r="DS25" s="382"/>
      <c r="DT25" s="382"/>
      <c r="DU25" s="382"/>
      <c r="DV25" s="383"/>
      <c r="DW25" s="382"/>
      <c r="DX25" s="382"/>
      <c r="DY25" s="382"/>
      <c r="DZ25" s="383"/>
      <c r="EA25" s="383"/>
      <c r="EB25" s="383"/>
      <c r="EC25" s="383">
        <v>1</v>
      </c>
      <c r="ED25" s="383"/>
      <c r="EE25" s="383"/>
      <c r="EF25" s="371"/>
      <c r="EG25" s="371"/>
      <c r="EH25" s="372">
        <f t="shared" si="9"/>
        <v>1</v>
      </c>
      <c r="EI25" s="373">
        <f t="shared" si="10"/>
        <v>1</v>
      </c>
      <c r="EJ25" s="377"/>
      <c r="EK25" s="381"/>
      <c r="EL25" s="382"/>
      <c r="EM25" s="382"/>
      <c r="EN25" s="382"/>
      <c r="EO25" s="382">
        <v>3</v>
      </c>
      <c r="EP25" s="384" t="s">
        <v>334</v>
      </c>
      <c r="EQ25" s="375"/>
      <c r="ER25" s="589"/>
      <c r="ES25" s="382">
        <v>5</v>
      </c>
      <c r="ET25" s="382"/>
      <c r="EU25" s="383">
        <v>0</v>
      </c>
      <c r="EV25" s="383"/>
      <c r="EW25" s="383"/>
      <c r="EX25" s="383"/>
      <c r="EY25" s="383">
        <v>3.75</v>
      </c>
      <c r="EZ25" s="383"/>
      <c r="FA25" s="383"/>
      <c r="FB25" s="383">
        <v>1</v>
      </c>
      <c r="FC25" s="383"/>
      <c r="FD25" s="383"/>
      <c r="FE25" s="383"/>
      <c r="FF25" s="372">
        <f t="shared" si="11"/>
        <v>2.4375</v>
      </c>
      <c r="FG25" s="374">
        <f t="shared" si="12"/>
        <v>23</v>
      </c>
      <c r="FH25" s="212"/>
      <c r="FI25" s="376">
        <v>0.2</v>
      </c>
      <c r="FJ25" s="376">
        <v>0.7</v>
      </c>
      <c r="FK25" s="371">
        <v>1</v>
      </c>
      <c r="FL25" s="376">
        <v>0</v>
      </c>
      <c r="FM25" s="387"/>
      <c r="FN25" s="371">
        <v>0.25</v>
      </c>
      <c r="FO25" s="371"/>
      <c r="FP25" s="371"/>
      <c r="FQ25" s="371"/>
      <c r="FR25" s="371"/>
      <c r="FS25" s="372">
        <f t="shared" si="13"/>
        <v>0.43</v>
      </c>
      <c r="FT25" s="385">
        <f t="shared" si="14"/>
        <v>15</v>
      </c>
      <c r="FU25" s="386"/>
      <c r="FV25" s="388"/>
      <c r="FW25" s="389"/>
      <c r="FX25" s="390"/>
      <c r="FY25" s="391"/>
      <c r="FZ25" s="382">
        <v>0</v>
      </c>
      <c r="GA25" s="382"/>
      <c r="GB25" s="382"/>
      <c r="GC25" s="383"/>
      <c r="GD25" s="383">
        <v>6</v>
      </c>
      <c r="GE25" s="383"/>
      <c r="GF25" s="383"/>
      <c r="GG25" s="383"/>
      <c r="GH25" s="372">
        <f t="shared" si="15"/>
        <v>3</v>
      </c>
      <c r="GI25" s="373">
        <f t="shared" si="16"/>
        <v>29</v>
      </c>
      <c r="GJ25" s="384">
        <v>2</v>
      </c>
      <c r="GK25" s="384"/>
      <c r="GL25" s="392">
        <f t="shared" si="17"/>
        <v>2</v>
      </c>
      <c r="GM25" s="381"/>
      <c r="GN25" s="382"/>
      <c r="GO25" s="383"/>
      <c r="GP25" s="372" t="e">
        <f t="shared" si="18"/>
        <v>#DIV/0!</v>
      </c>
      <c r="GQ25" s="381"/>
      <c r="GR25" s="382"/>
      <c r="GS25" s="383"/>
      <c r="GT25" s="372" t="e">
        <f t="shared" si="19"/>
        <v>#DIV/0!</v>
      </c>
      <c r="GU25" s="381"/>
      <c r="GV25" s="382"/>
      <c r="GW25" s="383"/>
      <c r="GX25" s="383"/>
      <c r="GY25" s="383"/>
      <c r="GZ25" s="372" t="e">
        <f t="shared" si="20"/>
        <v>#DIV/0!</v>
      </c>
      <c r="HA25" s="381"/>
      <c r="HB25" s="382">
        <v>0</v>
      </c>
      <c r="HC25" s="382"/>
      <c r="HD25" s="383"/>
      <c r="HE25" s="382"/>
      <c r="HF25" s="383"/>
      <c r="HG25" s="393">
        <f t="shared" si="21"/>
        <v>0</v>
      </c>
      <c r="HH25" s="381">
        <v>1.5</v>
      </c>
      <c r="HI25" s="382"/>
      <c r="HJ25" s="382"/>
      <c r="HK25" s="383">
        <v>0</v>
      </c>
      <c r="HL25" s="394"/>
      <c r="HM25" s="394"/>
      <c r="HN25" s="394"/>
      <c r="HO25" s="395">
        <f t="shared" si="22"/>
        <v>0.75</v>
      </c>
      <c r="HP25" s="381"/>
      <c r="HQ25" s="383">
        <v>8</v>
      </c>
      <c r="HR25" s="383"/>
      <c r="HS25" s="383"/>
      <c r="HT25" s="395">
        <f t="shared" si="23"/>
        <v>8</v>
      </c>
      <c r="HU25" s="378">
        <v>42.105263157894733</v>
      </c>
      <c r="HV25" s="376">
        <v>0</v>
      </c>
      <c r="HW25" s="376">
        <v>0</v>
      </c>
      <c r="HX25" s="371">
        <v>0</v>
      </c>
      <c r="HY25" s="396">
        <v>0</v>
      </c>
      <c r="HZ25" s="599">
        <v>1</v>
      </c>
      <c r="IA25" s="397"/>
      <c r="IB25" s="398"/>
    </row>
    <row r="26" spans="1:236" ht="12" customHeight="1" x14ac:dyDescent="0.2">
      <c r="A26" s="168">
        <v>21</v>
      </c>
      <c r="B26" s="169" t="s">
        <v>260</v>
      </c>
      <c r="C26" s="170"/>
      <c r="D26" s="170">
        <v>69.900000000000006</v>
      </c>
      <c r="E26" s="170">
        <v>90.7</v>
      </c>
      <c r="F26" s="170">
        <v>13.066666700000001</v>
      </c>
      <c r="G26" s="170">
        <v>62.9</v>
      </c>
      <c r="H26" s="170">
        <v>82.5</v>
      </c>
      <c r="I26" s="170"/>
      <c r="J26" s="170"/>
      <c r="K26" s="170"/>
      <c r="L26" s="170"/>
      <c r="M26" s="170"/>
      <c r="N26" s="170"/>
      <c r="O26" s="170"/>
      <c r="P26" s="170">
        <v>69.11864655172414</v>
      </c>
      <c r="Q26" s="170"/>
      <c r="R26" s="170"/>
      <c r="S26" s="170"/>
      <c r="T26" s="170"/>
      <c r="U26" s="170"/>
      <c r="V26" s="170">
        <v>39.983775399999999</v>
      </c>
      <c r="W26" s="170">
        <v>23.1</v>
      </c>
      <c r="X26" s="170"/>
      <c r="Y26" s="170"/>
      <c r="Z26" s="170"/>
      <c r="AA26" s="170"/>
      <c r="AB26" s="170"/>
      <c r="AC26" s="170"/>
      <c r="AD26" s="171">
        <f t="shared" si="0"/>
        <v>56.408636081465531</v>
      </c>
      <c r="AE26" s="172">
        <f t="shared" si="1"/>
        <v>20</v>
      </c>
      <c r="AF26" s="171">
        <f t="shared" si="24"/>
        <v>67.06372931034484</v>
      </c>
      <c r="AG26" s="173">
        <f t="shared" si="2"/>
        <v>16</v>
      </c>
      <c r="AH26" s="362"/>
      <c r="AI26" s="174"/>
      <c r="AJ26" s="175">
        <v>52.1</v>
      </c>
      <c r="AK26" s="175">
        <v>55.3</v>
      </c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5"/>
      <c r="AX26" s="175">
        <v>57.45</v>
      </c>
      <c r="AY26" s="170"/>
      <c r="AZ26" s="170"/>
      <c r="BA26" s="170"/>
      <c r="BB26" s="170"/>
      <c r="BC26" s="170"/>
      <c r="BD26" s="170">
        <v>56.65</v>
      </c>
      <c r="BE26" s="170"/>
      <c r="BF26" s="170"/>
      <c r="BG26" s="170"/>
      <c r="BH26" s="170"/>
      <c r="BI26" s="170"/>
      <c r="BJ26" s="170"/>
      <c r="BK26" s="170"/>
      <c r="BL26" s="171">
        <f t="shared" si="3"/>
        <v>55.375000000000007</v>
      </c>
      <c r="BM26" s="172">
        <f t="shared" si="4"/>
        <v>17</v>
      </c>
      <c r="BN26" s="366"/>
      <c r="BO26" s="177"/>
      <c r="BP26" s="170">
        <v>87</v>
      </c>
      <c r="BQ26" s="170"/>
      <c r="BR26" s="170"/>
      <c r="BS26" s="170">
        <v>100</v>
      </c>
      <c r="BT26" s="170">
        <v>91</v>
      </c>
      <c r="BU26" s="170">
        <v>93</v>
      </c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>
        <v>96</v>
      </c>
      <c r="CG26" s="170"/>
      <c r="CH26" s="170">
        <v>94</v>
      </c>
      <c r="CI26" s="203"/>
      <c r="CJ26" s="203"/>
      <c r="CK26" s="170"/>
      <c r="CL26" s="170"/>
      <c r="CM26" s="170"/>
      <c r="CN26" s="170"/>
      <c r="CO26" s="179">
        <f t="shared" si="5"/>
        <v>93.5</v>
      </c>
      <c r="CP26" s="172">
        <f t="shared" si="6"/>
        <v>24</v>
      </c>
      <c r="CQ26" s="215"/>
      <c r="CR26" s="177"/>
      <c r="CS26" s="175"/>
      <c r="CT26" s="175">
        <v>35</v>
      </c>
      <c r="CU26" s="175">
        <v>36</v>
      </c>
      <c r="CV26" s="170">
        <v>26.5</v>
      </c>
      <c r="CW26" s="170">
        <v>30</v>
      </c>
      <c r="CX26" s="170"/>
      <c r="CY26" s="170"/>
      <c r="CZ26" s="170"/>
      <c r="DA26" s="170"/>
      <c r="DB26" s="170"/>
      <c r="DC26" s="170"/>
      <c r="DD26" s="170"/>
      <c r="DE26" s="170"/>
      <c r="DF26" s="170"/>
      <c r="DG26" s="170">
        <v>32.283464600000002</v>
      </c>
      <c r="DH26" s="170">
        <v>28.5</v>
      </c>
      <c r="DI26" s="180"/>
      <c r="DJ26" s="170"/>
      <c r="DK26" s="170"/>
      <c r="DL26" s="170"/>
      <c r="DM26" s="170"/>
      <c r="DN26" s="179">
        <f t="shared" si="7"/>
        <v>31.380577433333332</v>
      </c>
      <c r="DO26" s="172">
        <f t="shared" si="8"/>
        <v>9</v>
      </c>
      <c r="DP26" s="176"/>
      <c r="DQ26" s="182"/>
      <c r="DR26" s="183"/>
      <c r="DS26" s="183"/>
      <c r="DT26" s="183"/>
      <c r="DU26" s="183"/>
      <c r="DV26" s="184"/>
      <c r="DW26" s="183"/>
      <c r="DX26" s="183"/>
      <c r="DY26" s="183"/>
      <c r="DZ26" s="184"/>
      <c r="EA26" s="184"/>
      <c r="EB26" s="184"/>
      <c r="EC26" s="184">
        <v>1.25</v>
      </c>
      <c r="ED26" s="184"/>
      <c r="EE26" s="184"/>
      <c r="EF26" s="170"/>
      <c r="EG26" s="170"/>
      <c r="EH26" s="171">
        <f t="shared" si="9"/>
        <v>1.25</v>
      </c>
      <c r="EI26" s="172">
        <f t="shared" si="10"/>
        <v>8</v>
      </c>
      <c r="EJ26" s="176"/>
      <c r="EK26" s="182"/>
      <c r="EL26" s="183"/>
      <c r="EM26" s="183"/>
      <c r="EN26" s="183"/>
      <c r="EO26" s="183" t="s">
        <v>211</v>
      </c>
      <c r="EP26" s="186" t="s">
        <v>212</v>
      </c>
      <c r="EQ26" s="174"/>
      <c r="ER26" s="588"/>
      <c r="ES26" s="183">
        <v>0</v>
      </c>
      <c r="ET26" s="183"/>
      <c r="EU26" s="184">
        <v>1</v>
      </c>
      <c r="EV26" s="184"/>
      <c r="EW26" s="184"/>
      <c r="EX26" s="184"/>
      <c r="EY26" s="184">
        <v>0</v>
      </c>
      <c r="EZ26" s="184"/>
      <c r="FA26" s="184"/>
      <c r="FB26" s="184">
        <v>4.5</v>
      </c>
      <c r="FC26" s="184"/>
      <c r="FD26" s="184"/>
      <c r="FE26" s="184"/>
      <c r="FF26" s="171">
        <f t="shared" si="11"/>
        <v>1.375</v>
      </c>
      <c r="FG26" s="173">
        <f t="shared" si="12"/>
        <v>17</v>
      </c>
      <c r="FH26" s="212"/>
      <c r="FI26" s="175">
        <v>0.2</v>
      </c>
      <c r="FJ26" s="175">
        <v>0.7</v>
      </c>
      <c r="FK26" s="170">
        <v>1</v>
      </c>
      <c r="FL26" s="175">
        <v>0</v>
      </c>
      <c r="FM26" s="188"/>
      <c r="FN26" s="170">
        <v>0</v>
      </c>
      <c r="FO26" s="170"/>
      <c r="FP26" s="170"/>
      <c r="FQ26" s="170"/>
      <c r="FR26" s="170"/>
      <c r="FS26" s="171">
        <f t="shared" si="13"/>
        <v>0.38</v>
      </c>
      <c r="FT26" s="187">
        <f t="shared" si="14"/>
        <v>11</v>
      </c>
      <c r="FU26" s="349"/>
      <c r="FV26" s="189"/>
      <c r="FW26" s="190"/>
      <c r="FX26" s="191"/>
      <c r="FY26" s="192"/>
      <c r="FZ26" s="183">
        <v>0</v>
      </c>
      <c r="GA26" s="183"/>
      <c r="GB26" s="183"/>
      <c r="GC26" s="184"/>
      <c r="GD26" s="184">
        <v>4</v>
      </c>
      <c r="GE26" s="184"/>
      <c r="GF26" s="184"/>
      <c r="GG26" s="184"/>
      <c r="GH26" s="171">
        <f t="shared" si="15"/>
        <v>2</v>
      </c>
      <c r="GI26" s="172">
        <f t="shared" si="16"/>
        <v>19</v>
      </c>
      <c r="GJ26" s="186">
        <v>2</v>
      </c>
      <c r="GK26" s="186"/>
      <c r="GL26" s="204">
        <f t="shared" si="17"/>
        <v>2</v>
      </c>
      <c r="GM26" s="182"/>
      <c r="GN26" s="183"/>
      <c r="GO26" s="184"/>
      <c r="GP26" s="171" t="e">
        <f t="shared" si="18"/>
        <v>#DIV/0!</v>
      </c>
      <c r="GQ26" s="182"/>
      <c r="GR26" s="183"/>
      <c r="GS26" s="184"/>
      <c r="GT26" s="171" t="e">
        <f t="shared" si="19"/>
        <v>#DIV/0!</v>
      </c>
      <c r="GU26" s="182"/>
      <c r="GV26" s="183"/>
      <c r="GW26" s="184"/>
      <c r="GX26" s="184"/>
      <c r="GY26" s="184"/>
      <c r="GZ26" s="171" t="e">
        <f t="shared" si="20"/>
        <v>#DIV/0!</v>
      </c>
      <c r="HA26" s="182"/>
      <c r="HB26" s="183">
        <v>0</v>
      </c>
      <c r="HC26" s="183"/>
      <c r="HD26" s="184"/>
      <c r="HE26" s="183"/>
      <c r="HF26" s="184"/>
      <c r="HG26" s="197">
        <f t="shared" si="21"/>
        <v>0</v>
      </c>
      <c r="HH26" s="182">
        <v>3.5</v>
      </c>
      <c r="HI26" s="183"/>
      <c r="HJ26" s="183"/>
      <c r="HK26" s="184">
        <v>3.5250000000000004</v>
      </c>
      <c r="HL26" s="205"/>
      <c r="HM26" s="205"/>
      <c r="HN26" s="205"/>
      <c r="HO26" s="206">
        <f t="shared" si="22"/>
        <v>3.5125000000000002</v>
      </c>
      <c r="HP26" s="182"/>
      <c r="HQ26" s="184">
        <v>1.5</v>
      </c>
      <c r="HR26" s="184"/>
      <c r="HS26" s="184"/>
      <c r="HT26" s="206">
        <f t="shared" si="23"/>
        <v>1.5</v>
      </c>
      <c r="HU26" s="177">
        <v>100</v>
      </c>
      <c r="HV26" s="175">
        <v>100</v>
      </c>
      <c r="HW26" s="175">
        <v>100</v>
      </c>
      <c r="HX26" s="170">
        <v>100</v>
      </c>
      <c r="HY26" s="354">
        <v>100</v>
      </c>
      <c r="HZ26" s="598">
        <v>3</v>
      </c>
      <c r="IA26" s="201"/>
      <c r="IB26" s="202"/>
    </row>
    <row r="27" spans="1:236" ht="12" customHeight="1" x14ac:dyDescent="0.2">
      <c r="A27" s="168">
        <v>22</v>
      </c>
      <c r="B27" s="169" t="s">
        <v>262</v>
      </c>
      <c r="C27" s="170"/>
      <c r="D27" s="170">
        <v>55.25</v>
      </c>
      <c r="E27" s="170">
        <v>82.7</v>
      </c>
      <c r="F27" s="170">
        <v>51.1666667</v>
      </c>
      <c r="G27" s="170">
        <v>47.4</v>
      </c>
      <c r="H27" s="170">
        <v>87.8</v>
      </c>
      <c r="I27" s="170"/>
      <c r="J27" s="170"/>
      <c r="K27" s="170"/>
      <c r="L27" s="170"/>
      <c r="M27" s="170"/>
      <c r="N27" s="170"/>
      <c r="O27" s="170"/>
      <c r="P27" s="170">
        <v>58.960995689655164</v>
      </c>
      <c r="Q27" s="170"/>
      <c r="R27" s="170"/>
      <c r="S27" s="170"/>
      <c r="T27" s="170"/>
      <c r="U27" s="170"/>
      <c r="V27" s="170">
        <v>45.777971200000003</v>
      </c>
      <c r="W27" s="170">
        <v>42.7</v>
      </c>
      <c r="X27" s="170"/>
      <c r="Y27" s="170"/>
      <c r="Z27" s="170"/>
      <c r="AA27" s="170"/>
      <c r="AB27" s="170"/>
      <c r="AC27" s="170"/>
      <c r="AD27" s="171">
        <f t="shared" si="0"/>
        <v>58.969454198706892</v>
      </c>
      <c r="AE27" s="172">
        <f t="shared" si="1"/>
        <v>19</v>
      </c>
      <c r="AF27" s="171">
        <f t="shared" si="24"/>
        <v>65.482199137931033</v>
      </c>
      <c r="AG27" s="173">
        <f t="shared" si="2"/>
        <v>18</v>
      </c>
      <c r="AH27" s="362"/>
      <c r="AI27" s="174"/>
      <c r="AJ27" s="175">
        <v>50.3</v>
      </c>
      <c r="AK27" s="175">
        <v>50</v>
      </c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5"/>
      <c r="AX27" s="175">
        <v>55</v>
      </c>
      <c r="AY27" s="170"/>
      <c r="AZ27" s="170"/>
      <c r="BA27" s="170"/>
      <c r="BB27" s="170"/>
      <c r="BC27" s="170"/>
      <c r="BD27" s="170">
        <v>52.75</v>
      </c>
      <c r="BE27" s="170"/>
      <c r="BF27" s="170"/>
      <c r="BG27" s="170"/>
      <c r="BH27" s="170"/>
      <c r="BI27" s="170"/>
      <c r="BJ27" s="170"/>
      <c r="BK27" s="170"/>
      <c r="BL27" s="171">
        <f t="shared" si="3"/>
        <v>52.012500000000003</v>
      </c>
      <c r="BM27" s="172">
        <f t="shared" si="4"/>
        <v>30</v>
      </c>
      <c r="BN27" s="366"/>
      <c r="BO27" s="177"/>
      <c r="BP27" s="170">
        <v>87</v>
      </c>
      <c r="BQ27" s="170"/>
      <c r="BR27" s="170"/>
      <c r="BS27" s="170">
        <v>86.5</v>
      </c>
      <c r="BT27" s="170">
        <v>87</v>
      </c>
      <c r="BU27" s="170">
        <v>86</v>
      </c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>
        <v>93</v>
      </c>
      <c r="CG27" s="170"/>
      <c r="CH27" s="170">
        <v>90</v>
      </c>
      <c r="CI27" s="203"/>
      <c r="CJ27" s="203"/>
      <c r="CK27" s="170"/>
      <c r="CL27" s="170"/>
      <c r="CM27" s="170"/>
      <c r="CN27" s="170"/>
      <c r="CO27" s="179">
        <f t="shared" si="5"/>
        <v>88.25</v>
      </c>
      <c r="CP27" s="172">
        <f t="shared" si="6"/>
        <v>15</v>
      </c>
      <c r="CQ27" s="215"/>
      <c r="CR27" s="177"/>
      <c r="CS27" s="175"/>
      <c r="CT27" s="175">
        <v>37</v>
      </c>
      <c r="CU27" s="175">
        <v>39</v>
      </c>
      <c r="CV27" s="170">
        <v>34</v>
      </c>
      <c r="CW27" s="170">
        <v>31</v>
      </c>
      <c r="CX27" s="170"/>
      <c r="CY27" s="170"/>
      <c r="CZ27" s="170"/>
      <c r="DA27" s="170"/>
      <c r="DB27" s="170"/>
      <c r="DC27" s="170"/>
      <c r="DD27" s="170"/>
      <c r="DE27" s="170"/>
      <c r="DF27" s="170"/>
      <c r="DG27" s="170">
        <v>33.464566900000001</v>
      </c>
      <c r="DH27" s="170">
        <v>29.5</v>
      </c>
      <c r="DI27" s="180"/>
      <c r="DJ27" s="170"/>
      <c r="DK27" s="170"/>
      <c r="DL27" s="170"/>
      <c r="DM27" s="170"/>
      <c r="DN27" s="179">
        <f t="shared" si="7"/>
        <v>33.994094483333335</v>
      </c>
      <c r="DO27" s="172">
        <f t="shared" si="8"/>
        <v>32</v>
      </c>
      <c r="DP27" s="176"/>
      <c r="DQ27" s="182"/>
      <c r="DR27" s="183"/>
      <c r="DS27" s="183"/>
      <c r="DT27" s="183"/>
      <c r="DU27" s="183"/>
      <c r="DV27" s="184"/>
      <c r="DW27" s="183"/>
      <c r="DX27" s="183"/>
      <c r="DY27" s="183"/>
      <c r="DZ27" s="184"/>
      <c r="EA27" s="184"/>
      <c r="EB27" s="184"/>
      <c r="EC27" s="184">
        <v>2.5</v>
      </c>
      <c r="ED27" s="184"/>
      <c r="EE27" s="184"/>
      <c r="EF27" s="170"/>
      <c r="EG27" s="170"/>
      <c r="EH27" s="171">
        <f t="shared" si="9"/>
        <v>2.5</v>
      </c>
      <c r="EI27" s="172">
        <f t="shared" si="10"/>
        <v>35</v>
      </c>
      <c r="EJ27" s="176"/>
      <c r="EK27" s="182"/>
      <c r="EL27" s="183"/>
      <c r="EM27" s="183"/>
      <c r="EN27" s="183"/>
      <c r="EO27" s="183">
        <v>23</v>
      </c>
      <c r="EP27" s="186" t="s">
        <v>339</v>
      </c>
      <c r="EQ27" s="174"/>
      <c r="ER27" s="588"/>
      <c r="ES27" s="183">
        <v>3</v>
      </c>
      <c r="ET27" s="183"/>
      <c r="EU27" s="184">
        <v>5</v>
      </c>
      <c r="EV27" s="184"/>
      <c r="EW27" s="184"/>
      <c r="EX27" s="184"/>
      <c r="EY27" s="184">
        <v>0</v>
      </c>
      <c r="EZ27" s="184"/>
      <c r="FA27" s="184"/>
      <c r="FB27" s="184">
        <v>5</v>
      </c>
      <c r="FC27" s="184"/>
      <c r="FD27" s="184"/>
      <c r="FE27" s="184"/>
      <c r="FF27" s="171">
        <f t="shared" si="11"/>
        <v>3.25</v>
      </c>
      <c r="FG27" s="173">
        <f t="shared" si="12"/>
        <v>26</v>
      </c>
      <c r="FH27" s="212"/>
      <c r="FI27" s="175">
        <v>0.7</v>
      </c>
      <c r="FJ27" s="175">
        <v>3</v>
      </c>
      <c r="FK27" s="170">
        <v>2</v>
      </c>
      <c r="FL27" s="175">
        <v>0</v>
      </c>
      <c r="FM27" s="188"/>
      <c r="FN27" s="170">
        <v>3</v>
      </c>
      <c r="FO27" s="170"/>
      <c r="FP27" s="170"/>
      <c r="FQ27" s="170"/>
      <c r="FR27" s="170"/>
      <c r="FS27" s="171">
        <f t="shared" si="13"/>
        <v>1.7399999999999998</v>
      </c>
      <c r="FT27" s="187">
        <f t="shared" si="14"/>
        <v>28</v>
      </c>
      <c r="FU27" s="349"/>
      <c r="FV27" s="189"/>
      <c r="FW27" s="190"/>
      <c r="FX27" s="191"/>
      <c r="FY27" s="192"/>
      <c r="FZ27" s="183">
        <v>0</v>
      </c>
      <c r="GA27" s="183"/>
      <c r="GB27" s="183"/>
      <c r="GC27" s="184"/>
      <c r="GD27" s="184">
        <v>7</v>
      </c>
      <c r="GE27" s="184"/>
      <c r="GF27" s="184"/>
      <c r="GG27" s="184"/>
      <c r="GH27" s="171">
        <f t="shared" si="15"/>
        <v>3.5</v>
      </c>
      <c r="GI27" s="172">
        <f t="shared" si="16"/>
        <v>32</v>
      </c>
      <c r="GJ27" s="186">
        <v>3</v>
      </c>
      <c r="GK27" s="186"/>
      <c r="GL27" s="204">
        <f t="shared" si="17"/>
        <v>3</v>
      </c>
      <c r="GM27" s="182"/>
      <c r="GN27" s="183"/>
      <c r="GO27" s="184"/>
      <c r="GP27" s="171" t="e">
        <f t="shared" si="18"/>
        <v>#DIV/0!</v>
      </c>
      <c r="GQ27" s="182"/>
      <c r="GR27" s="183"/>
      <c r="GS27" s="184"/>
      <c r="GT27" s="171" t="e">
        <f t="shared" si="19"/>
        <v>#DIV/0!</v>
      </c>
      <c r="GU27" s="182"/>
      <c r="GV27" s="183"/>
      <c r="GW27" s="184"/>
      <c r="GX27" s="184"/>
      <c r="GY27" s="184"/>
      <c r="GZ27" s="171" t="e">
        <f t="shared" si="20"/>
        <v>#DIV/0!</v>
      </c>
      <c r="HA27" s="182"/>
      <c r="HB27" s="183">
        <v>0</v>
      </c>
      <c r="HC27" s="183"/>
      <c r="HD27" s="184"/>
      <c r="HE27" s="183"/>
      <c r="HF27" s="184"/>
      <c r="HG27" s="197">
        <f t="shared" si="21"/>
        <v>0</v>
      </c>
      <c r="HH27" s="182">
        <v>4</v>
      </c>
      <c r="HI27" s="183"/>
      <c r="HJ27" s="183"/>
      <c r="HK27" s="184">
        <v>6.2750000000000004</v>
      </c>
      <c r="HL27" s="205"/>
      <c r="HM27" s="205"/>
      <c r="HN27" s="205"/>
      <c r="HO27" s="206">
        <f t="shared" si="22"/>
        <v>5.1375000000000002</v>
      </c>
      <c r="HP27" s="182"/>
      <c r="HQ27" s="184">
        <v>1.5</v>
      </c>
      <c r="HR27" s="184"/>
      <c r="HS27" s="184"/>
      <c r="HT27" s="206">
        <f t="shared" si="23"/>
        <v>1.5</v>
      </c>
      <c r="HU27" s="177">
        <v>81.25</v>
      </c>
      <c r="HV27" s="175">
        <v>0</v>
      </c>
      <c r="HW27" s="175">
        <v>0</v>
      </c>
      <c r="HX27" s="170">
        <v>0</v>
      </c>
      <c r="HY27" s="354">
        <v>0</v>
      </c>
      <c r="HZ27" s="598">
        <v>2.5</v>
      </c>
      <c r="IA27" s="201"/>
      <c r="IB27" s="202"/>
    </row>
    <row r="28" spans="1:236" ht="12" customHeight="1" x14ac:dyDescent="0.2">
      <c r="A28" s="168">
        <v>23</v>
      </c>
      <c r="B28" s="169" t="s">
        <v>264</v>
      </c>
      <c r="C28" s="170"/>
      <c r="D28" s="170">
        <v>39.299999999999997</v>
      </c>
      <c r="E28" s="170">
        <v>48.75</v>
      </c>
      <c r="F28" s="170">
        <v>4.8333332999999996</v>
      </c>
      <c r="G28" s="170">
        <v>57.2</v>
      </c>
      <c r="H28" s="170">
        <v>29.8</v>
      </c>
      <c r="I28" s="170"/>
      <c r="J28" s="170"/>
      <c r="K28" s="170"/>
      <c r="L28" s="170"/>
      <c r="M28" s="170"/>
      <c r="N28" s="170"/>
      <c r="O28" s="170"/>
      <c r="P28" s="170">
        <v>17.834655172413793</v>
      </c>
      <c r="Q28" s="170"/>
      <c r="R28" s="170"/>
      <c r="S28" s="170"/>
      <c r="T28" s="170"/>
      <c r="U28" s="170"/>
      <c r="V28" s="170">
        <v>49.7885068</v>
      </c>
      <c r="W28" s="170">
        <v>61.3</v>
      </c>
      <c r="X28" s="170"/>
      <c r="Y28" s="170"/>
      <c r="Z28" s="170"/>
      <c r="AA28" s="170"/>
      <c r="AB28" s="170"/>
      <c r="AC28" s="170"/>
      <c r="AD28" s="171">
        <f t="shared" si="0"/>
        <v>38.600811909051721</v>
      </c>
      <c r="AE28" s="172">
        <f t="shared" si="1"/>
        <v>36</v>
      </c>
      <c r="AF28" s="171">
        <f t="shared" si="24"/>
        <v>39.396931034482762</v>
      </c>
      <c r="AG28" s="173">
        <f t="shared" si="2"/>
        <v>36</v>
      </c>
      <c r="AH28" s="362"/>
      <c r="AI28" s="174"/>
      <c r="AJ28" s="175">
        <v>48.85</v>
      </c>
      <c r="AK28" s="175">
        <v>51.4</v>
      </c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5"/>
      <c r="AX28" s="175">
        <v>43.849999999999994</v>
      </c>
      <c r="AY28" s="170"/>
      <c r="AZ28" s="170"/>
      <c r="BA28" s="170"/>
      <c r="BB28" s="170"/>
      <c r="BC28" s="170"/>
      <c r="BD28" s="170">
        <v>57.25</v>
      </c>
      <c r="BE28" s="170"/>
      <c r="BF28" s="170"/>
      <c r="BG28" s="170"/>
      <c r="BH28" s="170"/>
      <c r="BI28" s="170"/>
      <c r="BJ28" s="170"/>
      <c r="BK28" s="170"/>
      <c r="BL28" s="171">
        <f t="shared" si="3"/>
        <v>50.337499999999999</v>
      </c>
      <c r="BM28" s="172">
        <f t="shared" si="4"/>
        <v>33</v>
      </c>
      <c r="BN28" s="366"/>
      <c r="BO28" s="177"/>
      <c r="BP28" s="170">
        <v>90</v>
      </c>
      <c r="BQ28" s="170"/>
      <c r="BR28" s="170"/>
      <c r="BS28" s="170"/>
      <c r="BT28" s="170">
        <v>102</v>
      </c>
      <c r="BU28" s="170">
        <v>102</v>
      </c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>
        <v>97</v>
      </c>
      <c r="CG28" s="170"/>
      <c r="CH28" s="170">
        <v>103</v>
      </c>
      <c r="CI28" s="203"/>
      <c r="CJ28" s="203"/>
      <c r="CK28" s="170"/>
      <c r="CL28" s="170"/>
      <c r="CM28" s="170"/>
      <c r="CN28" s="170"/>
      <c r="CO28" s="179">
        <f t="shared" si="5"/>
        <v>98.8</v>
      </c>
      <c r="CP28" s="172">
        <f t="shared" si="6"/>
        <v>34</v>
      </c>
      <c r="CQ28" s="215"/>
      <c r="CR28" s="177"/>
      <c r="CS28" s="175"/>
      <c r="CT28" s="175">
        <v>33</v>
      </c>
      <c r="CU28" s="175">
        <v>32</v>
      </c>
      <c r="CV28" s="170">
        <v>24.5</v>
      </c>
      <c r="CW28" s="170">
        <v>33</v>
      </c>
      <c r="CX28" s="170"/>
      <c r="CY28" s="170"/>
      <c r="CZ28" s="170"/>
      <c r="DA28" s="170"/>
      <c r="DB28" s="170"/>
      <c r="DC28" s="170"/>
      <c r="DD28" s="170"/>
      <c r="DE28" s="170"/>
      <c r="DF28" s="170"/>
      <c r="DG28" s="170">
        <v>33.464566900000001</v>
      </c>
      <c r="DH28" s="170">
        <v>29.5</v>
      </c>
      <c r="DI28" s="180"/>
      <c r="DJ28" s="170"/>
      <c r="DK28" s="170"/>
      <c r="DL28" s="170"/>
      <c r="DM28" s="170"/>
      <c r="DN28" s="179">
        <f t="shared" si="7"/>
        <v>30.910761149999999</v>
      </c>
      <c r="DO28" s="172">
        <f t="shared" si="8"/>
        <v>6</v>
      </c>
      <c r="DP28" s="176"/>
      <c r="DQ28" s="182"/>
      <c r="DR28" s="183"/>
      <c r="DS28" s="183"/>
      <c r="DT28" s="183"/>
      <c r="DU28" s="183"/>
      <c r="DV28" s="184"/>
      <c r="DW28" s="183"/>
      <c r="DX28" s="183"/>
      <c r="DY28" s="183"/>
      <c r="DZ28" s="184"/>
      <c r="EA28" s="184"/>
      <c r="EB28" s="184"/>
      <c r="EC28" s="184">
        <v>1.25</v>
      </c>
      <c r="ED28" s="184"/>
      <c r="EE28" s="184"/>
      <c r="EF28" s="170"/>
      <c r="EG28" s="170"/>
      <c r="EH28" s="171">
        <f t="shared" si="9"/>
        <v>1.25</v>
      </c>
      <c r="EI28" s="172">
        <f t="shared" si="10"/>
        <v>8</v>
      </c>
      <c r="EJ28" s="176"/>
      <c r="EK28" s="182"/>
      <c r="EL28" s="183"/>
      <c r="EM28" s="183"/>
      <c r="EN28" s="183"/>
      <c r="EO28" s="183">
        <v>3</v>
      </c>
      <c r="EP28" s="186" t="s">
        <v>334</v>
      </c>
      <c r="EQ28" s="174"/>
      <c r="ER28" s="588"/>
      <c r="ES28" s="183">
        <v>5</v>
      </c>
      <c r="ET28" s="183"/>
      <c r="EU28" s="184">
        <v>2</v>
      </c>
      <c r="EV28" s="184"/>
      <c r="EW28" s="184"/>
      <c r="EX28" s="184"/>
      <c r="EY28" s="184">
        <v>4.5</v>
      </c>
      <c r="EZ28" s="184"/>
      <c r="FA28" s="184"/>
      <c r="FB28" s="184">
        <v>6.5</v>
      </c>
      <c r="FC28" s="184"/>
      <c r="FD28" s="184"/>
      <c r="FE28" s="184"/>
      <c r="FF28" s="171">
        <f t="shared" si="11"/>
        <v>4.5</v>
      </c>
      <c r="FG28" s="173">
        <f t="shared" si="12"/>
        <v>34</v>
      </c>
      <c r="FH28" s="212"/>
      <c r="FI28" s="175">
        <v>7</v>
      </c>
      <c r="FJ28" s="175">
        <v>7.5</v>
      </c>
      <c r="FK28" s="170">
        <v>1</v>
      </c>
      <c r="FL28" s="175">
        <v>0</v>
      </c>
      <c r="FM28" s="188"/>
      <c r="FN28" s="170">
        <v>1.75</v>
      </c>
      <c r="FO28" s="170"/>
      <c r="FP28" s="170"/>
      <c r="FQ28" s="170"/>
      <c r="FR28" s="170"/>
      <c r="FS28" s="171">
        <f t="shared" si="13"/>
        <v>3.45</v>
      </c>
      <c r="FT28" s="187">
        <f t="shared" si="14"/>
        <v>33</v>
      </c>
      <c r="FU28" s="349"/>
      <c r="FV28" s="189"/>
      <c r="FW28" s="190"/>
      <c r="FX28" s="191"/>
      <c r="FY28" s="192"/>
      <c r="FZ28" s="183">
        <v>0</v>
      </c>
      <c r="GA28" s="183"/>
      <c r="GB28" s="183"/>
      <c r="GC28" s="184"/>
      <c r="GD28" s="184">
        <v>5</v>
      </c>
      <c r="GE28" s="184"/>
      <c r="GF28" s="184"/>
      <c r="GG28" s="184"/>
      <c r="GH28" s="171">
        <f t="shared" si="15"/>
        <v>2.5</v>
      </c>
      <c r="GI28" s="172">
        <f t="shared" si="16"/>
        <v>28</v>
      </c>
      <c r="GJ28" s="186">
        <v>3</v>
      </c>
      <c r="GK28" s="186"/>
      <c r="GL28" s="204">
        <f t="shared" si="17"/>
        <v>3</v>
      </c>
      <c r="GM28" s="182"/>
      <c r="GN28" s="183"/>
      <c r="GO28" s="184"/>
      <c r="GP28" s="171" t="e">
        <f t="shared" si="18"/>
        <v>#DIV/0!</v>
      </c>
      <c r="GQ28" s="182"/>
      <c r="GR28" s="183"/>
      <c r="GS28" s="184"/>
      <c r="GT28" s="171" t="e">
        <f t="shared" si="19"/>
        <v>#DIV/0!</v>
      </c>
      <c r="GU28" s="182"/>
      <c r="GV28" s="183"/>
      <c r="GW28" s="184"/>
      <c r="GX28" s="184"/>
      <c r="GY28" s="184"/>
      <c r="GZ28" s="171" t="e">
        <f t="shared" si="20"/>
        <v>#DIV/0!</v>
      </c>
      <c r="HA28" s="182"/>
      <c r="HB28" s="183">
        <v>0</v>
      </c>
      <c r="HC28" s="183"/>
      <c r="HD28" s="184"/>
      <c r="HE28" s="183"/>
      <c r="HF28" s="184"/>
      <c r="HG28" s="197">
        <f t="shared" si="21"/>
        <v>0</v>
      </c>
      <c r="HH28" s="182">
        <v>4.5</v>
      </c>
      <c r="HI28" s="183"/>
      <c r="HJ28" s="183"/>
      <c r="HK28" s="184">
        <v>2.2749999999999999</v>
      </c>
      <c r="HL28" s="205"/>
      <c r="HM28" s="205"/>
      <c r="HN28" s="205"/>
      <c r="HO28" s="206">
        <f t="shared" si="22"/>
        <v>3.3875000000000002</v>
      </c>
      <c r="HP28" s="182"/>
      <c r="HQ28" s="184">
        <v>4.5</v>
      </c>
      <c r="HR28" s="184"/>
      <c r="HS28" s="184"/>
      <c r="HT28" s="206">
        <f t="shared" si="23"/>
        <v>4.5</v>
      </c>
      <c r="HU28" s="177">
        <v>100</v>
      </c>
      <c r="HV28" s="175">
        <v>41.17647058823529</v>
      </c>
      <c r="HW28" s="175">
        <v>0</v>
      </c>
      <c r="HX28" s="170">
        <v>0</v>
      </c>
      <c r="HY28" s="354">
        <v>0</v>
      </c>
      <c r="HZ28" s="598">
        <v>1.5</v>
      </c>
      <c r="IA28" s="201"/>
      <c r="IB28" s="202"/>
    </row>
    <row r="29" spans="1:236" ht="12" customHeight="1" x14ac:dyDescent="0.2">
      <c r="A29" s="168">
        <v>24</v>
      </c>
      <c r="B29" s="169" t="s">
        <v>266</v>
      </c>
      <c r="C29" s="170"/>
      <c r="D29" s="170">
        <v>56.7</v>
      </c>
      <c r="E29" s="170">
        <v>69.650000000000006</v>
      </c>
      <c r="F29" s="170">
        <v>42.5</v>
      </c>
      <c r="G29" s="170">
        <v>48.9</v>
      </c>
      <c r="H29" s="170">
        <v>62.6</v>
      </c>
      <c r="I29" s="170"/>
      <c r="J29" s="170"/>
      <c r="K29" s="170"/>
      <c r="L29" s="170"/>
      <c r="M29" s="170"/>
      <c r="N29" s="170"/>
      <c r="O29" s="170"/>
      <c r="P29" s="170">
        <v>36.570087068965513</v>
      </c>
      <c r="Q29" s="170"/>
      <c r="R29" s="170"/>
      <c r="S29" s="170"/>
      <c r="T29" s="170"/>
      <c r="U29" s="170"/>
      <c r="V29" s="170">
        <v>44.193211499999997</v>
      </c>
      <c r="W29" s="170">
        <v>57.2</v>
      </c>
      <c r="X29" s="170"/>
      <c r="Y29" s="170"/>
      <c r="Z29" s="170"/>
      <c r="AA29" s="170"/>
      <c r="AB29" s="170"/>
      <c r="AC29" s="170"/>
      <c r="AD29" s="171">
        <f t="shared" si="0"/>
        <v>52.289162321120692</v>
      </c>
      <c r="AE29" s="172">
        <f t="shared" si="1"/>
        <v>29</v>
      </c>
      <c r="AF29" s="171">
        <f t="shared" si="24"/>
        <v>56.544017413793107</v>
      </c>
      <c r="AG29" s="173">
        <f t="shared" si="2"/>
        <v>29</v>
      </c>
      <c r="AH29" s="362"/>
      <c r="AI29" s="174"/>
      <c r="AJ29" s="175">
        <v>48.85</v>
      </c>
      <c r="AK29" s="175">
        <v>51.45</v>
      </c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5"/>
      <c r="AX29" s="175">
        <v>47.3</v>
      </c>
      <c r="AY29" s="170"/>
      <c r="AZ29" s="170"/>
      <c r="BA29" s="170"/>
      <c r="BB29" s="170"/>
      <c r="BC29" s="170"/>
      <c r="BD29" s="170">
        <v>53.1</v>
      </c>
      <c r="BE29" s="170"/>
      <c r="BF29" s="170"/>
      <c r="BG29" s="170"/>
      <c r="BH29" s="170"/>
      <c r="BI29" s="170"/>
      <c r="BJ29" s="170"/>
      <c r="BK29" s="170"/>
      <c r="BL29" s="171">
        <f t="shared" si="3"/>
        <v>50.175000000000004</v>
      </c>
      <c r="BM29" s="172">
        <f t="shared" si="4"/>
        <v>34</v>
      </c>
      <c r="BN29" s="366"/>
      <c r="BO29" s="177"/>
      <c r="BP29" s="170">
        <v>87</v>
      </c>
      <c r="BQ29" s="170"/>
      <c r="BR29" s="170"/>
      <c r="BS29" s="170">
        <v>94</v>
      </c>
      <c r="BT29" s="170">
        <v>100</v>
      </c>
      <c r="BU29" s="170">
        <v>97</v>
      </c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>
        <v>97</v>
      </c>
      <c r="CG29" s="170"/>
      <c r="CH29" s="170">
        <v>94</v>
      </c>
      <c r="CI29" s="203"/>
      <c r="CJ29" s="203"/>
      <c r="CK29" s="170"/>
      <c r="CL29" s="170"/>
      <c r="CM29" s="170"/>
      <c r="CN29" s="170"/>
      <c r="CO29" s="179">
        <f t="shared" si="5"/>
        <v>94.833333333333329</v>
      </c>
      <c r="CP29" s="172">
        <f t="shared" si="6"/>
        <v>28</v>
      </c>
      <c r="CQ29" s="215"/>
      <c r="CR29" s="177"/>
      <c r="CS29" s="175"/>
      <c r="CT29" s="175">
        <v>35</v>
      </c>
      <c r="CU29" s="175">
        <v>32</v>
      </c>
      <c r="CV29" s="170">
        <v>28.5</v>
      </c>
      <c r="CW29" s="170">
        <v>27</v>
      </c>
      <c r="CX29" s="170"/>
      <c r="CY29" s="170"/>
      <c r="CZ29" s="170"/>
      <c r="DA29" s="170"/>
      <c r="DB29" s="170"/>
      <c r="DC29" s="170"/>
      <c r="DD29" s="170"/>
      <c r="DE29" s="170"/>
      <c r="DF29" s="170"/>
      <c r="DG29" s="170">
        <v>31.496062999999999</v>
      </c>
      <c r="DH29" s="170">
        <v>23</v>
      </c>
      <c r="DI29" s="180"/>
      <c r="DJ29" s="170"/>
      <c r="DK29" s="170"/>
      <c r="DL29" s="170"/>
      <c r="DM29" s="170"/>
      <c r="DN29" s="179">
        <f t="shared" si="7"/>
        <v>29.499343833333331</v>
      </c>
      <c r="DO29" s="172">
        <f t="shared" si="8"/>
        <v>3</v>
      </c>
      <c r="DP29" s="176"/>
      <c r="DQ29" s="182"/>
      <c r="DR29" s="183"/>
      <c r="DS29" s="183"/>
      <c r="DT29" s="183"/>
      <c r="DU29" s="183"/>
      <c r="DV29" s="184"/>
      <c r="DW29" s="183"/>
      <c r="DX29" s="183"/>
      <c r="DY29" s="183"/>
      <c r="DZ29" s="184"/>
      <c r="EA29" s="184"/>
      <c r="EB29" s="184"/>
      <c r="EC29" s="184">
        <v>1.75</v>
      </c>
      <c r="ED29" s="184"/>
      <c r="EE29" s="184"/>
      <c r="EF29" s="170"/>
      <c r="EG29" s="170"/>
      <c r="EH29" s="171">
        <f t="shared" si="9"/>
        <v>1.75</v>
      </c>
      <c r="EI29" s="172">
        <f t="shared" si="10"/>
        <v>27</v>
      </c>
      <c r="EJ29" s="176"/>
      <c r="EK29" s="182"/>
      <c r="EL29" s="183"/>
      <c r="EM29" s="183"/>
      <c r="EN29" s="183"/>
      <c r="EO29" s="183">
        <v>2</v>
      </c>
      <c r="EP29" s="186" t="s">
        <v>334</v>
      </c>
      <c r="EQ29" s="174"/>
      <c r="ER29" s="588"/>
      <c r="ES29" s="183">
        <v>6</v>
      </c>
      <c r="ET29" s="183"/>
      <c r="EU29" s="184">
        <v>8</v>
      </c>
      <c r="EV29" s="184"/>
      <c r="EW29" s="184"/>
      <c r="EX29" s="184"/>
      <c r="EY29" s="184">
        <v>4</v>
      </c>
      <c r="EZ29" s="184"/>
      <c r="FA29" s="184"/>
      <c r="FB29" s="184">
        <v>7</v>
      </c>
      <c r="FC29" s="184"/>
      <c r="FD29" s="184"/>
      <c r="FE29" s="184"/>
      <c r="FF29" s="171">
        <f t="shared" si="11"/>
        <v>6.25</v>
      </c>
      <c r="FG29" s="173">
        <f t="shared" si="12"/>
        <v>36</v>
      </c>
      <c r="FH29" s="212"/>
      <c r="FI29" s="175">
        <v>1.5</v>
      </c>
      <c r="FJ29" s="175">
        <v>1.5</v>
      </c>
      <c r="FK29" s="170">
        <v>1</v>
      </c>
      <c r="FL29" s="175">
        <v>0</v>
      </c>
      <c r="FM29" s="188"/>
      <c r="FN29" s="170">
        <v>0.25</v>
      </c>
      <c r="FO29" s="170"/>
      <c r="FP29" s="170"/>
      <c r="FQ29" s="170"/>
      <c r="FR29" s="170"/>
      <c r="FS29" s="171">
        <f t="shared" si="13"/>
        <v>0.85</v>
      </c>
      <c r="FT29" s="187">
        <f t="shared" si="14"/>
        <v>24</v>
      </c>
      <c r="FU29" s="349"/>
      <c r="FV29" s="189"/>
      <c r="FW29" s="190"/>
      <c r="FX29" s="191"/>
      <c r="FY29" s="192"/>
      <c r="FZ29" s="183">
        <v>0</v>
      </c>
      <c r="GA29" s="183"/>
      <c r="GB29" s="183"/>
      <c r="GC29" s="184"/>
      <c r="GD29" s="184">
        <v>1</v>
      </c>
      <c r="GE29" s="184"/>
      <c r="GF29" s="184"/>
      <c r="GG29" s="184"/>
      <c r="GH29" s="171">
        <f t="shared" si="15"/>
        <v>0.5</v>
      </c>
      <c r="GI29" s="172">
        <f t="shared" si="16"/>
        <v>10</v>
      </c>
      <c r="GJ29" s="186">
        <v>4</v>
      </c>
      <c r="GK29" s="186"/>
      <c r="GL29" s="204">
        <f t="shared" si="17"/>
        <v>4</v>
      </c>
      <c r="GM29" s="182"/>
      <c r="GN29" s="183"/>
      <c r="GO29" s="184"/>
      <c r="GP29" s="171" t="e">
        <f t="shared" si="18"/>
        <v>#DIV/0!</v>
      </c>
      <c r="GQ29" s="182"/>
      <c r="GR29" s="183"/>
      <c r="GS29" s="184"/>
      <c r="GT29" s="171" t="e">
        <f t="shared" si="19"/>
        <v>#DIV/0!</v>
      </c>
      <c r="GU29" s="182"/>
      <c r="GV29" s="183"/>
      <c r="GW29" s="184"/>
      <c r="GX29" s="184"/>
      <c r="GY29" s="184"/>
      <c r="GZ29" s="171" t="e">
        <f t="shared" si="20"/>
        <v>#DIV/0!</v>
      </c>
      <c r="HA29" s="182"/>
      <c r="HB29" s="183">
        <v>0</v>
      </c>
      <c r="HC29" s="183"/>
      <c r="HD29" s="184"/>
      <c r="HE29" s="183"/>
      <c r="HF29" s="184"/>
      <c r="HG29" s="197">
        <f t="shared" si="21"/>
        <v>0</v>
      </c>
      <c r="HH29" s="182">
        <v>1.5</v>
      </c>
      <c r="HI29" s="183"/>
      <c r="HJ29" s="183"/>
      <c r="HK29" s="184">
        <v>4.3</v>
      </c>
      <c r="HL29" s="205"/>
      <c r="HM29" s="205"/>
      <c r="HN29" s="205"/>
      <c r="HO29" s="206">
        <f t="shared" si="22"/>
        <v>2.9</v>
      </c>
      <c r="HP29" s="182"/>
      <c r="HQ29" s="184">
        <v>7</v>
      </c>
      <c r="HR29" s="184"/>
      <c r="HS29" s="184"/>
      <c r="HT29" s="206">
        <f t="shared" si="23"/>
        <v>7</v>
      </c>
      <c r="HU29" s="177">
        <v>42.857142857142854</v>
      </c>
      <c r="HV29" s="175">
        <v>0</v>
      </c>
      <c r="HW29" s="175">
        <v>0</v>
      </c>
      <c r="HX29" s="170">
        <v>0</v>
      </c>
      <c r="HY29" s="354">
        <v>0</v>
      </c>
      <c r="HZ29" s="598">
        <v>2.5</v>
      </c>
      <c r="IA29" s="201"/>
      <c r="IB29" s="202"/>
    </row>
    <row r="30" spans="1:236" s="399" customFormat="1" ht="12" customHeight="1" x14ac:dyDescent="0.2">
      <c r="A30" s="369">
        <v>25</v>
      </c>
      <c r="B30" s="370" t="s">
        <v>268</v>
      </c>
      <c r="C30" s="371"/>
      <c r="D30" s="371">
        <v>78.75</v>
      </c>
      <c r="E30" s="371">
        <v>87.6</v>
      </c>
      <c r="F30" s="371">
        <v>69.666666699999993</v>
      </c>
      <c r="G30" s="371">
        <v>33.299999999999997</v>
      </c>
      <c r="H30" s="371">
        <v>54.5</v>
      </c>
      <c r="I30" s="371"/>
      <c r="J30" s="371"/>
      <c r="K30" s="371"/>
      <c r="L30" s="371"/>
      <c r="M30" s="371"/>
      <c r="N30" s="371"/>
      <c r="O30" s="371"/>
      <c r="P30" s="371">
        <v>84.723241379310338</v>
      </c>
      <c r="Q30" s="371"/>
      <c r="R30" s="371"/>
      <c r="S30" s="371"/>
      <c r="T30" s="371"/>
      <c r="U30" s="371"/>
      <c r="V30" s="371">
        <v>38.071868899999998</v>
      </c>
      <c r="W30" s="371">
        <v>56.7</v>
      </c>
      <c r="X30" s="371"/>
      <c r="Y30" s="371"/>
      <c r="Z30" s="371"/>
      <c r="AA30" s="371"/>
      <c r="AB30" s="371"/>
      <c r="AC30" s="371"/>
      <c r="AD30" s="372">
        <f t="shared" si="0"/>
        <v>62.913972122413789</v>
      </c>
      <c r="AE30" s="373">
        <f t="shared" si="1"/>
        <v>10</v>
      </c>
      <c r="AF30" s="372">
        <f t="shared" si="24"/>
        <v>72.45464827586207</v>
      </c>
      <c r="AG30" s="374">
        <f t="shared" si="2"/>
        <v>10</v>
      </c>
      <c r="AH30" s="362"/>
      <c r="AI30" s="375"/>
      <c r="AJ30" s="376">
        <v>54.45</v>
      </c>
      <c r="AK30" s="376">
        <v>53.85</v>
      </c>
      <c r="AL30" s="371"/>
      <c r="AM30" s="371"/>
      <c r="AN30" s="371"/>
      <c r="AO30" s="371"/>
      <c r="AP30" s="371"/>
      <c r="AQ30" s="371"/>
      <c r="AR30" s="371"/>
      <c r="AS30" s="371"/>
      <c r="AT30" s="371"/>
      <c r="AU30" s="371"/>
      <c r="AV30" s="371"/>
      <c r="AW30" s="376"/>
      <c r="AX30" s="376">
        <v>60.6</v>
      </c>
      <c r="AY30" s="371"/>
      <c r="AZ30" s="371"/>
      <c r="BA30" s="371"/>
      <c r="BB30" s="371"/>
      <c r="BC30" s="371"/>
      <c r="BD30" s="371">
        <v>57.8</v>
      </c>
      <c r="BE30" s="371"/>
      <c r="BF30" s="371"/>
      <c r="BG30" s="371"/>
      <c r="BH30" s="371"/>
      <c r="BI30" s="371"/>
      <c r="BJ30" s="371"/>
      <c r="BK30" s="371"/>
      <c r="BL30" s="372">
        <f t="shared" si="3"/>
        <v>56.674999999999997</v>
      </c>
      <c r="BM30" s="373">
        <f t="shared" si="4"/>
        <v>5</v>
      </c>
      <c r="BN30" s="377"/>
      <c r="BO30" s="378"/>
      <c r="BP30" s="371">
        <v>82</v>
      </c>
      <c r="BQ30" s="371"/>
      <c r="BR30" s="371"/>
      <c r="BS30" s="371">
        <v>79.5</v>
      </c>
      <c r="BT30" s="371">
        <v>88</v>
      </c>
      <c r="BU30" s="371">
        <v>85</v>
      </c>
      <c r="BV30" s="371"/>
      <c r="BW30" s="371"/>
      <c r="BX30" s="371"/>
      <c r="BY30" s="371"/>
      <c r="BZ30" s="371"/>
      <c r="CA30" s="371"/>
      <c r="CB30" s="371"/>
      <c r="CC30" s="371"/>
      <c r="CD30" s="371"/>
      <c r="CE30" s="371"/>
      <c r="CF30" s="371">
        <v>91</v>
      </c>
      <c r="CG30" s="371"/>
      <c r="CH30" s="371">
        <v>89</v>
      </c>
      <c r="CI30" s="371"/>
      <c r="CJ30" s="371"/>
      <c r="CK30" s="371"/>
      <c r="CL30" s="371"/>
      <c r="CM30" s="371"/>
      <c r="CN30" s="371"/>
      <c r="CO30" s="379">
        <f t="shared" si="5"/>
        <v>85.75</v>
      </c>
      <c r="CP30" s="373">
        <f t="shared" si="6"/>
        <v>5</v>
      </c>
      <c r="CQ30" s="215"/>
      <c r="CR30" s="378"/>
      <c r="CS30" s="376"/>
      <c r="CT30" s="376">
        <v>32</v>
      </c>
      <c r="CU30" s="376">
        <v>37</v>
      </c>
      <c r="CV30" s="371">
        <v>35.5</v>
      </c>
      <c r="CW30" s="371">
        <v>29</v>
      </c>
      <c r="CX30" s="371"/>
      <c r="CY30" s="371"/>
      <c r="CZ30" s="371"/>
      <c r="DA30" s="371"/>
      <c r="DB30" s="371"/>
      <c r="DC30" s="371"/>
      <c r="DD30" s="371"/>
      <c r="DE30" s="371"/>
      <c r="DF30" s="371"/>
      <c r="DG30" s="371">
        <v>31.889763800000001</v>
      </c>
      <c r="DH30" s="371">
        <v>29</v>
      </c>
      <c r="DI30" s="380"/>
      <c r="DJ30" s="371"/>
      <c r="DK30" s="371"/>
      <c r="DL30" s="371"/>
      <c r="DM30" s="371"/>
      <c r="DN30" s="379">
        <f t="shared" si="7"/>
        <v>32.398293966666664</v>
      </c>
      <c r="DO30" s="373">
        <f t="shared" si="8"/>
        <v>18</v>
      </c>
      <c r="DP30" s="377"/>
      <c r="DQ30" s="381"/>
      <c r="DR30" s="382"/>
      <c r="DS30" s="382"/>
      <c r="DT30" s="382"/>
      <c r="DU30" s="382"/>
      <c r="DV30" s="383"/>
      <c r="DW30" s="382"/>
      <c r="DX30" s="382"/>
      <c r="DY30" s="382"/>
      <c r="DZ30" s="383"/>
      <c r="EA30" s="383"/>
      <c r="EB30" s="383"/>
      <c r="EC30" s="383">
        <v>1.25</v>
      </c>
      <c r="ED30" s="383"/>
      <c r="EE30" s="383"/>
      <c r="EF30" s="371"/>
      <c r="EG30" s="371"/>
      <c r="EH30" s="372">
        <f t="shared" si="9"/>
        <v>1.25</v>
      </c>
      <c r="EI30" s="373">
        <f t="shared" si="10"/>
        <v>8</v>
      </c>
      <c r="EJ30" s="377"/>
      <c r="EK30" s="381"/>
      <c r="EL30" s="382"/>
      <c r="EM30" s="382"/>
      <c r="EN30" s="382"/>
      <c r="EO30" s="382" t="s">
        <v>332</v>
      </c>
      <c r="EP30" s="384" t="s">
        <v>339</v>
      </c>
      <c r="EQ30" s="375"/>
      <c r="ER30" s="589"/>
      <c r="ES30" s="382">
        <v>0</v>
      </c>
      <c r="ET30" s="382"/>
      <c r="EU30" s="383">
        <v>0</v>
      </c>
      <c r="EV30" s="383"/>
      <c r="EW30" s="383"/>
      <c r="EX30" s="383"/>
      <c r="EY30" s="383">
        <v>1</v>
      </c>
      <c r="EZ30" s="383"/>
      <c r="FA30" s="383"/>
      <c r="FB30" s="383">
        <v>1</v>
      </c>
      <c r="FC30" s="383"/>
      <c r="FD30" s="383"/>
      <c r="FE30" s="383"/>
      <c r="FF30" s="372">
        <f t="shared" si="11"/>
        <v>0.5</v>
      </c>
      <c r="FG30" s="374">
        <f t="shared" si="12"/>
        <v>4</v>
      </c>
      <c r="FH30" s="212"/>
      <c r="FI30" s="376">
        <v>0.7</v>
      </c>
      <c r="FJ30" s="376">
        <v>0.2</v>
      </c>
      <c r="FK30" s="371">
        <v>1</v>
      </c>
      <c r="FL30" s="376">
        <v>0</v>
      </c>
      <c r="FM30" s="387"/>
      <c r="FN30" s="371">
        <v>0</v>
      </c>
      <c r="FO30" s="371"/>
      <c r="FP30" s="371"/>
      <c r="FQ30" s="371"/>
      <c r="FR30" s="371"/>
      <c r="FS30" s="372">
        <f t="shared" si="13"/>
        <v>0.38</v>
      </c>
      <c r="FT30" s="385">
        <f t="shared" si="14"/>
        <v>11</v>
      </c>
      <c r="FU30" s="386"/>
      <c r="FV30" s="388"/>
      <c r="FW30" s="389"/>
      <c r="FX30" s="390"/>
      <c r="FY30" s="391"/>
      <c r="FZ30" s="382">
        <v>0</v>
      </c>
      <c r="GA30" s="382"/>
      <c r="GB30" s="382"/>
      <c r="GC30" s="383"/>
      <c r="GD30" s="383">
        <v>0</v>
      </c>
      <c r="GE30" s="383"/>
      <c r="GF30" s="383"/>
      <c r="GG30" s="383"/>
      <c r="GH30" s="372">
        <f t="shared" si="15"/>
        <v>0</v>
      </c>
      <c r="GI30" s="373">
        <f t="shared" si="16"/>
        <v>1</v>
      </c>
      <c r="GJ30" s="384">
        <v>4</v>
      </c>
      <c r="GK30" s="384"/>
      <c r="GL30" s="392">
        <f t="shared" si="17"/>
        <v>4</v>
      </c>
      <c r="GM30" s="381"/>
      <c r="GN30" s="382"/>
      <c r="GO30" s="383"/>
      <c r="GP30" s="372" t="e">
        <f t="shared" si="18"/>
        <v>#DIV/0!</v>
      </c>
      <c r="GQ30" s="381"/>
      <c r="GR30" s="382"/>
      <c r="GS30" s="383"/>
      <c r="GT30" s="372" t="e">
        <f t="shared" si="19"/>
        <v>#DIV/0!</v>
      </c>
      <c r="GU30" s="381"/>
      <c r="GV30" s="382"/>
      <c r="GW30" s="383"/>
      <c r="GX30" s="383"/>
      <c r="GY30" s="383"/>
      <c r="GZ30" s="372" t="e">
        <f t="shared" si="20"/>
        <v>#DIV/0!</v>
      </c>
      <c r="HA30" s="381"/>
      <c r="HB30" s="382">
        <v>3</v>
      </c>
      <c r="HC30" s="382"/>
      <c r="HD30" s="383"/>
      <c r="HE30" s="382"/>
      <c r="HF30" s="383"/>
      <c r="HG30" s="393">
        <f t="shared" si="21"/>
        <v>3</v>
      </c>
      <c r="HH30" s="381">
        <v>3.5</v>
      </c>
      <c r="HI30" s="382"/>
      <c r="HJ30" s="382"/>
      <c r="HK30" s="383">
        <v>3.2750000000000004</v>
      </c>
      <c r="HL30" s="394"/>
      <c r="HM30" s="394"/>
      <c r="HN30" s="394"/>
      <c r="HO30" s="395">
        <f t="shared" si="22"/>
        <v>3.3875000000000002</v>
      </c>
      <c r="HP30" s="381"/>
      <c r="HQ30" s="383">
        <v>0.5</v>
      </c>
      <c r="HR30" s="383"/>
      <c r="HS30" s="383"/>
      <c r="HT30" s="395">
        <f t="shared" si="23"/>
        <v>0.5</v>
      </c>
      <c r="HU30" s="378">
        <v>0</v>
      </c>
      <c r="HV30" s="376">
        <v>0</v>
      </c>
      <c r="HW30" s="376">
        <v>0</v>
      </c>
      <c r="HX30" s="371">
        <v>0</v>
      </c>
      <c r="HY30" s="396">
        <v>0</v>
      </c>
      <c r="HZ30" s="599">
        <v>2</v>
      </c>
      <c r="IA30" s="397"/>
      <c r="IB30" s="398"/>
    </row>
    <row r="31" spans="1:236" ht="12" customHeight="1" x14ac:dyDescent="0.2">
      <c r="A31" s="168">
        <v>26</v>
      </c>
      <c r="B31" s="169" t="s">
        <v>271</v>
      </c>
      <c r="C31" s="170"/>
      <c r="D31" s="170">
        <v>72.849999999999994</v>
      </c>
      <c r="E31" s="170">
        <v>78.75</v>
      </c>
      <c r="F31" s="170">
        <v>83</v>
      </c>
      <c r="G31" s="170">
        <v>40</v>
      </c>
      <c r="H31" s="170">
        <v>74.099999999999994</v>
      </c>
      <c r="I31" s="170"/>
      <c r="J31" s="170"/>
      <c r="K31" s="170"/>
      <c r="L31" s="170"/>
      <c r="M31" s="170"/>
      <c r="N31" s="170"/>
      <c r="O31" s="170"/>
      <c r="P31" s="170">
        <v>75.609232758620692</v>
      </c>
      <c r="Q31" s="170"/>
      <c r="R31" s="170"/>
      <c r="S31" s="170"/>
      <c r="T31" s="170"/>
      <c r="U31" s="170"/>
      <c r="V31" s="170">
        <v>35.992915600000003</v>
      </c>
      <c r="W31" s="170">
        <v>56.7</v>
      </c>
      <c r="X31" s="170"/>
      <c r="Y31" s="170"/>
      <c r="Z31" s="170"/>
      <c r="AA31" s="170"/>
      <c r="AB31" s="170"/>
      <c r="AC31" s="170"/>
      <c r="AD31" s="171">
        <f t="shared" si="0"/>
        <v>64.625268544827591</v>
      </c>
      <c r="AE31" s="172">
        <f t="shared" si="1"/>
        <v>8</v>
      </c>
      <c r="AF31" s="171">
        <f t="shared" si="24"/>
        <v>71.601846551724137</v>
      </c>
      <c r="AG31" s="173">
        <f t="shared" si="2"/>
        <v>11</v>
      </c>
      <c r="AH31" s="362"/>
      <c r="AI31" s="174"/>
      <c r="AJ31" s="175">
        <v>53.15</v>
      </c>
      <c r="AK31" s="175">
        <v>52.55</v>
      </c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5"/>
      <c r="AX31" s="175">
        <v>57.849999999999994</v>
      </c>
      <c r="AY31" s="170"/>
      <c r="AZ31" s="170"/>
      <c r="BA31" s="170"/>
      <c r="BB31" s="170"/>
      <c r="BC31" s="170"/>
      <c r="BD31" s="170">
        <v>57.1</v>
      </c>
      <c r="BE31" s="170"/>
      <c r="BF31" s="170"/>
      <c r="BG31" s="170"/>
      <c r="BH31" s="170"/>
      <c r="BI31" s="170"/>
      <c r="BJ31" s="170"/>
      <c r="BK31" s="170"/>
      <c r="BL31" s="171">
        <f t="shared" si="3"/>
        <v>55.162499999999994</v>
      </c>
      <c r="BM31" s="172">
        <f t="shared" si="4"/>
        <v>18</v>
      </c>
      <c r="BN31" s="366"/>
      <c r="BO31" s="177"/>
      <c r="BP31" s="170">
        <v>83</v>
      </c>
      <c r="BQ31" s="170"/>
      <c r="BR31" s="170"/>
      <c r="BS31" s="170">
        <v>80.5</v>
      </c>
      <c r="BT31" s="170">
        <v>89</v>
      </c>
      <c r="BU31" s="170">
        <v>85</v>
      </c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>
        <v>99</v>
      </c>
      <c r="CG31" s="170"/>
      <c r="CH31" s="170">
        <v>91</v>
      </c>
      <c r="CI31" s="203"/>
      <c r="CJ31" s="203"/>
      <c r="CK31" s="170"/>
      <c r="CL31" s="170"/>
      <c r="CM31" s="170"/>
      <c r="CN31" s="170"/>
      <c r="CO31" s="179">
        <f t="shared" si="5"/>
        <v>87.916666666666671</v>
      </c>
      <c r="CP31" s="172">
        <f t="shared" si="6"/>
        <v>13</v>
      </c>
      <c r="CQ31" s="215"/>
      <c r="CR31" s="177"/>
      <c r="CS31" s="175"/>
      <c r="CT31" s="175">
        <v>37.5</v>
      </c>
      <c r="CU31" s="175">
        <v>40.5</v>
      </c>
      <c r="CV31" s="170">
        <v>34.5</v>
      </c>
      <c r="CW31" s="170">
        <v>32</v>
      </c>
      <c r="CX31" s="170"/>
      <c r="CY31" s="170"/>
      <c r="CZ31" s="170"/>
      <c r="DA31" s="170"/>
      <c r="DB31" s="170"/>
      <c r="DC31" s="170"/>
      <c r="DD31" s="170"/>
      <c r="DE31" s="170"/>
      <c r="DF31" s="170"/>
      <c r="DG31" s="170">
        <v>31.889763800000001</v>
      </c>
      <c r="DH31" s="170">
        <v>29.5</v>
      </c>
      <c r="DI31" s="180"/>
      <c r="DJ31" s="170"/>
      <c r="DK31" s="170"/>
      <c r="DL31" s="170"/>
      <c r="DM31" s="170"/>
      <c r="DN31" s="179">
        <f t="shared" si="7"/>
        <v>34.314960633333335</v>
      </c>
      <c r="DO31" s="172">
        <f t="shared" si="8"/>
        <v>34</v>
      </c>
      <c r="DP31" s="176"/>
      <c r="DQ31" s="182"/>
      <c r="DR31" s="183"/>
      <c r="DS31" s="183"/>
      <c r="DT31" s="183"/>
      <c r="DU31" s="183"/>
      <c r="DV31" s="184"/>
      <c r="DW31" s="183"/>
      <c r="DX31" s="183"/>
      <c r="DY31" s="183"/>
      <c r="DZ31" s="184"/>
      <c r="EA31" s="184"/>
      <c r="EB31" s="184"/>
      <c r="EC31" s="184">
        <v>1.5</v>
      </c>
      <c r="ED31" s="184"/>
      <c r="EE31" s="184"/>
      <c r="EF31" s="170"/>
      <c r="EG31" s="170"/>
      <c r="EH31" s="171">
        <f t="shared" si="9"/>
        <v>1.5</v>
      </c>
      <c r="EI31" s="172">
        <f t="shared" si="10"/>
        <v>21</v>
      </c>
      <c r="EJ31" s="176"/>
      <c r="EK31" s="182"/>
      <c r="EL31" s="183"/>
      <c r="EM31" s="183"/>
      <c r="EN31" s="183"/>
      <c r="EO31" s="183" t="s">
        <v>211</v>
      </c>
      <c r="EP31" s="186" t="s">
        <v>214</v>
      </c>
      <c r="EQ31" s="174"/>
      <c r="ER31" s="588"/>
      <c r="ES31" s="183">
        <v>0</v>
      </c>
      <c r="ET31" s="183"/>
      <c r="EU31" s="184">
        <v>3</v>
      </c>
      <c r="EV31" s="184"/>
      <c r="EW31" s="184"/>
      <c r="EX31" s="184"/>
      <c r="EY31" s="184">
        <v>0</v>
      </c>
      <c r="EZ31" s="184"/>
      <c r="FA31" s="184"/>
      <c r="FB31" s="184">
        <v>2</v>
      </c>
      <c r="FC31" s="184"/>
      <c r="FD31" s="184"/>
      <c r="FE31" s="184"/>
      <c r="FF31" s="171">
        <f t="shared" si="11"/>
        <v>1.25</v>
      </c>
      <c r="FG31" s="173">
        <f t="shared" si="12"/>
        <v>15</v>
      </c>
      <c r="FH31" s="212"/>
      <c r="FI31" s="175">
        <v>0.7</v>
      </c>
      <c r="FJ31" s="175">
        <v>3</v>
      </c>
      <c r="FK31" s="170">
        <v>1</v>
      </c>
      <c r="FL31" s="175">
        <v>1</v>
      </c>
      <c r="FM31" s="188"/>
      <c r="FN31" s="170">
        <v>2</v>
      </c>
      <c r="FO31" s="170"/>
      <c r="FP31" s="170"/>
      <c r="FQ31" s="170"/>
      <c r="FR31" s="170"/>
      <c r="FS31" s="171">
        <f t="shared" si="13"/>
        <v>1.54</v>
      </c>
      <c r="FT31" s="187">
        <f t="shared" si="14"/>
        <v>27</v>
      </c>
      <c r="FU31" s="349"/>
      <c r="FV31" s="189"/>
      <c r="FW31" s="190"/>
      <c r="FX31" s="191"/>
      <c r="FY31" s="192"/>
      <c r="FZ31" s="183">
        <v>0</v>
      </c>
      <c r="GA31" s="183"/>
      <c r="GB31" s="183"/>
      <c r="GC31" s="184"/>
      <c r="GD31" s="184">
        <v>6</v>
      </c>
      <c r="GE31" s="184"/>
      <c r="GF31" s="184"/>
      <c r="GG31" s="184"/>
      <c r="GH31" s="171">
        <f t="shared" si="15"/>
        <v>3</v>
      </c>
      <c r="GI31" s="172">
        <f t="shared" si="16"/>
        <v>29</v>
      </c>
      <c r="GJ31" s="186">
        <v>3</v>
      </c>
      <c r="GK31" s="186"/>
      <c r="GL31" s="204">
        <f t="shared" si="17"/>
        <v>3</v>
      </c>
      <c r="GM31" s="182"/>
      <c r="GN31" s="183"/>
      <c r="GO31" s="184"/>
      <c r="GP31" s="171" t="e">
        <f t="shared" si="18"/>
        <v>#DIV/0!</v>
      </c>
      <c r="GQ31" s="182"/>
      <c r="GR31" s="183"/>
      <c r="GS31" s="184"/>
      <c r="GT31" s="171" t="e">
        <f t="shared" si="19"/>
        <v>#DIV/0!</v>
      </c>
      <c r="GU31" s="182"/>
      <c r="GV31" s="183"/>
      <c r="GW31" s="184"/>
      <c r="GX31" s="184"/>
      <c r="GY31" s="184"/>
      <c r="GZ31" s="171" t="e">
        <f t="shared" si="20"/>
        <v>#DIV/0!</v>
      </c>
      <c r="HA31" s="182"/>
      <c r="HB31" s="183">
        <v>3</v>
      </c>
      <c r="HC31" s="183"/>
      <c r="HD31" s="184"/>
      <c r="HE31" s="183"/>
      <c r="HF31" s="184"/>
      <c r="HG31" s="197">
        <f t="shared" si="21"/>
        <v>3</v>
      </c>
      <c r="HH31" s="182">
        <v>3.5</v>
      </c>
      <c r="HI31" s="183"/>
      <c r="HJ31" s="183"/>
      <c r="HK31" s="184">
        <v>5.2250000000000005</v>
      </c>
      <c r="HL31" s="205"/>
      <c r="HM31" s="205"/>
      <c r="HN31" s="205"/>
      <c r="HO31" s="206">
        <f t="shared" si="22"/>
        <v>4.3625000000000007</v>
      </c>
      <c r="HP31" s="182"/>
      <c r="HQ31" s="184">
        <v>0</v>
      </c>
      <c r="HR31" s="184"/>
      <c r="HS31" s="184"/>
      <c r="HT31" s="206">
        <f t="shared" si="23"/>
        <v>0</v>
      </c>
      <c r="HU31" s="177">
        <v>0</v>
      </c>
      <c r="HV31" s="175">
        <v>0</v>
      </c>
      <c r="HW31" s="175">
        <v>0</v>
      </c>
      <c r="HX31" s="170">
        <v>0</v>
      </c>
      <c r="HY31" s="354">
        <v>0</v>
      </c>
      <c r="HZ31" s="598">
        <v>2</v>
      </c>
      <c r="IA31" s="201"/>
      <c r="IB31" s="202"/>
    </row>
    <row r="32" spans="1:236" ht="12" customHeight="1" x14ac:dyDescent="0.2">
      <c r="A32" s="168">
        <v>27</v>
      </c>
      <c r="B32" s="169" t="s">
        <v>273</v>
      </c>
      <c r="C32" s="170"/>
      <c r="D32" s="170">
        <v>75.75</v>
      </c>
      <c r="E32" s="170">
        <v>88.7</v>
      </c>
      <c r="F32" s="170">
        <v>45.866666700000003</v>
      </c>
      <c r="G32" s="170">
        <v>55.3</v>
      </c>
      <c r="H32" s="170">
        <v>83.2</v>
      </c>
      <c r="I32" s="170"/>
      <c r="J32" s="170"/>
      <c r="K32" s="170"/>
      <c r="L32" s="170"/>
      <c r="M32" s="170"/>
      <c r="N32" s="170"/>
      <c r="O32" s="170"/>
      <c r="P32" s="170">
        <v>75.997058620689657</v>
      </c>
      <c r="Q32" s="170"/>
      <c r="R32" s="170"/>
      <c r="S32" s="170"/>
      <c r="T32" s="170"/>
      <c r="U32" s="170"/>
      <c r="V32" s="170">
        <v>53.4524477</v>
      </c>
      <c r="W32" s="170">
        <v>62</v>
      </c>
      <c r="X32" s="170"/>
      <c r="Y32" s="170"/>
      <c r="Z32" s="170"/>
      <c r="AA32" s="170"/>
      <c r="AB32" s="170"/>
      <c r="AC32" s="170"/>
      <c r="AD32" s="171">
        <f t="shared" si="0"/>
        <v>67.533271627586203</v>
      </c>
      <c r="AE32" s="172">
        <f t="shared" si="1"/>
        <v>4</v>
      </c>
      <c r="AF32" s="171">
        <f t="shared" si="24"/>
        <v>77.129411724137924</v>
      </c>
      <c r="AG32" s="173">
        <f t="shared" si="2"/>
        <v>3</v>
      </c>
      <c r="AH32" s="362"/>
      <c r="AI32" s="174"/>
      <c r="AJ32" s="175">
        <v>53</v>
      </c>
      <c r="AK32" s="175">
        <v>52.5</v>
      </c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5"/>
      <c r="AX32" s="175">
        <v>59.25</v>
      </c>
      <c r="AY32" s="170"/>
      <c r="AZ32" s="170"/>
      <c r="BA32" s="170"/>
      <c r="BB32" s="170"/>
      <c r="BC32" s="170"/>
      <c r="BD32" s="170">
        <v>58.85</v>
      </c>
      <c r="BE32" s="170"/>
      <c r="BF32" s="170"/>
      <c r="BG32" s="170"/>
      <c r="BH32" s="170"/>
      <c r="BI32" s="170"/>
      <c r="BJ32" s="170"/>
      <c r="BK32" s="170"/>
      <c r="BL32" s="171">
        <f t="shared" si="3"/>
        <v>55.9</v>
      </c>
      <c r="BM32" s="172">
        <f t="shared" si="4"/>
        <v>13</v>
      </c>
      <c r="BN32" s="366"/>
      <c r="BO32" s="177"/>
      <c r="BP32" s="170">
        <v>87</v>
      </c>
      <c r="BQ32" s="170"/>
      <c r="BR32" s="170"/>
      <c r="BS32" s="170">
        <v>83</v>
      </c>
      <c r="BT32" s="170">
        <v>100</v>
      </c>
      <c r="BU32" s="170">
        <v>85</v>
      </c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>
        <v>99</v>
      </c>
      <c r="CG32" s="170"/>
      <c r="CH32" s="170">
        <v>92</v>
      </c>
      <c r="CI32" s="203"/>
      <c r="CJ32" s="203"/>
      <c r="CK32" s="170"/>
      <c r="CL32" s="170"/>
      <c r="CM32" s="170"/>
      <c r="CN32" s="170"/>
      <c r="CO32" s="179">
        <f t="shared" si="5"/>
        <v>91</v>
      </c>
      <c r="CP32" s="172">
        <f t="shared" si="6"/>
        <v>19</v>
      </c>
      <c r="CQ32" s="215"/>
      <c r="CR32" s="177"/>
      <c r="CS32" s="175"/>
      <c r="CT32" s="175">
        <v>34</v>
      </c>
      <c r="CU32" s="175">
        <v>38</v>
      </c>
      <c r="CV32" s="170">
        <v>35</v>
      </c>
      <c r="CW32" s="170">
        <v>31</v>
      </c>
      <c r="CX32" s="170"/>
      <c r="CY32" s="170"/>
      <c r="CZ32" s="170"/>
      <c r="DA32" s="170"/>
      <c r="DB32" s="170"/>
      <c r="DC32" s="170"/>
      <c r="DD32" s="170"/>
      <c r="DE32" s="170"/>
      <c r="DF32" s="170"/>
      <c r="DG32" s="170">
        <v>33.858267699999999</v>
      </c>
      <c r="DH32" s="170">
        <v>32</v>
      </c>
      <c r="DI32" s="180"/>
      <c r="DJ32" s="170"/>
      <c r="DK32" s="170"/>
      <c r="DL32" s="170"/>
      <c r="DM32" s="170"/>
      <c r="DN32" s="179">
        <f t="shared" si="7"/>
        <v>33.97637795</v>
      </c>
      <c r="DO32" s="172">
        <f t="shared" si="8"/>
        <v>30</v>
      </c>
      <c r="DP32" s="176"/>
      <c r="DQ32" s="182"/>
      <c r="DR32" s="183"/>
      <c r="DS32" s="183"/>
      <c r="DT32" s="183"/>
      <c r="DU32" s="183"/>
      <c r="DV32" s="184"/>
      <c r="DW32" s="183"/>
      <c r="DX32" s="183"/>
      <c r="DY32" s="183"/>
      <c r="DZ32" s="184"/>
      <c r="EA32" s="184"/>
      <c r="EB32" s="184"/>
      <c r="EC32" s="184">
        <v>1</v>
      </c>
      <c r="ED32" s="184"/>
      <c r="EE32" s="184"/>
      <c r="EF32" s="170"/>
      <c r="EG32" s="170"/>
      <c r="EH32" s="171">
        <f t="shared" si="9"/>
        <v>1</v>
      </c>
      <c r="EI32" s="172">
        <f t="shared" si="10"/>
        <v>1</v>
      </c>
      <c r="EJ32" s="176"/>
      <c r="EK32" s="182"/>
      <c r="EL32" s="183"/>
      <c r="EM32" s="183"/>
      <c r="EN32" s="183"/>
      <c r="EO32" s="183" t="s">
        <v>212</v>
      </c>
      <c r="EP32" s="186" t="s">
        <v>333</v>
      </c>
      <c r="EQ32" s="174"/>
      <c r="ER32" s="588"/>
      <c r="ES32" s="183">
        <v>0</v>
      </c>
      <c r="ET32" s="183"/>
      <c r="EU32" s="184">
        <v>0</v>
      </c>
      <c r="EV32" s="184"/>
      <c r="EW32" s="184"/>
      <c r="EX32" s="184"/>
      <c r="EY32" s="184">
        <v>0</v>
      </c>
      <c r="EZ32" s="184"/>
      <c r="FA32" s="184"/>
      <c r="FB32" s="184">
        <v>3.5</v>
      </c>
      <c r="FC32" s="184"/>
      <c r="FD32" s="184"/>
      <c r="FE32" s="184"/>
      <c r="FF32" s="171">
        <f t="shared" si="11"/>
        <v>0.875</v>
      </c>
      <c r="FG32" s="173">
        <f t="shared" si="12"/>
        <v>8</v>
      </c>
      <c r="FH32" s="212"/>
      <c r="FI32" s="175">
        <v>0.7</v>
      </c>
      <c r="FJ32" s="175">
        <v>0.7</v>
      </c>
      <c r="FK32" s="170">
        <v>1</v>
      </c>
      <c r="FL32" s="175">
        <v>0</v>
      </c>
      <c r="FM32" s="188"/>
      <c r="FN32" s="170">
        <v>0.75</v>
      </c>
      <c r="FO32" s="170"/>
      <c r="FP32" s="170"/>
      <c r="FQ32" s="170"/>
      <c r="FR32" s="170"/>
      <c r="FS32" s="171">
        <f t="shared" si="13"/>
        <v>0.63</v>
      </c>
      <c r="FT32" s="187">
        <f t="shared" si="14"/>
        <v>19</v>
      </c>
      <c r="FU32" s="349"/>
      <c r="FV32" s="189"/>
      <c r="FW32" s="190"/>
      <c r="FX32" s="191"/>
      <c r="FY32" s="192"/>
      <c r="FZ32" s="183">
        <v>0</v>
      </c>
      <c r="GA32" s="183"/>
      <c r="GB32" s="183"/>
      <c r="GC32" s="184"/>
      <c r="GD32" s="184">
        <v>1</v>
      </c>
      <c r="GE32" s="184"/>
      <c r="GF32" s="184"/>
      <c r="GG32" s="184"/>
      <c r="GH32" s="171">
        <f t="shared" si="15"/>
        <v>0.5</v>
      </c>
      <c r="GI32" s="172">
        <f t="shared" si="16"/>
        <v>10</v>
      </c>
      <c r="GJ32" s="186">
        <v>5</v>
      </c>
      <c r="GK32" s="186"/>
      <c r="GL32" s="204">
        <f t="shared" si="17"/>
        <v>5</v>
      </c>
      <c r="GM32" s="182"/>
      <c r="GN32" s="183"/>
      <c r="GO32" s="184"/>
      <c r="GP32" s="171" t="e">
        <f t="shared" si="18"/>
        <v>#DIV/0!</v>
      </c>
      <c r="GQ32" s="182"/>
      <c r="GR32" s="183"/>
      <c r="GS32" s="184"/>
      <c r="GT32" s="171" t="e">
        <f t="shared" si="19"/>
        <v>#DIV/0!</v>
      </c>
      <c r="GU32" s="182"/>
      <c r="GV32" s="183"/>
      <c r="GW32" s="184"/>
      <c r="GX32" s="184"/>
      <c r="GY32" s="184"/>
      <c r="GZ32" s="171" t="e">
        <f t="shared" si="20"/>
        <v>#DIV/0!</v>
      </c>
      <c r="HA32" s="182"/>
      <c r="HB32" s="183">
        <v>2</v>
      </c>
      <c r="HC32" s="183"/>
      <c r="HD32" s="184"/>
      <c r="HE32" s="183"/>
      <c r="HF32" s="184"/>
      <c r="HG32" s="197">
        <f t="shared" si="21"/>
        <v>2</v>
      </c>
      <c r="HH32" s="182">
        <v>2</v>
      </c>
      <c r="HI32" s="183"/>
      <c r="HJ32" s="183"/>
      <c r="HK32" s="184">
        <v>2.7750000000000004</v>
      </c>
      <c r="HL32" s="205"/>
      <c r="HM32" s="205"/>
      <c r="HN32" s="205"/>
      <c r="HO32" s="206">
        <f t="shared" si="22"/>
        <v>2.3875000000000002</v>
      </c>
      <c r="HP32" s="182"/>
      <c r="HQ32" s="184">
        <v>0</v>
      </c>
      <c r="HR32" s="184"/>
      <c r="HS32" s="184"/>
      <c r="HT32" s="206">
        <f t="shared" si="23"/>
        <v>0</v>
      </c>
      <c r="HU32" s="177">
        <v>0</v>
      </c>
      <c r="HV32" s="175">
        <v>0</v>
      </c>
      <c r="HW32" s="175">
        <v>0</v>
      </c>
      <c r="HX32" s="170">
        <v>0</v>
      </c>
      <c r="HY32" s="354">
        <v>0</v>
      </c>
      <c r="HZ32" s="598">
        <v>2.5</v>
      </c>
      <c r="IA32" s="201"/>
      <c r="IB32" s="202"/>
    </row>
    <row r="33" spans="1:236" ht="12" customHeight="1" x14ac:dyDescent="0.2">
      <c r="A33" s="168">
        <v>28</v>
      </c>
      <c r="B33" s="169" t="s">
        <v>275</v>
      </c>
      <c r="C33" s="170"/>
      <c r="D33" s="170">
        <v>82.35</v>
      </c>
      <c r="E33" s="170">
        <v>96.8</v>
      </c>
      <c r="F33" s="170">
        <v>59.266666700000002</v>
      </c>
      <c r="G33" s="170">
        <v>29.4</v>
      </c>
      <c r="H33" s="170">
        <v>90.5</v>
      </c>
      <c r="I33" s="170"/>
      <c r="J33" s="170"/>
      <c r="K33" s="170"/>
      <c r="L33" s="170"/>
      <c r="M33" s="170"/>
      <c r="N33" s="170"/>
      <c r="O33" s="170"/>
      <c r="P33" s="170">
        <v>71.47968189655171</v>
      </c>
      <c r="Q33" s="170"/>
      <c r="R33" s="170"/>
      <c r="S33" s="170"/>
      <c r="T33" s="170"/>
      <c r="U33" s="170"/>
      <c r="V33" s="170">
        <v>38.905667000000001</v>
      </c>
      <c r="W33" s="170">
        <v>23.2</v>
      </c>
      <c r="X33" s="170"/>
      <c r="Y33" s="170"/>
      <c r="Z33" s="170"/>
      <c r="AA33" s="170"/>
      <c r="AB33" s="170"/>
      <c r="AC33" s="170"/>
      <c r="AD33" s="171">
        <f t="shared" si="0"/>
        <v>61.48775194956896</v>
      </c>
      <c r="AE33" s="172">
        <f t="shared" si="1"/>
        <v>15</v>
      </c>
      <c r="AF33" s="171">
        <f t="shared" si="24"/>
        <v>72.865936379310341</v>
      </c>
      <c r="AG33" s="173">
        <f t="shared" si="2"/>
        <v>7</v>
      </c>
      <c r="AH33" s="362"/>
      <c r="AI33" s="174"/>
      <c r="AJ33" s="175">
        <v>52.7</v>
      </c>
      <c r="AK33" s="175">
        <v>52.8</v>
      </c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5"/>
      <c r="AX33" s="175">
        <v>56.1</v>
      </c>
      <c r="AY33" s="170"/>
      <c r="AZ33" s="170"/>
      <c r="BA33" s="170"/>
      <c r="BB33" s="170"/>
      <c r="BC33" s="170"/>
      <c r="BD33" s="170">
        <v>57.239705899999997</v>
      </c>
      <c r="BE33" s="170"/>
      <c r="BF33" s="170"/>
      <c r="BG33" s="170"/>
      <c r="BH33" s="170"/>
      <c r="BI33" s="170"/>
      <c r="BJ33" s="170"/>
      <c r="BK33" s="170"/>
      <c r="BL33" s="171">
        <f t="shared" si="3"/>
        <v>54.709926474999996</v>
      </c>
      <c r="BM33" s="172">
        <f t="shared" si="4"/>
        <v>20</v>
      </c>
      <c r="BN33" s="366"/>
      <c r="BO33" s="177"/>
      <c r="BP33" s="170">
        <v>82</v>
      </c>
      <c r="BQ33" s="170"/>
      <c r="BR33" s="170"/>
      <c r="BS33" s="170">
        <v>90</v>
      </c>
      <c r="BT33" s="170">
        <v>87</v>
      </c>
      <c r="BU33" s="170">
        <v>85</v>
      </c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>
        <v>92</v>
      </c>
      <c r="CG33" s="170"/>
      <c r="CH33" s="170">
        <v>86</v>
      </c>
      <c r="CI33" s="203"/>
      <c r="CJ33" s="203"/>
      <c r="CK33" s="170"/>
      <c r="CL33" s="170"/>
      <c r="CM33" s="170"/>
      <c r="CN33" s="170"/>
      <c r="CO33" s="179">
        <f t="shared" si="5"/>
        <v>87</v>
      </c>
      <c r="CP33" s="172">
        <f t="shared" si="6"/>
        <v>7</v>
      </c>
      <c r="CQ33" s="215"/>
      <c r="CR33" s="177"/>
      <c r="CS33" s="175"/>
      <c r="CT33" s="175">
        <v>32.5</v>
      </c>
      <c r="CU33" s="175">
        <v>32.5</v>
      </c>
      <c r="CV33" s="170">
        <v>33</v>
      </c>
      <c r="CW33" s="170">
        <v>28</v>
      </c>
      <c r="CX33" s="170"/>
      <c r="CY33" s="170"/>
      <c r="CZ33" s="170"/>
      <c r="DA33" s="170"/>
      <c r="DB33" s="170"/>
      <c r="DC33" s="170"/>
      <c r="DD33" s="170"/>
      <c r="DE33" s="170"/>
      <c r="DF33" s="170"/>
      <c r="DG33" s="170">
        <v>31.496062999999999</v>
      </c>
      <c r="DH33" s="170">
        <v>25.5</v>
      </c>
      <c r="DI33" s="180"/>
      <c r="DJ33" s="170"/>
      <c r="DK33" s="170"/>
      <c r="DL33" s="170"/>
      <c r="DM33" s="170"/>
      <c r="DN33" s="179">
        <f t="shared" si="7"/>
        <v>30.499343833333331</v>
      </c>
      <c r="DO33" s="172">
        <f t="shared" si="8"/>
        <v>5</v>
      </c>
      <c r="DP33" s="176"/>
      <c r="DQ33" s="182"/>
      <c r="DR33" s="183"/>
      <c r="DS33" s="183"/>
      <c r="DT33" s="183"/>
      <c r="DU33" s="183"/>
      <c r="DV33" s="184"/>
      <c r="DW33" s="183"/>
      <c r="DX33" s="183"/>
      <c r="DY33" s="183"/>
      <c r="DZ33" s="184"/>
      <c r="EA33" s="184"/>
      <c r="EB33" s="184"/>
      <c r="EC33" s="184">
        <v>1.75</v>
      </c>
      <c r="ED33" s="184"/>
      <c r="EE33" s="184"/>
      <c r="EF33" s="170"/>
      <c r="EG33" s="170"/>
      <c r="EH33" s="171">
        <f t="shared" si="9"/>
        <v>1.75</v>
      </c>
      <c r="EI33" s="172">
        <f t="shared" si="10"/>
        <v>27</v>
      </c>
      <c r="EJ33" s="176"/>
      <c r="EK33" s="182"/>
      <c r="EL33" s="183"/>
      <c r="EM33" s="183"/>
      <c r="EN33" s="183"/>
      <c r="EO33" s="183" t="s">
        <v>332</v>
      </c>
      <c r="EP33" s="186" t="s">
        <v>333</v>
      </c>
      <c r="EQ33" s="174"/>
      <c r="ER33" s="588"/>
      <c r="ES33" s="183">
        <v>0</v>
      </c>
      <c r="ET33" s="183"/>
      <c r="EU33" s="184">
        <v>0</v>
      </c>
      <c r="EV33" s="184"/>
      <c r="EW33" s="184"/>
      <c r="EX33" s="184"/>
      <c r="EY33" s="184">
        <v>0</v>
      </c>
      <c r="EZ33" s="184"/>
      <c r="FA33" s="184"/>
      <c r="FB33" s="184">
        <v>1</v>
      </c>
      <c r="FC33" s="184"/>
      <c r="FD33" s="184"/>
      <c r="FE33" s="184"/>
      <c r="FF33" s="171">
        <f t="shared" si="11"/>
        <v>0.25</v>
      </c>
      <c r="FG33" s="173">
        <f t="shared" si="12"/>
        <v>1</v>
      </c>
      <c r="FH33" s="212"/>
      <c r="FI33" s="175">
        <v>7</v>
      </c>
      <c r="FJ33" s="175">
        <v>7</v>
      </c>
      <c r="FK33" s="170">
        <v>1</v>
      </c>
      <c r="FL33" s="175">
        <v>0</v>
      </c>
      <c r="FM33" s="188"/>
      <c r="FN33" s="170">
        <v>1.25</v>
      </c>
      <c r="FO33" s="170"/>
      <c r="FP33" s="170"/>
      <c r="FQ33" s="170"/>
      <c r="FR33" s="170"/>
      <c r="FS33" s="171">
        <f t="shared" si="13"/>
        <v>3.25</v>
      </c>
      <c r="FT33" s="187">
        <f t="shared" si="14"/>
        <v>32</v>
      </c>
      <c r="FU33" s="349"/>
      <c r="FV33" s="189"/>
      <c r="FW33" s="190"/>
      <c r="FX33" s="191"/>
      <c r="FY33" s="192"/>
      <c r="FZ33" s="183">
        <v>0</v>
      </c>
      <c r="GA33" s="183"/>
      <c r="GB33" s="183"/>
      <c r="GC33" s="184"/>
      <c r="GD33" s="184">
        <v>1</v>
      </c>
      <c r="GE33" s="184"/>
      <c r="GF33" s="184"/>
      <c r="GG33" s="184"/>
      <c r="GH33" s="171">
        <f t="shared" si="15"/>
        <v>0.5</v>
      </c>
      <c r="GI33" s="172">
        <f t="shared" si="16"/>
        <v>10</v>
      </c>
      <c r="GJ33" s="186">
        <v>2</v>
      </c>
      <c r="GK33" s="186"/>
      <c r="GL33" s="204">
        <f t="shared" si="17"/>
        <v>2</v>
      </c>
      <c r="GM33" s="182"/>
      <c r="GN33" s="183"/>
      <c r="GO33" s="184"/>
      <c r="GP33" s="171" t="e">
        <f t="shared" si="18"/>
        <v>#DIV/0!</v>
      </c>
      <c r="GQ33" s="182"/>
      <c r="GR33" s="183"/>
      <c r="GS33" s="184"/>
      <c r="GT33" s="171" t="e">
        <f t="shared" si="19"/>
        <v>#DIV/0!</v>
      </c>
      <c r="GU33" s="182"/>
      <c r="GV33" s="183"/>
      <c r="GW33" s="184"/>
      <c r="GX33" s="184"/>
      <c r="GY33" s="184"/>
      <c r="GZ33" s="171" t="e">
        <f t="shared" si="20"/>
        <v>#DIV/0!</v>
      </c>
      <c r="HA33" s="182"/>
      <c r="HB33" s="183">
        <v>2</v>
      </c>
      <c r="HC33" s="183"/>
      <c r="HD33" s="184"/>
      <c r="HE33" s="183"/>
      <c r="HF33" s="184"/>
      <c r="HG33" s="197">
        <f t="shared" si="21"/>
        <v>2</v>
      </c>
      <c r="HH33" s="182">
        <v>5</v>
      </c>
      <c r="HI33" s="183"/>
      <c r="HJ33" s="183"/>
      <c r="HK33" s="184">
        <v>5.7</v>
      </c>
      <c r="HL33" s="205"/>
      <c r="HM33" s="205"/>
      <c r="HN33" s="205"/>
      <c r="HO33" s="206">
        <f t="shared" si="22"/>
        <v>5.35</v>
      </c>
      <c r="HP33" s="182"/>
      <c r="HQ33" s="184">
        <v>3</v>
      </c>
      <c r="HR33" s="184"/>
      <c r="HS33" s="184"/>
      <c r="HT33" s="206">
        <f t="shared" si="23"/>
        <v>3</v>
      </c>
      <c r="HU33" s="177">
        <v>0</v>
      </c>
      <c r="HV33" s="175">
        <v>0</v>
      </c>
      <c r="HW33" s="175">
        <v>0</v>
      </c>
      <c r="HX33" s="170">
        <v>0</v>
      </c>
      <c r="HY33" s="354">
        <v>0</v>
      </c>
      <c r="HZ33" s="598">
        <v>1.5</v>
      </c>
      <c r="IA33" s="201"/>
      <c r="IB33" s="202"/>
    </row>
    <row r="34" spans="1:236" ht="12" customHeight="1" x14ac:dyDescent="0.2">
      <c r="A34" s="168">
        <v>29</v>
      </c>
      <c r="B34" s="169" t="s">
        <v>277</v>
      </c>
      <c r="C34" s="170"/>
      <c r="D34" s="170">
        <v>72.7</v>
      </c>
      <c r="E34" s="170">
        <v>61.55</v>
      </c>
      <c r="F34" s="170">
        <v>71.733333299999998</v>
      </c>
      <c r="G34" s="170">
        <v>42.3</v>
      </c>
      <c r="H34" s="170">
        <v>67.900000000000006</v>
      </c>
      <c r="I34" s="170"/>
      <c r="J34" s="170"/>
      <c r="K34" s="170"/>
      <c r="L34" s="170"/>
      <c r="M34" s="170"/>
      <c r="N34" s="170"/>
      <c r="O34" s="170"/>
      <c r="P34" s="170">
        <v>75.082396551724131</v>
      </c>
      <c r="Q34" s="170"/>
      <c r="R34" s="170"/>
      <c r="S34" s="170"/>
      <c r="T34" s="170"/>
      <c r="U34" s="170"/>
      <c r="V34" s="170">
        <v>44.353450100000003</v>
      </c>
      <c r="W34" s="170">
        <v>65</v>
      </c>
      <c r="X34" s="170"/>
      <c r="Y34" s="170"/>
      <c r="Z34" s="170"/>
      <c r="AA34" s="170"/>
      <c r="AB34" s="170"/>
      <c r="AC34" s="170"/>
      <c r="AD34" s="171">
        <f t="shared" si="0"/>
        <v>62.577397493965506</v>
      </c>
      <c r="AE34" s="172">
        <f t="shared" si="1"/>
        <v>12</v>
      </c>
      <c r="AF34" s="171">
        <f t="shared" si="24"/>
        <v>68.446479310344827</v>
      </c>
      <c r="AG34" s="173">
        <f t="shared" si="2"/>
        <v>14</v>
      </c>
      <c r="AH34" s="362"/>
      <c r="AI34" s="174"/>
      <c r="AJ34" s="175">
        <v>53.4</v>
      </c>
      <c r="AK34" s="175">
        <v>55</v>
      </c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5"/>
      <c r="AX34" s="175">
        <v>60.099999999999994</v>
      </c>
      <c r="AY34" s="170"/>
      <c r="AZ34" s="170"/>
      <c r="BA34" s="170"/>
      <c r="BB34" s="170"/>
      <c r="BC34" s="170"/>
      <c r="BD34" s="170">
        <v>58.6</v>
      </c>
      <c r="BE34" s="170"/>
      <c r="BF34" s="170"/>
      <c r="BG34" s="170"/>
      <c r="BH34" s="170"/>
      <c r="BI34" s="170"/>
      <c r="BJ34" s="170"/>
      <c r="BK34" s="170"/>
      <c r="BL34" s="171">
        <f t="shared" si="3"/>
        <v>56.774999999999999</v>
      </c>
      <c r="BM34" s="172">
        <f t="shared" si="4"/>
        <v>4</v>
      </c>
      <c r="BN34" s="366"/>
      <c r="BO34" s="177"/>
      <c r="BP34" s="170">
        <v>83</v>
      </c>
      <c r="BQ34" s="170"/>
      <c r="BR34" s="170"/>
      <c r="BS34" s="170">
        <v>73</v>
      </c>
      <c r="BT34" s="170">
        <v>89</v>
      </c>
      <c r="BU34" s="170">
        <v>83</v>
      </c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>
        <v>93</v>
      </c>
      <c r="CG34" s="170"/>
      <c r="CH34" s="170">
        <v>91</v>
      </c>
      <c r="CI34" s="203"/>
      <c r="CJ34" s="203"/>
      <c r="CK34" s="170"/>
      <c r="CL34" s="170"/>
      <c r="CM34" s="170"/>
      <c r="CN34" s="170"/>
      <c r="CO34" s="179">
        <f t="shared" si="5"/>
        <v>85.333333333333329</v>
      </c>
      <c r="CP34" s="172">
        <f t="shared" si="6"/>
        <v>4</v>
      </c>
      <c r="CQ34" s="215"/>
      <c r="CR34" s="177"/>
      <c r="CS34" s="175"/>
      <c r="CT34" s="175">
        <v>33</v>
      </c>
      <c r="CU34" s="175">
        <v>33.5</v>
      </c>
      <c r="CV34" s="170">
        <v>35</v>
      </c>
      <c r="CW34" s="170">
        <v>35</v>
      </c>
      <c r="CX34" s="170"/>
      <c r="CY34" s="170"/>
      <c r="CZ34" s="170"/>
      <c r="DA34" s="170"/>
      <c r="DB34" s="170"/>
      <c r="DC34" s="170"/>
      <c r="DD34" s="170"/>
      <c r="DE34" s="170"/>
      <c r="DF34" s="170"/>
      <c r="DG34" s="170">
        <v>33.858267699999999</v>
      </c>
      <c r="DH34" s="170">
        <v>30.5</v>
      </c>
      <c r="DI34" s="180"/>
      <c r="DJ34" s="170"/>
      <c r="DK34" s="170"/>
      <c r="DL34" s="170"/>
      <c r="DM34" s="170"/>
      <c r="DN34" s="179">
        <f t="shared" si="7"/>
        <v>33.47637795</v>
      </c>
      <c r="DO34" s="172">
        <f t="shared" si="8"/>
        <v>28</v>
      </c>
      <c r="DP34" s="176"/>
      <c r="DQ34" s="182"/>
      <c r="DR34" s="183"/>
      <c r="DS34" s="183"/>
      <c r="DT34" s="183"/>
      <c r="DU34" s="183"/>
      <c r="DV34" s="184"/>
      <c r="DW34" s="183"/>
      <c r="DX34" s="183"/>
      <c r="DY34" s="183"/>
      <c r="DZ34" s="184"/>
      <c r="EA34" s="184"/>
      <c r="EB34" s="184"/>
      <c r="EC34" s="184">
        <v>1.25</v>
      </c>
      <c r="ED34" s="184"/>
      <c r="EE34" s="184"/>
      <c r="EF34" s="170"/>
      <c r="EG34" s="170"/>
      <c r="EH34" s="171">
        <f t="shared" si="9"/>
        <v>1.25</v>
      </c>
      <c r="EI34" s="172">
        <f t="shared" si="10"/>
        <v>8</v>
      </c>
      <c r="EJ34" s="176"/>
      <c r="EK34" s="182"/>
      <c r="EL34" s="183"/>
      <c r="EM34" s="183"/>
      <c r="EN34" s="183"/>
      <c r="EO34" s="183" t="s">
        <v>209</v>
      </c>
      <c r="EP34" s="186" t="s">
        <v>216</v>
      </c>
      <c r="EQ34" s="174"/>
      <c r="ER34" s="588"/>
      <c r="ES34" s="183">
        <v>4</v>
      </c>
      <c r="ET34" s="183"/>
      <c r="EU34" s="184">
        <v>5</v>
      </c>
      <c r="EV34" s="184"/>
      <c r="EW34" s="184"/>
      <c r="EX34" s="184"/>
      <c r="EY34" s="184">
        <v>0.25</v>
      </c>
      <c r="EZ34" s="184"/>
      <c r="FA34" s="184"/>
      <c r="FB34" s="184">
        <v>2</v>
      </c>
      <c r="FC34" s="184"/>
      <c r="FD34" s="184"/>
      <c r="FE34" s="184"/>
      <c r="FF34" s="171">
        <f t="shared" si="11"/>
        <v>2.8125</v>
      </c>
      <c r="FG34" s="173">
        <f t="shared" si="12"/>
        <v>25</v>
      </c>
      <c r="FH34" s="212"/>
      <c r="FI34" s="175">
        <v>0.7</v>
      </c>
      <c r="FJ34" s="175">
        <v>0</v>
      </c>
      <c r="FK34" s="170">
        <v>2</v>
      </c>
      <c r="FL34" s="175">
        <v>0</v>
      </c>
      <c r="FM34" s="188"/>
      <c r="FN34" s="170">
        <v>0</v>
      </c>
      <c r="FO34" s="170"/>
      <c r="FP34" s="170"/>
      <c r="FQ34" s="170"/>
      <c r="FR34" s="170"/>
      <c r="FS34" s="171">
        <f t="shared" si="13"/>
        <v>0.54</v>
      </c>
      <c r="FT34" s="187">
        <f t="shared" si="14"/>
        <v>18</v>
      </c>
      <c r="FU34" s="349"/>
      <c r="FV34" s="189"/>
      <c r="FW34" s="190"/>
      <c r="FX34" s="191"/>
      <c r="FY34" s="192"/>
      <c r="FZ34" s="183">
        <v>0</v>
      </c>
      <c r="GA34" s="183"/>
      <c r="GB34" s="183"/>
      <c r="GC34" s="184"/>
      <c r="GD34" s="184">
        <v>4</v>
      </c>
      <c r="GE34" s="184"/>
      <c r="GF34" s="184"/>
      <c r="GG34" s="184"/>
      <c r="GH34" s="171">
        <f t="shared" ref="GH34:GH36" si="32">AVERAGE(FZ34:GG34)</f>
        <v>2</v>
      </c>
      <c r="GI34" s="172">
        <f t="shared" si="16"/>
        <v>19</v>
      </c>
      <c r="GJ34" s="186">
        <v>4</v>
      </c>
      <c r="GK34" s="186"/>
      <c r="GL34" s="204">
        <f t="shared" ref="GL34:GL36" si="33">AVERAGE(GJ34,GK34)</f>
        <v>4</v>
      </c>
      <c r="GM34" s="182"/>
      <c r="GN34" s="183"/>
      <c r="GO34" s="184"/>
      <c r="GP34" s="171" t="e">
        <f t="shared" ref="GP34:GP36" si="34">AVERAGE(GM34:GO34)</f>
        <v>#DIV/0!</v>
      </c>
      <c r="GQ34" s="182"/>
      <c r="GR34" s="183"/>
      <c r="GS34" s="184"/>
      <c r="GT34" s="171" t="e">
        <f t="shared" ref="GT34:GT36" si="35">AVERAGE(GQ34:GS34)</f>
        <v>#DIV/0!</v>
      </c>
      <c r="GU34" s="182"/>
      <c r="GV34" s="183"/>
      <c r="GW34" s="184"/>
      <c r="GX34" s="184"/>
      <c r="GY34" s="184"/>
      <c r="GZ34" s="171" t="e">
        <f t="shared" ref="GZ34:GZ36" si="36">AVERAGE(GU34:GY34)</f>
        <v>#DIV/0!</v>
      </c>
      <c r="HA34" s="182"/>
      <c r="HB34" s="183">
        <v>0</v>
      </c>
      <c r="HC34" s="183"/>
      <c r="HD34" s="184"/>
      <c r="HE34" s="183"/>
      <c r="HF34" s="184"/>
      <c r="HG34" s="197">
        <f t="shared" si="21"/>
        <v>0</v>
      </c>
      <c r="HH34" s="182">
        <v>1</v>
      </c>
      <c r="HI34" s="183"/>
      <c r="HJ34" s="183"/>
      <c r="HK34" s="184">
        <v>3.0500000000000003</v>
      </c>
      <c r="HL34" s="205"/>
      <c r="HM34" s="205"/>
      <c r="HN34" s="205"/>
      <c r="HO34" s="206">
        <f t="shared" ref="HO34:HO36" si="37">AVERAGE(HH34:HN34)</f>
        <v>2.0250000000000004</v>
      </c>
      <c r="HP34" s="182"/>
      <c r="HQ34" s="184">
        <v>1.5</v>
      </c>
      <c r="HR34" s="184"/>
      <c r="HS34" s="184"/>
      <c r="HT34" s="206">
        <f t="shared" ref="HT34:HT36" si="38">AVERAGE(HP34:HS34)</f>
        <v>1.5</v>
      </c>
      <c r="HU34" s="177">
        <v>100</v>
      </c>
      <c r="HV34" s="175">
        <v>100</v>
      </c>
      <c r="HW34" s="175">
        <v>100</v>
      </c>
      <c r="HX34" s="170">
        <v>0</v>
      </c>
      <c r="HY34" s="354">
        <v>0</v>
      </c>
      <c r="HZ34" s="598">
        <v>4</v>
      </c>
      <c r="IA34" s="201"/>
      <c r="IB34" s="202"/>
    </row>
    <row r="35" spans="1:236" s="399" customFormat="1" ht="12" customHeight="1" x14ac:dyDescent="0.2">
      <c r="A35" s="369">
        <v>30</v>
      </c>
      <c r="B35" s="370" t="s">
        <v>280</v>
      </c>
      <c r="C35" s="371"/>
      <c r="D35" s="371">
        <v>70.349999999999994</v>
      </c>
      <c r="E35" s="371">
        <v>73.95</v>
      </c>
      <c r="F35" s="371"/>
      <c r="G35" s="371">
        <v>54.3</v>
      </c>
      <c r="H35" s="371">
        <v>56.6</v>
      </c>
      <c r="I35" s="371"/>
      <c r="J35" s="371"/>
      <c r="K35" s="371"/>
      <c r="L35" s="371"/>
      <c r="M35" s="371"/>
      <c r="N35" s="371"/>
      <c r="O35" s="371"/>
      <c r="P35" s="371">
        <v>33.532973275862069</v>
      </c>
      <c r="Q35" s="371"/>
      <c r="R35" s="371"/>
      <c r="S35" s="371"/>
      <c r="T35" s="371"/>
      <c r="U35" s="371"/>
      <c r="V35" s="371">
        <v>44.929255499999996</v>
      </c>
      <c r="W35" s="371">
        <v>60.7</v>
      </c>
      <c r="X35" s="371"/>
      <c r="Y35" s="371"/>
      <c r="Z35" s="371"/>
      <c r="AA35" s="371"/>
      <c r="AB35" s="371"/>
      <c r="AC35" s="371"/>
      <c r="AD35" s="372">
        <f t="shared" si="0"/>
        <v>56.337461253694585</v>
      </c>
      <c r="AE35" s="373">
        <f t="shared" si="1"/>
        <v>22</v>
      </c>
      <c r="AF35" s="372">
        <f t="shared" si="24"/>
        <v>59.026594655172417</v>
      </c>
      <c r="AG35" s="374">
        <f t="shared" si="2"/>
        <v>28</v>
      </c>
      <c r="AH35" s="362"/>
      <c r="AI35" s="375"/>
      <c r="AJ35" s="376">
        <v>55.55</v>
      </c>
      <c r="AK35" s="376">
        <v>57.9</v>
      </c>
      <c r="AL35" s="371"/>
      <c r="AM35" s="371"/>
      <c r="AN35" s="371"/>
      <c r="AO35" s="371"/>
      <c r="AP35" s="371"/>
      <c r="AQ35" s="371"/>
      <c r="AR35" s="371"/>
      <c r="AS35" s="371"/>
      <c r="AT35" s="371"/>
      <c r="AU35" s="371"/>
      <c r="AV35" s="371"/>
      <c r="AW35" s="376"/>
      <c r="AX35" s="376">
        <v>54.3</v>
      </c>
      <c r="AY35" s="371"/>
      <c r="AZ35" s="371"/>
      <c r="BA35" s="371"/>
      <c r="BB35" s="371"/>
      <c r="BC35" s="371"/>
      <c r="BD35" s="371">
        <v>58.7</v>
      </c>
      <c r="BE35" s="371"/>
      <c r="BF35" s="371"/>
      <c r="BG35" s="371"/>
      <c r="BH35" s="371"/>
      <c r="BI35" s="371"/>
      <c r="BJ35" s="371"/>
      <c r="BK35" s="371"/>
      <c r="BL35" s="372">
        <f t="shared" si="3"/>
        <v>56.612499999999997</v>
      </c>
      <c r="BM35" s="373">
        <f t="shared" si="4"/>
        <v>7</v>
      </c>
      <c r="BN35" s="377"/>
      <c r="BO35" s="378"/>
      <c r="BP35" s="371">
        <v>84</v>
      </c>
      <c r="BQ35" s="371"/>
      <c r="BR35" s="371"/>
      <c r="BS35" s="371">
        <v>100</v>
      </c>
      <c r="BT35" s="371">
        <v>89</v>
      </c>
      <c r="BU35" s="371">
        <v>94</v>
      </c>
      <c r="BV35" s="371"/>
      <c r="BW35" s="371"/>
      <c r="BX35" s="371"/>
      <c r="BY35" s="371"/>
      <c r="BZ35" s="371"/>
      <c r="CA35" s="371"/>
      <c r="CB35" s="371"/>
      <c r="CC35" s="371"/>
      <c r="CD35" s="371"/>
      <c r="CE35" s="371"/>
      <c r="CF35" s="371">
        <v>93</v>
      </c>
      <c r="CG35" s="371"/>
      <c r="CH35" s="371">
        <v>93</v>
      </c>
      <c r="CI35" s="371"/>
      <c r="CJ35" s="371"/>
      <c r="CK35" s="371"/>
      <c r="CL35" s="371"/>
      <c r="CM35" s="371"/>
      <c r="CN35" s="371"/>
      <c r="CO35" s="379">
        <f t="shared" si="5"/>
        <v>92.166666666666671</v>
      </c>
      <c r="CP35" s="373">
        <f t="shared" si="6"/>
        <v>20</v>
      </c>
      <c r="CQ35" s="215"/>
      <c r="CR35" s="378"/>
      <c r="CS35" s="376"/>
      <c r="CT35" s="376">
        <v>31.5</v>
      </c>
      <c r="CU35" s="376">
        <v>34</v>
      </c>
      <c r="CV35" s="371">
        <v>27</v>
      </c>
      <c r="CW35" s="371">
        <v>34</v>
      </c>
      <c r="CX35" s="371"/>
      <c r="CY35" s="371"/>
      <c r="CZ35" s="371"/>
      <c r="DA35" s="371"/>
      <c r="DB35" s="371"/>
      <c r="DC35" s="371"/>
      <c r="DD35" s="371"/>
      <c r="DE35" s="371"/>
      <c r="DF35" s="371"/>
      <c r="DG35" s="371">
        <v>31.496062999999999</v>
      </c>
      <c r="DH35" s="371">
        <v>29</v>
      </c>
      <c r="DI35" s="380"/>
      <c r="DJ35" s="371"/>
      <c r="DK35" s="371"/>
      <c r="DL35" s="371"/>
      <c r="DM35" s="371"/>
      <c r="DN35" s="379">
        <f t="shared" si="7"/>
        <v>31.166010499999999</v>
      </c>
      <c r="DO35" s="373">
        <f t="shared" si="8"/>
        <v>8</v>
      </c>
      <c r="DP35" s="377"/>
      <c r="DQ35" s="381"/>
      <c r="DR35" s="382"/>
      <c r="DS35" s="382"/>
      <c r="DT35" s="382"/>
      <c r="DU35" s="382"/>
      <c r="DV35" s="383"/>
      <c r="DW35" s="382"/>
      <c r="DX35" s="382"/>
      <c r="DY35" s="382"/>
      <c r="DZ35" s="383"/>
      <c r="EA35" s="383"/>
      <c r="EB35" s="383"/>
      <c r="EC35" s="383">
        <v>1.5</v>
      </c>
      <c r="ED35" s="383"/>
      <c r="EE35" s="383"/>
      <c r="EF35" s="371"/>
      <c r="EG35" s="371"/>
      <c r="EH35" s="372">
        <f t="shared" si="9"/>
        <v>1.5</v>
      </c>
      <c r="EI35" s="373">
        <f t="shared" si="10"/>
        <v>21</v>
      </c>
      <c r="EJ35" s="377"/>
      <c r="EK35" s="381"/>
      <c r="EL35" s="382"/>
      <c r="EM35" s="382"/>
      <c r="EN35" s="382"/>
      <c r="EO35" s="382">
        <v>3</v>
      </c>
      <c r="EP35" s="384" t="s">
        <v>342</v>
      </c>
      <c r="EQ35" s="375"/>
      <c r="ER35" s="589"/>
      <c r="ES35" s="382">
        <v>6</v>
      </c>
      <c r="ET35" s="382"/>
      <c r="EU35" s="383">
        <v>8</v>
      </c>
      <c r="EV35" s="383"/>
      <c r="EW35" s="383"/>
      <c r="EX35" s="383"/>
      <c r="EY35" s="383">
        <v>2.75</v>
      </c>
      <c r="EZ35" s="383"/>
      <c r="FA35" s="383"/>
      <c r="FB35" s="383">
        <v>1</v>
      </c>
      <c r="FC35" s="383"/>
      <c r="FD35" s="383"/>
      <c r="FE35" s="383"/>
      <c r="FF35" s="372">
        <f t="shared" si="11"/>
        <v>4.4375</v>
      </c>
      <c r="FG35" s="374">
        <f t="shared" si="12"/>
        <v>33</v>
      </c>
      <c r="FH35" s="212"/>
      <c r="FI35" s="376">
        <v>0.2</v>
      </c>
      <c r="FJ35" s="376">
        <v>0</v>
      </c>
      <c r="FK35" s="371">
        <v>1</v>
      </c>
      <c r="FL35" s="376">
        <v>0</v>
      </c>
      <c r="FM35" s="387"/>
      <c r="FN35" s="371">
        <v>0</v>
      </c>
      <c r="FO35" s="371"/>
      <c r="FP35" s="371"/>
      <c r="FQ35" s="371"/>
      <c r="FR35" s="371"/>
      <c r="FS35" s="372">
        <f t="shared" si="13"/>
        <v>0.24</v>
      </c>
      <c r="FT35" s="385">
        <f t="shared" si="14"/>
        <v>7</v>
      </c>
      <c r="FU35" s="386"/>
      <c r="FV35" s="388"/>
      <c r="FW35" s="389"/>
      <c r="FX35" s="390"/>
      <c r="FY35" s="391"/>
      <c r="FZ35" s="382">
        <v>0</v>
      </c>
      <c r="GA35" s="382"/>
      <c r="GB35" s="382"/>
      <c r="GC35" s="383"/>
      <c r="GD35" s="383">
        <v>4</v>
      </c>
      <c r="GE35" s="383"/>
      <c r="GF35" s="383"/>
      <c r="GG35" s="383"/>
      <c r="GH35" s="372">
        <f t="shared" si="32"/>
        <v>2</v>
      </c>
      <c r="GI35" s="373">
        <f t="shared" si="16"/>
        <v>19</v>
      </c>
      <c r="GJ35" s="384">
        <v>2</v>
      </c>
      <c r="GK35" s="384"/>
      <c r="GL35" s="392">
        <f t="shared" si="33"/>
        <v>2</v>
      </c>
      <c r="GM35" s="381"/>
      <c r="GN35" s="382"/>
      <c r="GO35" s="383"/>
      <c r="GP35" s="372" t="e">
        <f t="shared" si="34"/>
        <v>#DIV/0!</v>
      </c>
      <c r="GQ35" s="381"/>
      <c r="GR35" s="382"/>
      <c r="GS35" s="383"/>
      <c r="GT35" s="372" t="e">
        <f t="shared" si="35"/>
        <v>#DIV/0!</v>
      </c>
      <c r="GU35" s="381"/>
      <c r="GV35" s="382"/>
      <c r="GW35" s="383"/>
      <c r="GX35" s="383"/>
      <c r="GY35" s="383"/>
      <c r="GZ35" s="372" t="e">
        <f t="shared" si="36"/>
        <v>#DIV/0!</v>
      </c>
      <c r="HA35" s="381"/>
      <c r="HB35" s="382">
        <v>2</v>
      </c>
      <c r="HC35" s="382"/>
      <c r="HD35" s="383"/>
      <c r="HE35" s="382"/>
      <c r="HF35" s="383"/>
      <c r="HG35" s="393">
        <f t="shared" si="21"/>
        <v>2</v>
      </c>
      <c r="HH35" s="381">
        <v>1.5</v>
      </c>
      <c r="HI35" s="382"/>
      <c r="HJ35" s="382"/>
      <c r="HK35" s="383">
        <v>3.7250000000000001</v>
      </c>
      <c r="HL35" s="394"/>
      <c r="HM35" s="394"/>
      <c r="HN35" s="394"/>
      <c r="HO35" s="395">
        <f t="shared" si="37"/>
        <v>2.6124999999999998</v>
      </c>
      <c r="HP35" s="381"/>
      <c r="HQ35" s="383">
        <v>7.5</v>
      </c>
      <c r="HR35" s="383"/>
      <c r="HS35" s="383"/>
      <c r="HT35" s="395">
        <f t="shared" si="38"/>
        <v>7.5</v>
      </c>
      <c r="HU35" s="378">
        <v>0</v>
      </c>
      <c r="HV35" s="376">
        <v>0</v>
      </c>
      <c r="HW35" s="376">
        <v>0</v>
      </c>
      <c r="HX35" s="371">
        <v>0</v>
      </c>
      <c r="HY35" s="396">
        <v>0</v>
      </c>
      <c r="HZ35" s="599">
        <v>1.5</v>
      </c>
      <c r="IA35" s="397"/>
      <c r="IB35" s="398"/>
    </row>
    <row r="36" spans="1:236" ht="12" customHeight="1" x14ac:dyDescent="0.2">
      <c r="A36" s="168">
        <v>31</v>
      </c>
      <c r="B36" s="169" t="s">
        <v>282</v>
      </c>
      <c r="C36" s="170"/>
      <c r="D36" s="170">
        <v>83.55</v>
      </c>
      <c r="E36" s="170">
        <v>88.65</v>
      </c>
      <c r="F36" s="170">
        <v>73.866666699999996</v>
      </c>
      <c r="G36" s="170">
        <v>43.5</v>
      </c>
      <c r="H36" s="170">
        <v>75.099999999999994</v>
      </c>
      <c r="I36" s="170"/>
      <c r="J36" s="170"/>
      <c r="K36" s="170"/>
      <c r="L36" s="170"/>
      <c r="M36" s="170"/>
      <c r="N36" s="170"/>
      <c r="O36" s="170"/>
      <c r="P36" s="170">
        <v>84.485481465517239</v>
      </c>
      <c r="Q36" s="170"/>
      <c r="R36" s="170"/>
      <c r="S36" s="170"/>
      <c r="T36" s="170"/>
      <c r="U36" s="170"/>
      <c r="V36" s="170">
        <v>49.992047399999997</v>
      </c>
      <c r="W36" s="170">
        <v>59.2</v>
      </c>
      <c r="X36" s="170"/>
      <c r="Y36" s="170"/>
      <c r="Z36" s="170"/>
      <c r="AA36" s="170"/>
      <c r="AB36" s="170"/>
      <c r="AC36" s="170"/>
      <c r="AD36" s="171">
        <f t="shared" si="0"/>
        <v>69.793024445689653</v>
      </c>
      <c r="AE36" s="172">
        <f t="shared" si="1"/>
        <v>1</v>
      </c>
      <c r="AF36" s="171">
        <f t="shared" si="24"/>
        <v>78.197096293103442</v>
      </c>
      <c r="AG36" s="173">
        <f t="shared" si="2"/>
        <v>2</v>
      </c>
      <c r="AH36" s="362"/>
      <c r="AI36" s="174"/>
      <c r="AJ36" s="175">
        <v>53.35</v>
      </c>
      <c r="AK36" s="175">
        <v>55.1</v>
      </c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5"/>
      <c r="AX36" s="175">
        <v>59.5</v>
      </c>
      <c r="AY36" s="170"/>
      <c r="AZ36" s="170"/>
      <c r="BA36" s="170"/>
      <c r="BB36" s="170"/>
      <c r="BC36" s="170"/>
      <c r="BD36" s="170">
        <v>56.35</v>
      </c>
      <c r="BE36" s="170"/>
      <c r="BF36" s="170"/>
      <c r="BG36" s="170"/>
      <c r="BH36" s="170"/>
      <c r="BI36" s="170"/>
      <c r="BJ36" s="170"/>
      <c r="BK36" s="170"/>
      <c r="BL36" s="171">
        <f t="shared" si="3"/>
        <v>56.074999999999996</v>
      </c>
      <c r="BM36" s="172">
        <f t="shared" si="4"/>
        <v>11</v>
      </c>
      <c r="BN36" s="366"/>
      <c r="BO36" s="177"/>
      <c r="BP36" s="170">
        <v>87</v>
      </c>
      <c r="BQ36" s="170"/>
      <c r="BR36" s="170"/>
      <c r="BS36" s="170">
        <v>83</v>
      </c>
      <c r="BT36" s="170">
        <v>89</v>
      </c>
      <c r="BU36" s="170">
        <v>85</v>
      </c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>
        <v>93</v>
      </c>
      <c r="CG36" s="170"/>
      <c r="CH36" s="170">
        <v>89</v>
      </c>
      <c r="CI36" s="203"/>
      <c r="CJ36" s="203"/>
      <c r="CK36" s="170"/>
      <c r="CL36" s="170"/>
      <c r="CM36" s="170"/>
      <c r="CN36" s="170"/>
      <c r="CO36" s="179">
        <f t="shared" si="5"/>
        <v>87.666666666666671</v>
      </c>
      <c r="CP36" s="172">
        <f t="shared" si="6"/>
        <v>9</v>
      </c>
      <c r="CQ36" s="215"/>
      <c r="CR36" s="177"/>
      <c r="CS36" s="175"/>
      <c r="CT36" s="175">
        <v>35</v>
      </c>
      <c r="CU36" s="175">
        <v>33.5</v>
      </c>
      <c r="CV36" s="170">
        <v>33.5</v>
      </c>
      <c r="CW36" s="170">
        <v>32</v>
      </c>
      <c r="CX36" s="170"/>
      <c r="CY36" s="170"/>
      <c r="CZ36" s="170"/>
      <c r="DA36" s="170"/>
      <c r="DB36" s="170"/>
      <c r="DC36" s="170"/>
      <c r="DD36" s="170"/>
      <c r="DE36" s="170"/>
      <c r="DF36" s="170"/>
      <c r="DG36" s="170">
        <v>33.070866100000003</v>
      </c>
      <c r="DH36" s="170">
        <v>31.5</v>
      </c>
      <c r="DI36" s="180"/>
      <c r="DJ36" s="170"/>
      <c r="DK36" s="170"/>
      <c r="DL36" s="170"/>
      <c r="DM36" s="170"/>
      <c r="DN36" s="179">
        <f t="shared" si="7"/>
        <v>33.095144349999998</v>
      </c>
      <c r="DO36" s="172">
        <f t="shared" si="8"/>
        <v>24</v>
      </c>
      <c r="DP36" s="176"/>
      <c r="DQ36" s="182"/>
      <c r="DR36" s="183"/>
      <c r="DS36" s="183"/>
      <c r="DT36" s="183"/>
      <c r="DU36" s="183"/>
      <c r="DV36" s="184"/>
      <c r="DW36" s="183"/>
      <c r="DX36" s="183"/>
      <c r="DY36" s="183"/>
      <c r="DZ36" s="184"/>
      <c r="EA36" s="184"/>
      <c r="EB36" s="184"/>
      <c r="EC36" s="184">
        <v>1.25</v>
      </c>
      <c r="ED36" s="184"/>
      <c r="EE36" s="184"/>
      <c r="EF36" s="170"/>
      <c r="EG36" s="170"/>
      <c r="EH36" s="171">
        <f t="shared" si="9"/>
        <v>1.25</v>
      </c>
      <c r="EI36" s="172">
        <f t="shared" si="10"/>
        <v>8</v>
      </c>
      <c r="EJ36" s="176"/>
      <c r="EK36" s="182"/>
      <c r="EL36" s="183"/>
      <c r="EM36" s="183"/>
      <c r="EN36" s="183"/>
      <c r="EO36" s="183" t="s">
        <v>343</v>
      </c>
      <c r="EP36" s="186" t="s">
        <v>211</v>
      </c>
      <c r="EQ36" s="174"/>
      <c r="ER36" s="588"/>
      <c r="ES36" s="183">
        <v>5</v>
      </c>
      <c r="ET36" s="183"/>
      <c r="EU36" s="184">
        <v>3</v>
      </c>
      <c r="EV36" s="184"/>
      <c r="EW36" s="184"/>
      <c r="EX36" s="184"/>
      <c r="EY36" s="184">
        <v>0.25</v>
      </c>
      <c r="EZ36" s="184"/>
      <c r="FA36" s="184"/>
      <c r="FB36" s="184">
        <v>8</v>
      </c>
      <c r="FC36" s="184"/>
      <c r="FD36" s="184"/>
      <c r="FE36" s="184"/>
      <c r="FF36" s="171">
        <f t="shared" si="11"/>
        <v>4.0625</v>
      </c>
      <c r="FG36" s="173">
        <f t="shared" si="12"/>
        <v>32</v>
      </c>
      <c r="FH36" s="212"/>
      <c r="FI36" s="175">
        <v>0.7</v>
      </c>
      <c r="FJ36" s="175">
        <v>0</v>
      </c>
      <c r="FK36" s="170">
        <v>1</v>
      </c>
      <c r="FL36" s="175">
        <v>0</v>
      </c>
      <c r="FM36" s="188"/>
      <c r="FN36" s="170">
        <v>0</v>
      </c>
      <c r="FO36" s="170"/>
      <c r="FP36" s="170"/>
      <c r="FQ36" s="170"/>
      <c r="FR36" s="170"/>
      <c r="FS36" s="171">
        <f t="shared" si="13"/>
        <v>0.33999999999999997</v>
      </c>
      <c r="FT36" s="187">
        <f t="shared" si="14"/>
        <v>10</v>
      </c>
      <c r="FU36" s="349"/>
      <c r="FV36" s="189"/>
      <c r="FW36" s="190"/>
      <c r="FX36" s="191"/>
      <c r="FY36" s="192"/>
      <c r="FZ36" s="183">
        <v>4</v>
      </c>
      <c r="GA36" s="183"/>
      <c r="GB36" s="183"/>
      <c r="GC36" s="184"/>
      <c r="GD36" s="184">
        <v>5</v>
      </c>
      <c r="GE36" s="184"/>
      <c r="GF36" s="184"/>
      <c r="GG36" s="184"/>
      <c r="GH36" s="171">
        <f t="shared" si="32"/>
        <v>4.5</v>
      </c>
      <c r="GI36" s="172">
        <f t="shared" si="16"/>
        <v>33</v>
      </c>
      <c r="GJ36" s="186">
        <v>4</v>
      </c>
      <c r="GK36" s="186"/>
      <c r="GL36" s="204">
        <f t="shared" si="33"/>
        <v>4</v>
      </c>
      <c r="GM36" s="182"/>
      <c r="GN36" s="183"/>
      <c r="GO36" s="184"/>
      <c r="GP36" s="171" t="e">
        <f t="shared" si="34"/>
        <v>#DIV/0!</v>
      </c>
      <c r="GQ36" s="182"/>
      <c r="GR36" s="183"/>
      <c r="GS36" s="184"/>
      <c r="GT36" s="171" t="e">
        <f t="shared" si="35"/>
        <v>#DIV/0!</v>
      </c>
      <c r="GU36" s="182"/>
      <c r="GV36" s="183"/>
      <c r="GW36" s="184"/>
      <c r="GX36" s="184"/>
      <c r="GY36" s="184"/>
      <c r="GZ36" s="171" t="e">
        <f t="shared" si="36"/>
        <v>#DIV/0!</v>
      </c>
      <c r="HA36" s="182"/>
      <c r="HB36" s="183">
        <v>0</v>
      </c>
      <c r="HC36" s="183"/>
      <c r="HD36" s="184"/>
      <c r="HE36" s="183"/>
      <c r="HF36" s="184"/>
      <c r="HG36" s="197">
        <f t="shared" si="21"/>
        <v>0</v>
      </c>
      <c r="HH36" s="182">
        <v>0.5</v>
      </c>
      <c r="HI36" s="183"/>
      <c r="HJ36" s="183"/>
      <c r="HK36" s="184">
        <v>4.7750000000000004</v>
      </c>
      <c r="HL36" s="205"/>
      <c r="HM36" s="205"/>
      <c r="HN36" s="205"/>
      <c r="HO36" s="206">
        <f t="shared" si="37"/>
        <v>2.6375000000000002</v>
      </c>
      <c r="HP36" s="182"/>
      <c r="HQ36" s="184">
        <v>3.5</v>
      </c>
      <c r="HR36" s="184"/>
      <c r="HS36" s="184"/>
      <c r="HT36" s="206">
        <f t="shared" si="38"/>
        <v>3.5</v>
      </c>
      <c r="HU36" s="177">
        <v>88.235294117647058</v>
      </c>
      <c r="HV36" s="175">
        <v>88.888888888888886</v>
      </c>
      <c r="HW36" s="175">
        <v>100</v>
      </c>
      <c r="HX36" s="170">
        <v>0</v>
      </c>
      <c r="HY36" s="354">
        <v>0</v>
      </c>
      <c r="HZ36" s="598">
        <v>2</v>
      </c>
      <c r="IA36" s="201"/>
      <c r="IB36" s="202"/>
    </row>
    <row r="37" spans="1:236" ht="12" customHeight="1" x14ac:dyDescent="0.2">
      <c r="A37" s="168">
        <v>32</v>
      </c>
      <c r="B37" s="169" t="s">
        <v>284</v>
      </c>
      <c r="C37" s="170"/>
      <c r="D37" s="170">
        <v>76.75</v>
      </c>
      <c r="E37" s="170">
        <v>87.65</v>
      </c>
      <c r="F37" s="170"/>
      <c r="G37" s="170">
        <v>71.8</v>
      </c>
      <c r="H37" s="170">
        <v>54.1</v>
      </c>
      <c r="I37" s="170"/>
      <c r="J37" s="170"/>
      <c r="K37" s="170"/>
      <c r="L37" s="170"/>
      <c r="M37" s="170"/>
      <c r="N37" s="170"/>
      <c r="O37" s="170"/>
      <c r="P37" s="170">
        <v>34.421086206896554</v>
      </c>
      <c r="Q37" s="170"/>
      <c r="R37" s="170"/>
      <c r="S37" s="170"/>
      <c r="T37" s="170"/>
      <c r="U37" s="170"/>
      <c r="V37" s="170">
        <v>53.691742400000003</v>
      </c>
      <c r="W37" s="170">
        <v>52.8</v>
      </c>
      <c r="X37" s="170"/>
      <c r="Y37" s="170"/>
      <c r="Z37" s="170"/>
      <c r="AA37" s="170"/>
      <c r="AB37" s="170"/>
      <c r="AC37" s="170"/>
      <c r="AD37" s="171">
        <f t="shared" si="0"/>
        <v>61.601832658128089</v>
      </c>
      <c r="AE37" s="172">
        <f t="shared" si="1"/>
        <v>14</v>
      </c>
      <c r="AF37" s="171">
        <f t="shared" si="24"/>
        <v>61.144217241379309</v>
      </c>
      <c r="AG37" s="173">
        <f t="shared" si="2"/>
        <v>26</v>
      </c>
      <c r="AH37" s="362"/>
      <c r="AI37" s="174"/>
      <c r="AJ37" s="175">
        <v>51.6</v>
      </c>
      <c r="AK37" s="175">
        <v>55</v>
      </c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175"/>
      <c r="AX37" s="175">
        <v>36.9</v>
      </c>
      <c r="AY37" s="170"/>
      <c r="AZ37" s="170"/>
      <c r="BA37" s="170"/>
      <c r="BB37" s="170"/>
      <c r="BC37" s="170"/>
      <c r="BD37" s="170">
        <v>55.75</v>
      </c>
      <c r="BE37" s="170"/>
      <c r="BF37" s="170"/>
      <c r="BG37" s="170"/>
      <c r="BH37" s="170"/>
      <c r="BI37" s="170"/>
      <c r="BJ37" s="170"/>
      <c r="BK37" s="170"/>
      <c r="BL37" s="171">
        <f t="shared" si="3"/>
        <v>49.8125</v>
      </c>
      <c r="BM37" s="172">
        <f t="shared" si="4"/>
        <v>35</v>
      </c>
      <c r="BN37" s="366"/>
      <c r="BO37" s="177"/>
      <c r="BP37" s="170">
        <v>90</v>
      </c>
      <c r="BQ37" s="170"/>
      <c r="BR37" s="170"/>
      <c r="BS37" s="170"/>
      <c r="BT37" s="170">
        <v>99</v>
      </c>
      <c r="BU37" s="170">
        <v>106</v>
      </c>
      <c r="BV37" s="170"/>
      <c r="BW37" s="170"/>
      <c r="BX37" s="170"/>
      <c r="BY37" s="170"/>
      <c r="BZ37" s="170"/>
      <c r="CA37" s="170"/>
      <c r="CB37" s="170"/>
      <c r="CC37" s="170"/>
      <c r="CD37" s="170"/>
      <c r="CE37" s="170"/>
      <c r="CF37" s="170">
        <v>99</v>
      </c>
      <c r="CG37" s="170"/>
      <c r="CH37" s="170">
        <v>101.5</v>
      </c>
      <c r="CI37" s="203"/>
      <c r="CJ37" s="203"/>
      <c r="CK37" s="170"/>
      <c r="CL37" s="170"/>
      <c r="CM37" s="170"/>
      <c r="CN37" s="170"/>
      <c r="CO37" s="179">
        <f t="shared" si="5"/>
        <v>99.1</v>
      </c>
      <c r="CP37" s="172">
        <f t="shared" si="6"/>
        <v>35</v>
      </c>
      <c r="CQ37" s="215"/>
      <c r="CR37" s="177"/>
      <c r="CS37" s="175"/>
      <c r="CT37" s="175">
        <v>37.5</v>
      </c>
      <c r="CU37" s="175">
        <v>34.5</v>
      </c>
      <c r="CV37" s="170"/>
      <c r="CW37" s="170">
        <v>36</v>
      </c>
      <c r="CX37" s="170"/>
      <c r="CY37" s="170"/>
      <c r="CZ37" s="170"/>
      <c r="DA37" s="170"/>
      <c r="DB37" s="170"/>
      <c r="DC37" s="170"/>
      <c r="DD37" s="170"/>
      <c r="DE37" s="170"/>
      <c r="DF37" s="170"/>
      <c r="DG37" s="170">
        <v>35.433070899999997</v>
      </c>
      <c r="DH37" s="170">
        <v>34</v>
      </c>
      <c r="DI37" s="180"/>
      <c r="DJ37" s="170"/>
      <c r="DK37" s="170"/>
      <c r="DL37" s="170"/>
      <c r="DM37" s="170"/>
      <c r="DN37" s="179">
        <f t="shared" si="7"/>
        <v>35.486614179999997</v>
      </c>
      <c r="DO37" s="172">
        <f t="shared" si="8"/>
        <v>35</v>
      </c>
      <c r="DP37" s="176"/>
      <c r="DQ37" s="182"/>
      <c r="DR37" s="183"/>
      <c r="DS37" s="183"/>
      <c r="DT37" s="183"/>
      <c r="DU37" s="183"/>
      <c r="DV37" s="184"/>
      <c r="DW37" s="183"/>
      <c r="DX37" s="183"/>
      <c r="DY37" s="183"/>
      <c r="DZ37" s="184"/>
      <c r="EA37" s="184"/>
      <c r="EB37" s="184"/>
      <c r="EC37" s="184">
        <v>1.25</v>
      </c>
      <c r="ED37" s="184"/>
      <c r="EE37" s="184"/>
      <c r="EF37" s="170"/>
      <c r="EG37" s="170"/>
      <c r="EH37" s="171">
        <f t="shared" si="9"/>
        <v>1.25</v>
      </c>
      <c r="EI37" s="172">
        <f t="shared" si="10"/>
        <v>8</v>
      </c>
      <c r="EJ37" s="176"/>
      <c r="EK37" s="182"/>
      <c r="EL37" s="183"/>
      <c r="EM37" s="183"/>
      <c r="EN37" s="183"/>
      <c r="EO37" s="183" t="s">
        <v>340</v>
      </c>
      <c r="EP37" s="186" t="s">
        <v>216</v>
      </c>
      <c r="EQ37" s="174"/>
      <c r="ER37" s="588"/>
      <c r="ES37" s="183">
        <v>4</v>
      </c>
      <c r="ET37" s="183"/>
      <c r="EU37" s="184">
        <v>0</v>
      </c>
      <c r="EV37" s="184"/>
      <c r="EW37" s="184"/>
      <c r="EX37" s="184"/>
      <c r="EY37" s="184">
        <v>1</v>
      </c>
      <c r="EZ37" s="184"/>
      <c r="FA37" s="184"/>
      <c r="FB37" s="184">
        <v>0</v>
      </c>
      <c r="FC37" s="184"/>
      <c r="FD37" s="184"/>
      <c r="FE37" s="184"/>
      <c r="FF37" s="171">
        <f t="shared" si="11"/>
        <v>1.25</v>
      </c>
      <c r="FG37" s="173">
        <f t="shared" si="12"/>
        <v>15</v>
      </c>
      <c r="FH37" s="212"/>
      <c r="FI37" s="175">
        <v>0</v>
      </c>
      <c r="FJ37" s="175">
        <v>0</v>
      </c>
      <c r="FK37" s="170">
        <v>0</v>
      </c>
      <c r="FL37" s="175">
        <v>0</v>
      </c>
      <c r="FM37" s="188"/>
      <c r="FN37" s="170">
        <v>1</v>
      </c>
      <c r="FO37" s="170"/>
      <c r="FP37" s="170"/>
      <c r="FQ37" s="170"/>
      <c r="FR37" s="170"/>
      <c r="FS37" s="171">
        <f t="shared" si="13"/>
        <v>0.2</v>
      </c>
      <c r="FT37" s="187">
        <f t="shared" si="14"/>
        <v>2</v>
      </c>
      <c r="FU37" s="349"/>
      <c r="FV37" s="189"/>
      <c r="FW37" s="190"/>
      <c r="FX37" s="191"/>
      <c r="FY37" s="192"/>
      <c r="FZ37" s="183">
        <v>0</v>
      </c>
      <c r="GA37" s="183"/>
      <c r="GB37" s="183"/>
      <c r="GC37" s="184"/>
      <c r="GD37" s="184">
        <v>0</v>
      </c>
      <c r="GE37" s="184"/>
      <c r="GF37" s="184"/>
      <c r="GG37" s="184"/>
      <c r="GH37" s="171">
        <f t="shared" si="15"/>
        <v>0</v>
      </c>
      <c r="GI37" s="172">
        <f t="shared" si="16"/>
        <v>1</v>
      </c>
      <c r="GJ37" s="186">
        <v>3</v>
      </c>
      <c r="GK37" s="186"/>
      <c r="GL37" s="204">
        <f t="shared" si="17"/>
        <v>3</v>
      </c>
      <c r="GM37" s="182"/>
      <c r="GN37" s="183"/>
      <c r="GO37" s="184"/>
      <c r="GP37" s="171" t="e">
        <f t="shared" si="18"/>
        <v>#DIV/0!</v>
      </c>
      <c r="GQ37" s="182"/>
      <c r="GR37" s="183"/>
      <c r="GS37" s="184"/>
      <c r="GT37" s="171" t="e">
        <f t="shared" si="19"/>
        <v>#DIV/0!</v>
      </c>
      <c r="GU37" s="182"/>
      <c r="GV37" s="183"/>
      <c r="GW37" s="184"/>
      <c r="GX37" s="184"/>
      <c r="GY37" s="184"/>
      <c r="GZ37" s="171" t="e">
        <f t="shared" si="20"/>
        <v>#DIV/0!</v>
      </c>
      <c r="HA37" s="182"/>
      <c r="HB37" s="183">
        <v>0</v>
      </c>
      <c r="HC37" s="183"/>
      <c r="HD37" s="184"/>
      <c r="HE37" s="183"/>
      <c r="HF37" s="184"/>
      <c r="HG37" s="197">
        <f t="shared" si="21"/>
        <v>0</v>
      </c>
      <c r="HH37" s="182">
        <v>0.5</v>
      </c>
      <c r="HI37" s="183"/>
      <c r="HJ37" s="183"/>
      <c r="HK37" s="184">
        <v>0</v>
      </c>
      <c r="HL37" s="205"/>
      <c r="HM37" s="205"/>
      <c r="HN37" s="205"/>
      <c r="HO37" s="206">
        <f t="shared" si="22"/>
        <v>0.25</v>
      </c>
      <c r="HP37" s="182"/>
      <c r="HQ37" s="184">
        <v>5</v>
      </c>
      <c r="HR37" s="184"/>
      <c r="HS37" s="184"/>
      <c r="HT37" s="206">
        <f t="shared" si="23"/>
        <v>5</v>
      </c>
      <c r="HU37" s="177">
        <v>100</v>
      </c>
      <c r="HV37" s="175">
        <v>0</v>
      </c>
      <c r="HW37" s="175">
        <v>0</v>
      </c>
      <c r="HX37" s="170">
        <v>0</v>
      </c>
      <c r="HY37" s="354">
        <v>0</v>
      </c>
      <c r="HZ37" s="598">
        <v>1</v>
      </c>
      <c r="IA37" s="201"/>
      <c r="IB37" s="202"/>
    </row>
    <row r="38" spans="1:236" s="399" customFormat="1" ht="12" customHeight="1" x14ac:dyDescent="0.2">
      <c r="A38" s="369">
        <v>33</v>
      </c>
      <c r="B38" s="370" t="s">
        <v>286</v>
      </c>
      <c r="C38" s="371"/>
      <c r="D38" s="371">
        <v>54.1</v>
      </c>
      <c r="E38" s="371">
        <v>68.849999999999994</v>
      </c>
      <c r="F38" s="371">
        <v>11.1666667</v>
      </c>
      <c r="G38" s="371">
        <v>67.599999999999994</v>
      </c>
      <c r="H38" s="371">
        <v>35.5</v>
      </c>
      <c r="I38" s="371"/>
      <c r="J38" s="371"/>
      <c r="K38" s="371"/>
      <c r="L38" s="371"/>
      <c r="M38" s="371"/>
      <c r="N38" s="371"/>
      <c r="O38" s="371"/>
      <c r="P38" s="371">
        <v>32.893205172413793</v>
      </c>
      <c r="Q38" s="371"/>
      <c r="R38" s="371"/>
      <c r="S38" s="371"/>
      <c r="T38" s="371"/>
      <c r="U38" s="371"/>
      <c r="V38" s="371">
        <v>45.588259100000002</v>
      </c>
      <c r="W38" s="371">
        <v>48.5</v>
      </c>
      <c r="X38" s="371"/>
      <c r="Y38" s="371"/>
      <c r="Z38" s="371"/>
      <c r="AA38" s="371"/>
      <c r="AB38" s="371"/>
      <c r="AC38" s="371"/>
      <c r="AD38" s="372">
        <f t="shared" ref="AD38:AD41" si="39">AVERAGE(C38:AC38)</f>
        <v>45.524766371551728</v>
      </c>
      <c r="AE38" s="373">
        <f t="shared" si="1"/>
        <v>34</v>
      </c>
      <c r="AF38" s="372">
        <f t="shared" si="24"/>
        <v>47.968641034482758</v>
      </c>
      <c r="AG38" s="374">
        <f t="shared" si="2"/>
        <v>34</v>
      </c>
      <c r="AH38" s="362"/>
      <c r="AI38" s="375"/>
      <c r="AJ38" s="376">
        <v>53.25</v>
      </c>
      <c r="AK38" s="376">
        <v>55.25</v>
      </c>
      <c r="AL38" s="371"/>
      <c r="AM38" s="371"/>
      <c r="AN38" s="371"/>
      <c r="AO38" s="371"/>
      <c r="AP38" s="371"/>
      <c r="AQ38" s="371"/>
      <c r="AR38" s="371"/>
      <c r="AS38" s="371"/>
      <c r="AT38" s="371"/>
      <c r="AU38" s="371"/>
      <c r="AV38" s="371"/>
      <c r="AW38" s="376"/>
      <c r="AX38" s="376">
        <v>53.400000000000006</v>
      </c>
      <c r="AY38" s="371"/>
      <c r="AZ38" s="371"/>
      <c r="BA38" s="371"/>
      <c r="BB38" s="371"/>
      <c r="BC38" s="371"/>
      <c r="BD38" s="371">
        <v>56.4</v>
      </c>
      <c r="BE38" s="371"/>
      <c r="BF38" s="371"/>
      <c r="BG38" s="371"/>
      <c r="BH38" s="371"/>
      <c r="BI38" s="371"/>
      <c r="BJ38" s="371"/>
      <c r="BK38" s="371"/>
      <c r="BL38" s="372">
        <f t="shared" ref="BL38:BL41" si="40">AVERAGE(AI38:BK38)</f>
        <v>54.575000000000003</v>
      </c>
      <c r="BM38" s="373">
        <f t="shared" si="4"/>
        <v>21</v>
      </c>
      <c r="BN38" s="377"/>
      <c r="BO38" s="378"/>
      <c r="BP38" s="371">
        <v>87</v>
      </c>
      <c r="BQ38" s="371"/>
      <c r="BR38" s="371"/>
      <c r="BS38" s="371">
        <v>88</v>
      </c>
      <c r="BT38" s="371">
        <v>99</v>
      </c>
      <c r="BU38" s="371">
        <v>97</v>
      </c>
      <c r="BV38" s="371"/>
      <c r="BW38" s="371"/>
      <c r="BX38" s="371"/>
      <c r="BY38" s="371"/>
      <c r="BZ38" s="371"/>
      <c r="CA38" s="371"/>
      <c r="CB38" s="371"/>
      <c r="CC38" s="371"/>
      <c r="CD38" s="371"/>
      <c r="CE38" s="371"/>
      <c r="CF38" s="371">
        <v>93</v>
      </c>
      <c r="CG38" s="371"/>
      <c r="CH38" s="371">
        <v>97</v>
      </c>
      <c r="CI38" s="371"/>
      <c r="CJ38" s="371"/>
      <c r="CK38" s="371"/>
      <c r="CL38" s="371"/>
      <c r="CM38" s="371"/>
      <c r="CN38" s="371"/>
      <c r="CO38" s="379">
        <f t="shared" ref="CO38:CO41" si="41">AVERAGE(BO38:CN38)</f>
        <v>93.5</v>
      </c>
      <c r="CP38" s="373">
        <f t="shared" si="6"/>
        <v>24</v>
      </c>
      <c r="CQ38" s="215"/>
      <c r="CR38" s="378"/>
      <c r="CS38" s="376"/>
      <c r="CT38" s="376">
        <v>35.5</v>
      </c>
      <c r="CU38" s="376">
        <v>39</v>
      </c>
      <c r="CV38" s="371">
        <v>28.5</v>
      </c>
      <c r="CW38" s="371">
        <v>32</v>
      </c>
      <c r="CX38" s="371"/>
      <c r="CY38" s="371"/>
      <c r="CZ38" s="371"/>
      <c r="DA38" s="371"/>
      <c r="DB38" s="371"/>
      <c r="DC38" s="371"/>
      <c r="DD38" s="371"/>
      <c r="DE38" s="371"/>
      <c r="DF38" s="371"/>
      <c r="DG38" s="371">
        <v>31.102362200000002</v>
      </c>
      <c r="DH38" s="371">
        <v>29.5</v>
      </c>
      <c r="DI38" s="380"/>
      <c r="DJ38" s="371"/>
      <c r="DK38" s="371"/>
      <c r="DL38" s="371"/>
      <c r="DM38" s="371"/>
      <c r="DN38" s="379">
        <f t="shared" ref="DN38:DN41" si="42">AVERAGE(CR38:DM38)</f>
        <v>32.600393700000005</v>
      </c>
      <c r="DO38" s="373">
        <f t="shared" si="8"/>
        <v>21</v>
      </c>
      <c r="DP38" s="377"/>
      <c r="DQ38" s="381"/>
      <c r="DR38" s="382"/>
      <c r="DS38" s="382"/>
      <c r="DT38" s="382"/>
      <c r="DU38" s="382"/>
      <c r="DV38" s="383"/>
      <c r="DW38" s="382"/>
      <c r="DX38" s="382"/>
      <c r="DY38" s="382"/>
      <c r="DZ38" s="383"/>
      <c r="EA38" s="383"/>
      <c r="EB38" s="383"/>
      <c r="EC38" s="383">
        <v>1.25</v>
      </c>
      <c r="ED38" s="383"/>
      <c r="EE38" s="383"/>
      <c r="EF38" s="371"/>
      <c r="EG38" s="371"/>
      <c r="EH38" s="372">
        <f t="shared" ref="EH38:EH41" si="43">AVERAGE(DQ38:EG38)</f>
        <v>1.25</v>
      </c>
      <c r="EI38" s="373">
        <f t="shared" si="10"/>
        <v>8</v>
      </c>
      <c r="EJ38" s="377"/>
      <c r="EK38" s="381"/>
      <c r="EL38" s="382"/>
      <c r="EM38" s="382"/>
      <c r="EN38" s="382"/>
      <c r="EO38" s="382">
        <v>23</v>
      </c>
      <c r="EP38" s="384" t="s">
        <v>343</v>
      </c>
      <c r="EQ38" s="375"/>
      <c r="ER38" s="589"/>
      <c r="ES38" s="382">
        <v>6</v>
      </c>
      <c r="ET38" s="382"/>
      <c r="EU38" s="383">
        <v>3</v>
      </c>
      <c r="EV38" s="383"/>
      <c r="EW38" s="383"/>
      <c r="EX38" s="383"/>
      <c r="EY38" s="383">
        <v>2.5</v>
      </c>
      <c r="EZ38" s="383"/>
      <c r="FA38" s="383"/>
      <c r="FB38" s="383">
        <v>1.5</v>
      </c>
      <c r="FC38" s="383"/>
      <c r="FD38" s="383"/>
      <c r="FE38" s="383"/>
      <c r="FF38" s="372">
        <f t="shared" ref="FF38:FF41" si="44">AVERAGE(ES38:FE38)</f>
        <v>3.25</v>
      </c>
      <c r="FG38" s="374">
        <f t="shared" si="12"/>
        <v>26</v>
      </c>
      <c r="FH38" s="212"/>
      <c r="FI38" s="376">
        <v>3</v>
      </c>
      <c r="FJ38" s="376">
        <v>3</v>
      </c>
      <c r="FK38" s="371">
        <v>1</v>
      </c>
      <c r="FL38" s="376">
        <v>2</v>
      </c>
      <c r="FM38" s="387"/>
      <c r="FN38" s="371">
        <v>2.5</v>
      </c>
      <c r="FO38" s="371"/>
      <c r="FP38" s="371"/>
      <c r="FQ38" s="371"/>
      <c r="FR38" s="371"/>
      <c r="FS38" s="372">
        <f t="shared" si="13"/>
        <v>2.2999999999999998</v>
      </c>
      <c r="FT38" s="385">
        <f t="shared" si="14"/>
        <v>30</v>
      </c>
      <c r="FU38" s="386"/>
      <c r="FV38" s="388"/>
      <c r="FW38" s="389"/>
      <c r="FX38" s="390"/>
      <c r="FY38" s="391"/>
      <c r="FZ38" s="382">
        <v>0</v>
      </c>
      <c r="GA38" s="382"/>
      <c r="GB38" s="382"/>
      <c r="GC38" s="383"/>
      <c r="GD38" s="383">
        <v>4</v>
      </c>
      <c r="GE38" s="383"/>
      <c r="GF38" s="383"/>
      <c r="GG38" s="383"/>
      <c r="GH38" s="372">
        <f t="shared" ref="GH38:GH41" si="45">AVERAGE(FZ38:GG38)</f>
        <v>2</v>
      </c>
      <c r="GI38" s="373">
        <f t="shared" si="16"/>
        <v>19</v>
      </c>
      <c r="GJ38" s="384">
        <v>3</v>
      </c>
      <c r="GK38" s="384"/>
      <c r="GL38" s="392">
        <f t="shared" ref="GL38:GL41" si="46">AVERAGE(GJ38,GK38)</f>
        <v>3</v>
      </c>
      <c r="GM38" s="381"/>
      <c r="GN38" s="382"/>
      <c r="GO38" s="383"/>
      <c r="GP38" s="372" t="e">
        <f t="shared" ref="GP38:GP41" si="47">AVERAGE(GM38:GO38)</f>
        <v>#DIV/0!</v>
      </c>
      <c r="GQ38" s="381"/>
      <c r="GR38" s="382"/>
      <c r="GS38" s="383"/>
      <c r="GT38" s="372" t="e">
        <f t="shared" ref="GT38:GT41" si="48">AVERAGE(GQ38:GS38)</f>
        <v>#DIV/0!</v>
      </c>
      <c r="GU38" s="381"/>
      <c r="GV38" s="382"/>
      <c r="GW38" s="383"/>
      <c r="GX38" s="383"/>
      <c r="GY38" s="383"/>
      <c r="GZ38" s="372" t="e">
        <f t="shared" ref="GZ38:GZ41" si="49">AVERAGE(GU38:GY38)</f>
        <v>#DIV/0!</v>
      </c>
      <c r="HA38" s="381"/>
      <c r="HB38" s="382">
        <v>0</v>
      </c>
      <c r="HC38" s="382"/>
      <c r="HD38" s="383"/>
      <c r="HE38" s="382"/>
      <c r="HF38" s="383"/>
      <c r="HG38" s="393">
        <f t="shared" ref="HG38:HG41" si="50">AVERAGE(HA38:HF38)</f>
        <v>0</v>
      </c>
      <c r="HH38" s="381">
        <v>0.5</v>
      </c>
      <c r="HI38" s="382"/>
      <c r="HJ38" s="382"/>
      <c r="HK38" s="383">
        <v>0</v>
      </c>
      <c r="HL38" s="394"/>
      <c r="HM38" s="394"/>
      <c r="HN38" s="394"/>
      <c r="HO38" s="395">
        <f t="shared" ref="HO38:HO41" si="51">AVERAGE(HH38:HN38)</f>
        <v>0.25</v>
      </c>
      <c r="HP38" s="381"/>
      <c r="HQ38" s="383">
        <v>8</v>
      </c>
      <c r="HR38" s="383"/>
      <c r="HS38" s="383"/>
      <c r="HT38" s="395">
        <f t="shared" ref="HT38:HT41" si="52">AVERAGE(HP38:HS38)</f>
        <v>8</v>
      </c>
      <c r="HU38" s="378">
        <v>0</v>
      </c>
      <c r="HV38" s="376">
        <v>0</v>
      </c>
      <c r="HW38" s="376">
        <v>0</v>
      </c>
      <c r="HX38" s="371">
        <v>0</v>
      </c>
      <c r="HY38" s="396">
        <v>0</v>
      </c>
      <c r="HZ38" s="599">
        <v>2</v>
      </c>
      <c r="IA38" s="397"/>
      <c r="IB38" s="398"/>
    </row>
    <row r="39" spans="1:236" ht="12" customHeight="1" x14ac:dyDescent="0.2">
      <c r="A39" s="168">
        <v>34</v>
      </c>
      <c r="B39" s="169" t="s">
        <v>288</v>
      </c>
      <c r="C39" s="170"/>
      <c r="D39" s="170">
        <v>44.9</v>
      </c>
      <c r="E39" s="170">
        <v>53.4</v>
      </c>
      <c r="F39" s="170">
        <v>42.3</v>
      </c>
      <c r="G39" s="170">
        <v>25.5</v>
      </c>
      <c r="H39" s="170">
        <v>36.299999999999997</v>
      </c>
      <c r="I39" s="170"/>
      <c r="J39" s="170"/>
      <c r="K39" s="170"/>
      <c r="L39" s="170"/>
      <c r="M39" s="170"/>
      <c r="N39" s="170"/>
      <c r="O39" s="170"/>
      <c r="P39" s="170">
        <v>48.216439655172408</v>
      </c>
      <c r="Q39" s="170"/>
      <c r="R39" s="170"/>
      <c r="S39" s="170"/>
      <c r="T39" s="170"/>
      <c r="U39" s="170"/>
      <c r="V39" s="170">
        <v>50.025434300000001</v>
      </c>
      <c r="W39" s="170">
        <v>61</v>
      </c>
      <c r="X39" s="170"/>
      <c r="Y39" s="170"/>
      <c r="Z39" s="170"/>
      <c r="AA39" s="170"/>
      <c r="AB39" s="170"/>
      <c r="AC39" s="170"/>
      <c r="AD39" s="171">
        <f t="shared" si="39"/>
        <v>45.20523424439655</v>
      </c>
      <c r="AE39" s="172">
        <f t="shared" si="1"/>
        <v>35</v>
      </c>
      <c r="AF39" s="171">
        <f t="shared" si="24"/>
        <v>48.763287931034483</v>
      </c>
      <c r="AG39" s="173">
        <f t="shared" si="2"/>
        <v>32</v>
      </c>
      <c r="AH39" s="362"/>
      <c r="AI39" s="174"/>
      <c r="AJ39" s="175">
        <v>51.25</v>
      </c>
      <c r="AK39" s="175">
        <v>54.6</v>
      </c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175"/>
      <c r="AX39" s="175">
        <v>58.35</v>
      </c>
      <c r="AY39" s="170"/>
      <c r="AZ39" s="170"/>
      <c r="BA39" s="170"/>
      <c r="BB39" s="170"/>
      <c r="BC39" s="170"/>
      <c r="BD39" s="170">
        <v>58.35</v>
      </c>
      <c r="BE39" s="170"/>
      <c r="BF39" s="170"/>
      <c r="BG39" s="170"/>
      <c r="BH39" s="170"/>
      <c r="BI39" s="170"/>
      <c r="BJ39" s="170"/>
      <c r="BK39" s="170"/>
      <c r="BL39" s="171">
        <f t="shared" si="40"/>
        <v>55.637499999999996</v>
      </c>
      <c r="BM39" s="172">
        <f t="shared" si="4"/>
        <v>15</v>
      </c>
      <c r="BN39" s="366"/>
      <c r="BO39" s="177"/>
      <c r="BP39" s="170">
        <v>85</v>
      </c>
      <c r="BQ39" s="170"/>
      <c r="BR39" s="170"/>
      <c r="BS39" s="170">
        <v>85.5</v>
      </c>
      <c r="BT39" s="170">
        <v>90</v>
      </c>
      <c r="BU39" s="170">
        <v>83</v>
      </c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>
        <v>93</v>
      </c>
      <c r="CG39" s="170"/>
      <c r="CH39" s="170">
        <v>90</v>
      </c>
      <c r="CI39" s="203"/>
      <c r="CJ39" s="203"/>
      <c r="CK39" s="170"/>
      <c r="CL39" s="170"/>
      <c r="CM39" s="170"/>
      <c r="CN39" s="170"/>
      <c r="CO39" s="179">
        <f t="shared" si="41"/>
        <v>87.75</v>
      </c>
      <c r="CP39" s="172">
        <f t="shared" si="6"/>
        <v>12</v>
      </c>
      <c r="CQ39" s="215"/>
      <c r="CR39" s="177"/>
      <c r="CS39" s="175"/>
      <c r="CT39" s="175">
        <v>32</v>
      </c>
      <c r="CU39" s="175">
        <v>34</v>
      </c>
      <c r="CV39" s="170">
        <v>31</v>
      </c>
      <c r="CW39" s="170">
        <v>30</v>
      </c>
      <c r="CX39" s="170"/>
      <c r="CY39" s="170"/>
      <c r="CZ39" s="170"/>
      <c r="DA39" s="170"/>
      <c r="DB39" s="170"/>
      <c r="DC39" s="170"/>
      <c r="DD39" s="170"/>
      <c r="DE39" s="170"/>
      <c r="DF39" s="170"/>
      <c r="DG39" s="170">
        <v>36.614173200000003</v>
      </c>
      <c r="DH39" s="170">
        <v>28.5</v>
      </c>
      <c r="DI39" s="180"/>
      <c r="DJ39" s="170"/>
      <c r="DK39" s="170"/>
      <c r="DL39" s="170"/>
      <c r="DM39" s="170"/>
      <c r="DN39" s="179">
        <f t="shared" si="42"/>
        <v>32.019028866666666</v>
      </c>
      <c r="DO39" s="172">
        <f t="shared" si="8"/>
        <v>14</v>
      </c>
      <c r="DP39" s="176"/>
      <c r="DQ39" s="182"/>
      <c r="DR39" s="183"/>
      <c r="DS39" s="183"/>
      <c r="DT39" s="183"/>
      <c r="DU39" s="183"/>
      <c r="DV39" s="184"/>
      <c r="DW39" s="183"/>
      <c r="DX39" s="183"/>
      <c r="DY39" s="183"/>
      <c r="DZ39" s="184"/>
      <c r="EA39" s="184"/>
      <c r="EB39" s="184"/>
      <c r="EC39" s="184">
        <v>2</v>
      </c>
      <c r="ED39" s="184"/>
      <c r="EE39" s="184"/>
      <c r="EF39" s="170"/>
      <c r="EG39" s="170"/>
      <c r="EH39" s="171">
        <f t="shared" si="43"/>
        <v>2</v>
      </c>
      <c r="EI39" s="172">
        <f t="shared" si="10"/>
        <v>31</v>
      </c>
      <c r="EJ39" s="176"/>
      <c r="EK39" s="182"/>
      <c r="EL39" s="183"/>
      <c r="EM39" s="183"/>
      <c r="EN39" s="183"/>
      <c r="EO39" s="183" t="s">
        <v>330</v>
      </c>
      <c r="EP39" s="186" t="s">
        <v>344</v>
      </c>
      <c r="EQ39" s="174"/>
      <c r="ER39" s="588"/>
      <c r="ES39" s="183">
        <v>0</v>
      </c>
      <c r="ET39" s="183"/>
      <c r="EU39" s="184">
        <v>4</v>
      </c>
      <c r="EV39" s="184"/>
      <c r="EW39" s="184"/>
      <c r="EX39" s="184"/>
      <c r="EY39" s="184">
        <v>0</v>
      </c>
      <c r="EZ39" s="184"/>
      <c r="FA39" s="184"/>
      <c r="FB39" s="184">
        <v>0</v>
      </c>
      <c r="FC39" s="184"/>
      <c r="FD39" s="184"/>
      <c r="FE39" s="184"/>
      <c r="FF39" s="171">
        <f t="shared" si="44"/>
        <v>1</v>
      </c>
      <c r="FG39" s="173">
        <f t="shared" si="12"/>
        <v>11</v>
      </c>
      <c r="FH39" s="212"/>
      <c r="FI39" s="175">
        <v>7</v>
      </c>
      <c r="FJ39" s="175">
        <v>5</v>
      </c>
      <c r="FK39" s="170">
        <v>1</v>
      </c>
      <c r="FL39" s="175">
        <v>5</v>
      </c>
      <c r="FM39" s="188"/>
      <c r="FN39" s="170">
        <v>2.75</v>
      </c>
      <c r="FO39" s="170"/>
      <c r="FP39" s="170"/>
      <c r="FQ39" s="170"/>
      <c r="FR39" s="170"/>
      <c r="FS39" s="171">
        <f t="shared" si="13"/>
        <v>4.1500000000000004</v>
      </c>
      <c r="FT39" s="187">
        <f t="shared" si="14"/>
        <v>35</v>
      </c>
      <c r="FU39" s="349"/>
      <c r="FV39" s="189"/>
      <c r="FW39" s="190"/>
      <c r="FX39" s="191"/>
      <c r="FY39" s="192"/>
      <c r="FZ39" s="183">
        <v>0</v>
      </c>
      <c r="GA39" s="183"/>
      <c r="GB39" s="183"/>
      <c r="GC39" s="184"/>
      <c r="GD39" s="184">
        <v>0</v>
      </c>
      <c r="GE39" s="184"/>
      <c r="GF39" s="184"/>
      <c r="GG39" s="184"/>
      <c r="GH39" s="171">
        <f t="shared" si="45"/>
        <v>0</v>
      </c>
      <c r="GI39" s="172">
        <f t="shared" si="16"/>
        <v>1</v>
      </c>
      <c r="GJ39" s="186">
        <v>3</v>
      </c>
      <c r="GK39" s="186"/>
      <c r="GL39" s="204">
        <f t="shared" si="46"/>
        <v>3</v>
      </c>
      <c r="GM39" s="182"/>
      <c r="GN39" s="183"/>
      <c r="GO39" s="184"/>
      <c r="GP39" s="171" t="e">
        <f t="shared" si="47"/>
        <v>#DIV/0!</v>
      </c>
      <c r="GQ39" s="182"/>
      <c r="GR39" s="183"/>
      <c r="GS39" s="184"/>
      <c r="GT39" s="171" t="e">
        <f t="shared" si="48"/>
        <v>#DIV/0!</v>
      </c>
      <c r="GU39" s="182"/>
      <c r="GV39" s="183"/>
      <c r="GW39" s="184"/>
      <c r="GX39" s="184"/>
      <c r="GY39" s="184"/>
      <c r="GZ39" s="171" t="e">
        <f t="shared" si="49"/>
        <v>#DIV/0!</v>
      </c>
      <c r="HA39" s="182"/>
      <c r="HB39" s="183">
        <v>2</v>
      </c>
      <c r="HC39" s="183"/>
      <c r="HD39" s="184"/>
      <c r="HE39" s="183"/>
      <c r="HF39" s="184"/>
      <c r="HG39" s="197">
        <f t="shared" si="50"/>
        <v>2</v>
      </c>
      <c r="HH39" s="182">
        <v>0</v>
      </c>
      <c r="HI39" s="183"/>
      <c r="HJ39" s="183"/>
      <c r="HK39" s="184">
        <v>4.1749999999999998</v>
      </c>
      <c r="HL39" s="205"/>
      <c r="HM39" s="205"/>
      <c r="HN39" s="205"/>
      <c r="HO39" s="206">
        <f t="shared" si="51"/>
        <v>2.0874999999999999</v>
      </c>
      <c r="HP39" s="182"/>
      <c r="HQ39" s="184">
        <v>4.5</v>
      </c>
      <c r="HR39" s="184"/>
      <c r="HS39" s="184"/>
      <c r="HT39" s="206">
        <f t="shared" si="52"/>
        <v>4.5</v>
      </c>
      <c r="HU39" s="177">
        <v>0</v>
      </c>
      <c r="HV39" s="175">
        <v>0</v>
      </c>
      <c r="HW39" s="175">
        <v>0</v>
      </c>
      <c r="HX39" s="170">
        <v>0</v>
      </c>
      <c r="HY39" s="354">
        <v>0</v>
      </c>
      <c r="HZ39" s="598">
        <v>3</v>
      </c>
      <c r="IA39" s="201"/>
      <c r="IB39" s="202"/>
    </row>
    <row r="40" spans="1:236" ht="12" customHeight="1" x14ac:dyDescent="0.2">
      <c r="A40" s="168">
        <v>35</v>
      </c>
      <c r="B40" s="169" t="s">
        <v>290</v>
      </c>
      <c r="C40" s="170"/>
      <c r="D40" s="170">
        <v>67.150000000000006</v>
      </c>
      <c r="E40" s="170">
        <v>66.25</v>
      </c>
      <c r="F40" s="170">
        <v>56.3</v>
      </c>
      <c r="G40" s="170">
        <v>29</v>
      </c>
      <c r="H40" s="170">
        <v>47.7</v>
      </c>
      <c r="I40" s="170"/>
      <c r="J40" s="170"/>
      <c r="K40" s="170"/>
      <c r="L40" s="170"/>
      <c r="M40" s="170"/>
      <c r="N40" s="170"/>
      <c r="O40" s="170"/>
      <c r="P40" s="170">
        <v>66.149547413793101</v>
      </c>
      <c r="Q40" s="170"/>
      <c r="R40" s="170"/>
      <c r="S40" s="170"/>
      <c r="T40" s="170"/>
      <c r="U40" s="170"/>
      <c r="V40" s="170">
        <v>44.245973300000003</v>
      </c>
      <c r="W40" s="170">
        <v>50.9</v>
      </c>
      <c r="X40" s="170"/>
      <c r="Y40" s="170"/>
      <c r="Z40" s="170"/>
      <c r="AA40" s="170"/>
      <c r="AB40" s="170"/>
      <c r="AC40" s="170"/>
      <c r="AD40" s="171">
        <f t="shared" si="39"/>
        <v>53.461940089224136</v>
      </c>
      <c r="AE40" s="172">
        <f t="shared" si="1"/>
        <v>28</v>
      </c>
      <c r="AF40" s="171">
        <f t="shared" si="24"/>
        <v>59.629909482758627</v>
      </c>
      <c r="AG40" s="173">
        <f t="shared" si="2"/>
        <v>27</v>
      </c>
      <c r="AH40" s="362"/>
      <c r="AI40" s="174"/>
      <c r="AJ40" s="175">
        <v>54.4</v>
      </c>
      <c r="AK40" s="175">
        <v>54.8</v>
      </c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5"/>
      <c r="AX40" s="175">
        <v>58.65</v>
      </c>
      <c r="AY40" s="170"/>
      <c r="AZ40" s="170"/>
      <c r="BA40" s="170"/>
      <c r="BB40" s="170"/>
      <c r="BC40" s="170"/>
      <c r="BD40" s="170">
        <v>58.35</v>
      </c>
      <c r="BE40" s="170"/>
      <c r="BF40" s="170"/>
      <c r="BG40" s="170"/>
      <c r="BH40" s="170"/>
      <c r="BI40" s="170"/>
      <c r="BJ40" s="170"/>
      <c r="BK40" s="170"/>
      <c r="BL40" s="171">
        <f t="shared" si="40"/>
        <v>56.55</v>
      </c>
      <c r="BM40" s="172">
        <f t="shared" si="4"/>
        <v>8</v>
      </c>
      <c r="BN40" s="366"/>
      <c r="BO40" s="177"/>
      <c r="BP40" s="170">
        <v>84</v>
      </c>
      <c r="BQ40" s="170"/>
      <c r="BR40" s="170"/>
      <c r="BS40" s="170">
        <v>79</v>
      </c>
      <c r="BT40" s="170">
        <v>88</v>
      </c>
      <c r="BU40" s="170">
        <v>84</v>
      </c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>
        <v>91</v>
      </c>
      <c r="CG40" s="170"/>
      <c r="CH40" s="170">
        <v>90</v>
      </c>
      <c r="CI40" s="203"/>
      <c r="CJ40" s="203"/>
      <c r="CK40" s="170"/>
      <c r="CL40" s="170"/>
      <c r="CM40" s="170"/>
      <c r="CN40" s="170"/>
      <c r="CO40" s="179">
        <f t="shared" si="41"/>
        <v>86</v>
      </c>
      <c r="CP40" s="172">
        <f t="shared" si="6"/>
        <v>6</v>
      </c>
      <c r="CQ40" s="215"/>
      <c r="CR40" s="177"/>
      <c r="CS40" s="175"/>
      <c r="CT40" s="175">
        <v>34</v>
      </c>
      <c r="CU40" s="175">
        <v>35</v>
      </c>
      <c r="CV40" s="170">
        <v>29.5</v>
      </c>
      <c r="CW40" s="170">
        <v>28</v>
      </c>
      <c r="CX40" s="170"/>
      <c r="CY40" s="170"/>
      <c r="CZ40" s="170"/>
      <c r="DA40" s="170"/>
      <c r="DB40" s="170"/>
      <c r="DC40" s="170"/>
      <c r="DD40" s="170"/>
      <c r="DE40" s="170"/>
      <c r="DF40" s="170"/>
      <c r="DG40" s="170">
        <v>35.433070899999997</v>
      </c>
      <c r="DH40" s="170">
        <v>28</v>
      </c>
      <c r="DI40" s="180"/>
      <c r="DJ40" s="170"/>
      <c r="DK40" s="170"/>
      <c r="DL40" s="170"/>
      <c r="DM40" s="170"/>
      <c r="DN40" s="179">
        <f t="shared" si="42"/>
        <v>31.655511816666664</v>
      </c>
      <c r="DO40" s="172">
        <f t="shared" si="8"/>
        <v>12</v>
      </c>
      <c r="DP40" s="176"/>
      <c r="DQ40" s="182"/>
      <c r="DR40" s="183"/>
      <c r="DS40" s="183"/>
      <c r="DT40" s="183"/>
      <c r="DU40" s="183"/>
      <c r="DV40" s="184"/>
      <c r="DW40" s="183"/>
      <c r="DX40" s="183"/>
      <c r="DY40" s="183"/>
      <c r="DZ40" s="184"/>
      <c r="EA40" s="184"/>
      <c r="EB40" s="184"/>
      <c r="EC40" s="184">
        <v>1.25</v>
      </c>
      <c r="ED40" s="184"/>
      <c r="EE40" s="184"/>
      <c r="EF40" s="170"/>
      <c r="EG40" s="170"/>
      <c r="EH40" s="171">
        <f t="shared" si="43"/>
        <v>1.25</v>
      </c>
      <c r="EI40" s="172">
        <f t="shared" si="10"/>
        <v>8</v>
      </c>
      <c r="EJ40" s="176"/>
      <c r="EK40" s="182"/>
      <c r="EL40" s="183"/>
      <c r="EM40" s="183"/>
      <c r="EN40" s="183"/>
      <c r="EO40" s="183">
        <v>23</v>
      </c>
      <c r="EP40" s="186" t="s">
        <v>216</v>
      </c>
      <c r="EQ40" s="174"/>
      <c r="ER40" s="588"/>
      <c r="ES40" s="183">
        <v>0</v>
      </c>
      <c r="ET40" s="183"/>
      <c r="EU40" s="184">
        <v>4</v>
      </c>
      <c r="EV40" s="184"/>
      <c r="EW40" s="184"/>
      <c r="EX40" s="184"/>
      <c r="EY40" s="184">
        <v>1</v>
      </c>
      <c r="EZ40" s="184"/>
      <c r="FA40" s="184"/>
      <c r="FB40" s="184">
        <v>0.5</v>
      </c>
      <c r="FC40" s="184"/>
      <c r="FD40" s="184"/>
      <c r="FE40" s="184"/>
      <c r="FF40" s="171">
        <f t="shared" si="44"/>
        <v>1.375</v>
      </c>
      <c r="FG40" s="173">
        <f t="shared" si="12"/>
        <v>17</v>
      </c>
      <c r="FH40" s="212"/>
      <c r="FI40" s="175">
        <v>1.5</v>
      </c>
      <c r="FJ40" s="175">
        <v>0.7</v>
      </c>
      <c r="FK40" s="170">
        <v>2</v>
      </c>
      <c r="FL40" s="175">
        <v>3</v>
      </c>
      <c r="FM40" s="188"/>
      <c r="FN40" s="170">
        <v>1.5</v>
      </c>
      <c r="FO40" s="170"/>
      <c r="FP40" s="170"/>
      <c r="FQ40" s="170"/>
      <c r="FR40" s="170"/>
      <c r="FS40" s="171">
        <f t="shared" si="13"/>
        <v>1.7399999999999998</v>
      </c>
      <c r="FT40" s="187">
        <f t="shared" si="14"/>
        <v>28</v>
      </c>
      <c r="FU40" s="349"/>
      <c r="FV40" s="189"/>
      <c r="FW40" s="190"/>
      <c r="FX40" s="191"/>
      <c r="FY40" s="192"/>
      <c r="FZ40" s="183">
        <v>0</v>
      </c>
      <c r="GA40" s="183"/>
      <c r="GB40" s="183"/>
      <c r="GC40" s="184"/>
      <c r="GD40" s="184">
        <v>1</v>
      </c>
      <c r="GE40" s="184"/>
      <c r="GF40" s="184"/>
      <c r="GG40" s="184"/>
      <c r="GH40" s="171">
        <f t="shared" si="45"/>
        <v>0.5</v>
      </c>
      <c r="GI40" s="172">
        <f t="shared" si="16"/>
        <v>10</v>
      </c>
      <c r="GJ40" s="186">
        <v>3</v>
      </c>
      <c r="GK40" s="186"/>
      <c r="GL40" s="204">
        <f t="shared" si="46"/>
        <v>3</v>
      </c>
      <c r="GM40" s="182"/>
      <c r="GN40" s="183"/>
      <c r="GO40" s="184"/>
      <c r="GP40" s="171" t="e">
        <f t="shared" si="47"/>
        <v>#DIV/0!</v>
      </c>
      <c r="GQ40" s="182"/>
      <c r="GR40" s="183"/>
      <c r="GS40" s="184"/>
      <c r="GT40" s="171" t="e">
        <f t="shared" si="48"/>
        <v>#DIV/0!</v>
      </c>
      <c r="GU40" s="182"/>
      <c r="GV40" s="183"/>
      <c r="GW40" s="184"/>
      <c r="GX40" s="184"/>
      <c r="GY40" s="184"/>
      <c r="GZ40" s="171" t="e">
        <f t="shared" si="49"/>
        <v>#DIV/0!</v>
      </c>
      <c r="HA40" s="182"/>
      <c r="HB40" s="183">
        <v>2</v>
      </c>
      <c r="HC40" s="183"/>
      <c r="HD40" s="184"/>
      <c r="HE40" s="183"/>
      <c r="HF40" s="184"/>
      <c r="HG40" s="197">
        <f t="shared" si="50"/>
        <v>2</v>
      </c>
      <c r="HH40" s="182">
        <v>0</v>
      </c>
      <c r="HI40" s="183"/>
      <c r="HJ40" s="183"/>
      <c r="HK40" s="184">
        <v>4.2</v>
      </c>
      <c r="HL40" s="205"/>
      <c r="HM40" s="205"/>
      <c r="HN40" s="205"/>
      <c r="HO40" s="206">
        <f t="shared" si="51"/>
        <v>2.1</v>
      </c>
      <c r="HP40" s="182"/>
      <c r="HQ40" s="184">
        <v>4</v>
      </c>
      <c r="HR40" s="184"/>
      <c r="HS40" s="184"/>
      <c r="HT40" s="206">
        <f t="shared" si="52"/>
        <v>4</v>
      </c>
      <c r="HU40" s="177">
        <v>6.25</v>
      </c>
      <c r="HV40" s="175">
        <v>0</v>
      </c>
      <c r="HW40" s="175">
        <v>0</v>
      </c>
      <c r="HX40" s="170">
        <v>0</v>
      </c>
      <c r="HY40" s="354">
        <v>0</v>
      </c>
      <c r="HZ40" s="598">
        <v>3</v>
      </c>
      <c r="IA40" s="201"/>
      <c r="IB40" s="202"/>
    </row>
    <row r="41" spans="1:236" ht="12" customHeight="1" x14ac:dyDescent="0.2">
      <c r="A41" s="168">
        <v>36</v>
      </c>
      <c r="B41" s="169" t="s">
        <v>291</v>
      </c>
      <c r="C41" s="170"/>
      <c r="D41" s="170">
        <v>69.900000000000006</v>
      </c>
      <c r="E41" s="170">
        <v>81.349999999999994</v>
      </c>
      <c r="F41" s="170">
        <v>61.066666699999999</v>
      </c>
      <c r="G41" s="170">
        <v>25.4</v>
      </c>
      <c r="H41" s="170">
        <v>46.6</v>
      </c>
      <c r="I41" s="170"/>
      <c r="J41" s="170"/>
      <c r="K41" s="170"/>
      <c r="L41" s="170"/>
      <c r="M41" s="170"/>
      <c r="N41" s="170"/>
      <c r="O41" s="170"/>
      <c r="P41" s="170">
        <v>65.882610344827583</v>
      </c>
      <c r="Q41" s="170"/>
      <c r="R41" s="170"/>
      <c r="S41" s="170"/>
      <c r="T41" s="170"/>
      <c r="U41" s="170"/>
      <c r="V41" s="170">
        <v>37.601873900000001</v>
      </c>
      <c r="W41" s="170">
        <v>55.5</v>
      </c>
      <c r="X41" s="170"/>
      <c r="Y41" s="170"/>
      <c r="Z41" s="170"/>
      <c r="AA41" s="170"/>
      <c r="AB41" s="170"/>
      <c r="AC41" s="170"/>
      <c r="AD41" s="171">
        <f t="shared" si="39"/>
        <v>55.412643868103444</v>
      </c>
      <c r="AE41" s="172">
        <f t="shared" si="1"/>
        <v>24</v>
      </c>
      <c r="AF41" s="171">
        <f t="shared" si="24"/>
        <v>63.846522068965513</v>
      </c>
      <c r="AG41" s="173">
        <f t="shared" si="2"/>
        <v>22</v>
      </c>
      <c r="AH41" s="362"/>
      <c r="AI41" s="174"/>
      <c r="AJ41" s="175">
        <v>53.75</v>
      </c>
      <c r="AK41" s="175">
        <v>55.3</v>
      </c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5"/>
      <c r="AX41" s="175">
        <v>58.7</v>
      </c>
      <c r="AY41" s="170"/>
      <c r="AZ41" s="170"/>
      <c r="BA41" s="170"/>
      <c r="BB41" s="170"/>
      <c r="BC41" s="170"/>
      <c r="BD41" s="170">
        <v>57.45</v>
      </c>
      <c r="BE41" s="170"/>
      <c r="BF41" s="170"/>
      <c r="BG41" s="170"/>
      <c r="BH41" s="170"/>
      <c r="BI41" s="170"/>
      <c r="BJ41" s="170"/>
      <c r="BK41" s="170"/>
      <c r="BL41" s="171">
        <f t="shared" si="40"/>
        <v>56.3</v>
      </c>
      <c r="BM41" s="172">
        <f t="shared" si="4"/>
        <v>10</v>
      </c>
      <c r="BN41" s="366"/>
      <c r="BO41" s="177"/>
      <c r="BP41" s="170">
        <v>83</v>
      </c>
      <c r="BQ41" s="170"/>
      <c r="BR41" s="170"/>
      <c r="BS41" s="170">
        <v>84</v>
      </c>
      <c r="BT41" s="170">
        <v>90</v>
      </c>
      <c r="BU41" s="170">
        <v>87</v>
      </c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>
        <v>93</v>
      </c>
      <c r="CG41" s="170"/>
      <c r="CH41" s="170">
        <v>89</v>
      </c>
      <c r="CI41" s="203"/>
      <c r="CJ41" s="203"/>
      <c r="CK41" s="170"/>
      <c r="CL41" s="170"/>
      <c r="CM41" s="170"/>
      <c r="CN41" s="170"/>
      <c r="CO41" s="179">
        <f t="shared" si="41"/>
        <v>87.666666666666671</v>
      </c>
      <c r="CP41" s="172">
        <f t="shared" si="6"/>
        <v>9</v>
      </c>
      <c r="CQ41" s="215"/>
      <c r="CR41" s="177"/>
      <c r="CS41" s="175"/>
      <c r="CT41" s="175">
        <v>33</v>
      </c>
      <c r="CU41" s="175">
        <v>37.5</v>
      </c>
      <c r="CV41" s="170">
        <v>29</v>
      </c>
      <c r="CW41" s="170">
        <v>28</v>
      </c>
      <c r="CX41" s="170"/>
      <c r="CY41" s="170"/>
      <c r="CZ41" s="170"/>
      <c r="DA41" s="170"/>
      <c r="DB41" s="170"/>
      <c r="DC41" s="170"/>
      <c r="DD41" s="170"/>
      <c r="DE41" s="170"/>
      <c r="DF41" s="170"/>
      <c r="DG41" s="170">
        <v>30.314960599999999</v>
      </c>
      <c r="DH41" s="170">
        <v>28.5</v>
      </c>
      <c r="DI41" s="180"/>
      <c r="DJ41" s="170"/>
      <c r="DK41" s="170"/>
      <c r="DL41" s="170"/>
      <c r="DM41" s="170"/>
      <c r="DN41" s="179">
        <f t="shared" si="42"/>
        <v>31.052493433333336</v>
      </c>
      <c r="DO41" s="172">
        <f t="shared" si="8"/>
        <v>7</v>
      </c>
      <c r="DP41" s="176"/>
      <c r="DQ41" s="182"/>
      <c r="DR41" s="183"/>
      <c r="DS41" s="183"/>
      <c r="DT41" s="183"/>
      <c r="DU41" s="183"/>
      <c r="DV41" s="184"/>
      <c r="DW41" s="183"/>
      <c r="DX41" s="183"/>
      <c r="DY41" s="183"/>
      <c r="DZ41" s="184"/>
      <c r="EA41" s="184"/>
      <c r="EB41" s="184"/>
      <c r="EC41" s="184">
        <v>1.25</v>
      </c>
      <c r="ED41" s="184"/>
      <c r="EE41" s="184"/>
      <c r="EF41" s="170"/>
      <c r="EG41" s="170"/>
      <c r="EH41" s="171">
        <f t="shared" si="43"/>
        <v>1.25</v>
      </c>
      <c r="EI41" s="172">
        <f t="shared" si="10"/>
        <v>8</v>
      </c>
      <c r="EJ41" s="176"/>
      <c r="EK41" s="182"/>
      <c r="EL41" s="183"/>
      <c r="EM41" s="183"/>
      <c r="EN41" s="183"/>
      <c r="EO41" s="183" t="s">
        <v>336</v>
      </c>
      <c r="EP41" s="186" t="s">
        <v>210</v>
      </c>
      <c r="EQ41" s="174"/>
      <c r="ER41" s="588"/>
      <c r="ES41" s="183">
        <v>5</v>
      </c>
      <c r="ET41" s="183"/>
      <c r="EU41" s="184">
        <v>5</v>
      </c>
      <c r="EV41" s="184"/>
      <c r="EW41" s="184"/>
      <c r="EX41" s="184"/>
      <c r="EY41" s="184">
        <v>0.75</v>
      </c>
      <c r="EZ41" s="184"/>
      <c r="FA41" s="184"/>
      <c r="FB41" s="184">
        <v>0</v>
      </c>
      <c r="FC41" s="184"/>
      <c r="FD41" s="184"/>
      <c r="FE41" s="184"/>
      <c r="FF41" s="171">
        <f t="shared" si="44"/>
        <v>2.6875</v>
      </c>
      <c r="FG41" s="173">
        <f t="shared" si="12"/>
        <v>24</v>
      </c>
      <c r="FH41" s="212"/>
      <c r="FI41" s="175">
        <v>7</v>
      </c>
      <c r="FJ41" s="175">
        <v>1.5</v>
      </c>
      <c r="FK41" s="170">
        <v>2</v>
      </c>
      <c r="FL41" s="175">
        <v>1</v>
      </c>
      <c r="FM41" s="188"/>
      <c r="FN41" s="170">
        <v>2.25</v>
      </c>
      <c r="FO41" s="170"/>
      <c r="FP41" s="170"/>
      <c r="FQ41" s="170"/>
      <c r="FR41" s="170"/>
      <c r="FS41" s="171">
        <f t="shared" si="13"/>
        <v>2.75</v>
      </c>
      <c r="FT41" s="187">
        <f t="shared" si="14"/>
        <v>31</v>
      </c>
      <c r="FU41" s="349"/>
      <c r="FV41" s="189"/>
      <c r="FW41" s="190"/>
      <c r="FX41" s="191"/>
      <c r="FY41" s="192"/>
      <c r="FZ41" s="183">
        <v>0</v>
      </c>
      <c r="GA41" s="183"/>
      <c r="GB41" s="183"/>
      <c r="GC41" s="184"/>
      <c r="GD41" s="184">
        <v>0</v>
      </c>
      <c r="GE41" s="184"/>
      <c r="GF41" s="184"/>
      <c r="GG41" s="184"/>
      <c r="GH41" s="171">
        <f t="shared" si="45"/>
        <v>0</v>
      </c>
      <c r="GI41" s="172">
        <f t="shared" si="16"/>
        <v>1</v>
      </c>
      <c r="GJ41" s="186">
        <v>5</v>
      </c>
      <c r="GK41" s="186"/>
      <c r="GL41" s="204">
        <f t="shared" si="46"/>
        <v>5</v>
      </c>
      <c r="GM41" s="182"/>
      <c r="GN41" s="183"/>
      <c r="GO41" s="184"/>
      <c r="GP41" s="171" t="e">
        <f t="shared" si="47"/>
        <v>#DIV/0!</v>
      </c>
      <c r="GQ41" s="182"/>
      <c r="GR41" s="183"/>
      <c r="GS41" s="184"/>
      <c r="GT41" s="171" t="e">
        <f t="shared" si="48"/>
        <v>#DIV/0!</v>
      </c>
      <c r="GU41" s="182"/>
      <c r="GV41" s="183"/>
      <c r="GW41" s="184"/>
      <c r="GX41" s="184"/>
      <c r="GY41" s="184"/>
      <c r="GZ41" s="171" t="e">
        <f t="shared" si="49"/>
        <v>#DIV/0!</v>
      </c>
      <c r="HA41" s="182"/>
      <c r="HB41" s="183">
        <v>0</v>
      </c>
      <c r="HC41" s="183"/>
      <c r="HD41" s="184"/>
      <c r="HE41" s="183"/>
      <c r="HF41" s="184"/>
      <c r="HG41" s="197">
        <f t="shared" si="50"/>
        <v>0</v>
      </c>
      <c r="HH41" s="182">
        <v>0</v>
      </c>
      <c r="HI41" s="183"/>
      <c r="HJ41" s="183"/>
      <c r="HK41" s="184">
        <v>5.0500000000000007</v>
      </c>
      <c r="HL41" s="205"/>
      <c r="HM41" s="205"/>
      <c r="HN41" s="205"/>
      <c r="HO41" s="206">
        <f t="shared" si="51"/>
        <v>2.5250000000000004</v>
      </c>
      <c r="HP41" s="182"/>
      <c r="HQ41" s="184">
        <v>3.5</v>
      </c>
      <c r="HR41" s="184"/>
      <c r="HS41" s="184"/>
      <c r="HT41" s="206">
        <f t="shared" si="52"/>
        <v>3.5</v>
      </c>
      <c r="HU41" s="177"/>
      <c r="HV41" s="175">
        <v>100</v>
      </c>
      <c r="HW41" s="175">
        <v>100</v>
      </c>
      <c r="HX41" s="170">
        <v>0</v>
      </c>
      <c r="HY41" s="354">
        <v>0</v>
      </c>
      <c r="HZ41" s="598">
        <v>3.5</v>
      </c>
      <c r="IA41" s="201"/>
      <c r="IB41" s="202"/>
    </row>
    <row r="42" spans="1:236" s="331" customFormat="1" x14ac:dyDescent="0.2">
      <c r="A42" s="311" t="s">
        <v>130</v>
      </c>
      <c r="B42" s="312"/>
      <c r="C42" s="313" t="e">
        <f t="shared" ref="C42:H42" si="53">AVERAGE(C6:C41)</f>
        <v>#DIV/0!</v>
      </c>
      <c r="D42" s="313">
        <f t="shared" si="53"/>
        <v>70.468055555555566</v>
      </c>
      <c r="E42" s="313">
        <f t="shared" si="53"/>
        <v>77.745833333333337</v>
      </c>
      <c r="F42" s="313">
        <f t="shared" si="53"/>
        <v>43.34566418823529</v>
      </c>
      <c r="G42" s="313">
        <f t="shared" si="53"/>
        <v>50.375</v>
      </c>
      <c r="H42" s="313">
        <f t="shared" si="53"/>
        <v>62.224999999999994</v>
      </c>
      <c r="I42" s="313" t="e">
        <f t="shared" ref="I42:V42" si="54">AVERAGE(I6:I41)</f>
        <v>#DIV/0!</v>
      </c>
      <c r="J42" s="313" t="e">
        <f t="shared" si="54"/>
        <v>#DIV/0!</v>
      </c>
      <c r="K42" s="313" t="e">
        <f t="shared" si="54"/>
        <v>#DIV/0!</v>
      </c>
      <c r="L42" s="313" t="e">
        <f t="shared" si="54"/>
        <v>#DIV/0!</v>
      </c>
      <c r="M42" s="313" t="e">
        <f t="shared" si="54"/>
        <v>#DIV/0!</v>
      </c>
      <c r="N42" s="313" t="e">
        <f t="shared" si="54"/>
        <v>#DIV/0!</v>
      </c>
      <c r="O42" s="313" t="e">
        <f t="shared" si="54"/>
        <v>#DIV/0!</v>
      </c>
      <c r="P42" s="313">
        <f t="shared" si="54"/>
        <v>58.238139499521061</v>
      </c>
      <c r="Q42" s="313" t="e">
        <f t="shared" si="54"/>
        <v>#DIV/0!</v>
      </c>
      <c r="R42" s="313" t="e">
        <f t="shared" si="54"/>
        <v>#DIV/0!</v>
      </c>
      <c r="S42" s="313" t="e">
        <f t="shared" si="54"/>
        <v>#DIV/0!</v>
      </c>
      <c r="T42" s="313" t="e">
        <f t="shared" si="54"/>
        <v>#DIV/0!</v>
      </c>
      <c r="U42" s="313" t="e">
        <f t="shared" si="54"/>
        <v>#DIV/0!</v>
      </c>
      <c r="V42" s="313">
        <f t="shared" si="54"/>
        <v>45.079616294444442</v>
      </c>
      <c r="W42" s="313">
        <f>AVERAGE(W6:W41)</f>
        <v>53.550000000000004</v>
      </c>
      <c r="X42" s="313" t="e">
        <f t="shared" ref="X42:AB42" si="55">AVERAGE(X6:X41)</f>
        <v>#DIV/0!</v>
      </c>
      <c r="Y42" s="313" t="e">
        <f t="shared" si="55"/>
        <v>#DIV/0!</v>
      </c>
      <c r="Z42" s="313" t="e">
        <f t="shared" si="55"/>
        <v>#DIV/0!</v>
      </c>
      <c r="AA42" s="313" t="e">
        <f t="shared" si="55"/>
        <v>#DIV/0!</v>
      </c>
      <c r="AB42" s="313" t="e">
        <f t="shared" si="55"/>
        <v>#DIV/0!</v>
      </c>
      <c r="AC42" s="313" t="e">
        <f t="shared" ref="AC42:AH42" si="56">AVERAGE(AC6:AC41)</f>
        <v>#DIV/0!</v>
      </c>
      <c r="AD42" s="313">
        <f t="shared" si="56"/>
        <v>57.736913489217301</v>
      </c>
      <c r="AE42" s="313">
        <f t="shared" si="56"/>
        <v>18.5</v>
      </c>
      <c r="AF42" s="313">
        <f t="shared" si="56"/>
        <v>64.445405677682004</v>
      </c>
      <c r="AG42" s="314">
        <f t="shared" si="56"/>
        <v>18.5</v>
      </c>
      <c r="AH42" s="363" t="e">
        <f t="shared" si="56"/>
        <v>#DIV/0!</v>
      </c>
      <c r="AI42" s="315" t="e">
        <f t="shared" ref="AI42:AX42" si="57">AVERAGE(AI6:AI41)</f>
        <v>#DIV/0!</v>
      </c>
      <c r="AJ42" s="313">
        <f t="shared" si="57"/>
        <v>51.790277777777781</v>
      </c>
      <c r="AK42" s="313">
        <f t="shared" si="57"/>
        <v>54.476388888888884</v>
      </c>
      <c r="AL42" s="313" t="e">
        <f t="shared" si="57"/>
        <v>#DIV/0!</v>
      </c>
      <c r="AM42" s="313" t="e">
        <f t="shared" si="57"/>
        <v>#DIV/0!</v>
      </c>
      <c r="AN42" s="313" t="e">
        <f t="shared" si="57"/>
        <v>#DIV/0!</v>
      </c>
      <c r="AO42" s="313" t="e">
        <f t="shared" si="57"/>
        <v>#DIV/0!</v>
      </c>
      <c r="AP42" s="313" t="e">
        <f t="shared" si="57"/>
        <v>#DIV/0!</v>
      </c>
      <c r="AQ42" s="313" t="e">
        <f t="shared" si="57"/>
        <v>#DIV/0!</v>
      </c>
      <c r="AR42" s="313" t="e">
        <f t="shared" si="57"/>
        <v>#DIV/0!</v>
      </c>
      <c r="AS42" s="313" t="e">
        <f t="shared" si="57"/>
        <v>#DIV/0!</v>
      </c>
      <c r="AT42" s="313" t="e">
        <f t="shared" si="57"/>
        <v>#DIV/0!</v>
      </c>
      <c r="AU42" s="313" t="e">
        <f t="shared" si="57"/>
        <v>#DIV/0!</v>
      </c>
      <c r="AV42" s="313" t="e">
        <f t="shared" si="57"/>
        <v>#DIV/0!</v>
      </c>
      <c r="AW42" s="313" t="e">
        <f t="shared" si="57"/>
        <v>#DIV/0!</v>
      </c>
      <c r="AX42" s="313">
        <f t="shared" si="57"/>
        <v>54.327777777777776</v>
      </c>
      <c r="AY42" s="313" t="e">
        <f>AVERAGE(AY6:AY41)</f>
        <v>#DIV/0!</v>
      </c>
      <c r="AZ42" s="313" t="e">
        <f t="shared" ref="AZ42:BK42" si="58">AVERAGE(AZ6:AZ41)</f>
        <v>#DIV/0!</v>
      </c>
      <c r="BA42" s="313" t="e">
        <f t="shared" si="58"/>
        <v>#DIV/0!</v>
      </c>
      <c r="BB42" s="313" t="e">
        <f t="shared" si="58"/>
        <v>#DIV/0!</v>
      </c>
      <c r="BC42" s="313" t="e">
        <f t="shared" si="58"/>
        <v>#DIV/0!</v>
      </c>
      <c r="BD42" s="313">
        <f t="shared" si="58"/>
        <v>57.145833333333307</v>
      </c>
      <c r="BE42" s="313" t="e">
        <f t="shared" si="58"/>
        <v>#DIV/0!</v>
      </c>
      <c r="BF42" s="313" t="e">
        <f t="shared" si="58"/>
        <v>#DIV/0!</v>
      </c>
      <c r="BG42" s="313" t="e">
        <f t="shared" si="58"/>
        <v>#DIV/0!</v>
      </c>
      <c r="BH42" s="313" t="e">
        <f t="shared" si="58"/>
        <v>#DIV/0!</v>
      </c>
      <c r="BI42" s="313" t="e">
        <f t="shared" si="58"/>
        <v>#DIV/0!</v>
      </c>
      <c r="BJ42" s="313" t="e">
        <f t="shared" si="58"/>
        <v>#DIV/0!</v>
      </c>
      <c r="BK42" s="313" t="e">
        <f t="shared" si="58"/>
        <v>#DIV/0!</v>
      </c>
      <c r="BL42" s="313">
        <f>AVERAGE(BL6:BL41)</f>
        <v>54.435069444444451</v>
      </c>
      <c r="BM42" s="316">
        <f>AVERAGE(BM6:BM41)</f>
        <v>18.472222222222221</v>
      </c>
      <c r="BN42" s="367" t="e">
        <f>AVERAGE(BN6:BN41)</f>
        <v>#DIV/0!</v>
      </c>
      <c r="BO42" s="318" t="e">
        <f t="shared" ref="BO42:CK42" si="59">AVERAGE(BO6:BO41)</f>
        <v>#DIV/0!</v>
      </c>
      <c r="BP42" s="313">
        <f t="shared" si="59"/>
        <v>85.972222222222229</v>
      </c>
      <c r="BQ42" s="313" t="e">
        <f t="shared" si="59"/>
        <v>#DIV/0!</v>
      </c>
      <c r="BR42" s="313" t="e">
        <f t="shared" si="59"/>
        <v>#DIV/0!</v>
      </c>
      <c r="BS42" s="313">
        <f t="shared" si="59"/>
        <v>85</v>
      </c>
      <c r="BT42" s="313">
        <f t="shared" si="59"/>
        <v>94.333333333333329</v>
      </c>
      <c r="BU42" s="313">
        <f t="shared" si="59"/>
        <v>90.583333333333329</v>
      </c>
      <c r="BV42" s="313" t="e">
        <f t="shared" si="59"/>
        <v>#DIV/0!</v>
      </c>
      <c r="BW42" s="313" t="e">
        <f t="shared" si="59"/>
        <v>#DIV/0!</v>
      </c>
      <c r="BX42" s="313" t="e">
        <f t="shared" si="59"/>
        <v>#DIV/0!</v>
      </c>
      <c r="BY42" s="313" t="e">
        <f t="shared" si="59"/>
        <v>#DIV/0!</v>
      </c>
      <c r="BZ42" s="313" t="e">
        <f t="shared" si="59"/>
        <v>#DIV/0!</v>
      </c>
      <c r="CA42" s="313" t="e">
        <f t="shared" si="59"/>
        <v>#DIV/0!</v>
      </c>
      <c r="CB42" s="313" t="e">
        <f t="shared" si="59"/>
        <v>#DIV/0!</v>
      </c>
      <c r="CC42" s="313" t="e">
        <f t="shared" si="59"/>
        <v>#DIV/0!</v>
      </c>
      <c r="CD42" s="313" t="e">
        <f t="shared" si="59"/>
        <v>#DIV/0!</v>
      </c>
      <c r="CE42" s="313" t="e">
        <f t="shared" si="59"/>
        <v>#DIV/0!</v>
      </c>
      <c r="CF42" s="313">
        <f t="shared" si="59"/>
        <v>94.888888888888886</v>
      </c>
      <c r="CG42" s="313" t="e">
        <f t="shared" si="59"/>
        <v>#DIV/0!</v>
      </c>
      <c r="CH42" s="313">
        <f t="shared" si="59"/>
        <v>93.861111111111114</v>
      </c>
      <c r="CI42" s="313" t="e">
        <f t="shared" si="59"/>
        <v>#DIV/0!</v>
      </c>
      <c r="CJ42" s="313" t="e">
        <f t="shared" si="59"/>
        <v>#DIV/0!</v>
      </c>
      <c r="CK42" s="313" t="e">
        <f t="shared" si="59"/>
        <v>#DIV/0!</v>
      </c>
      <c r="CL42" s="313" t="e">
        <f>AVERAGE(CL6:CL41)</f>
        <v>#DIV/0!</v>
      </c>
      <c r="CM42" s="313" t="e">
        <f t="shared" ref="CM42:CN42" si="60">AVERAGE(CM6:CM41)</f>
        <v>#DIV/0!</v>
      </c>
      <c r="CN42" s="313" t="e">
        <f t="shared" si="60"/>
        <v>#DIV/0!</v>
      </c>
      <c r="CO42" s="313">
        <f>AVERAGE(CO6:CO41)</f>
        <v>91.144907407407402</v>
      </c>
      <c r="CP42" s="316">
        <f>AVERAGE(CP6:CP41)</f>
        <v>18.277777777777779</v>
      </c>
      <c r="CQ42" s="403" t="e">
        <f>AVERAGE(CQ6:CQ41)</f>
        <v>#DIV/0!</v>
      </c>
      <c r="CR42" s="313" t="e">
        <f t="shared" ref="CR42:DG42" si="61">AVERAGE(CR6:CR41)</f>
        <v>#DIV/0!</v>
      </c>
      <c r="CS42" s="313" t="e">
        <f t="shared" si="61"/>
        <v>#DIV/0!</v>
      </c>
      <c r="CT42" s="313">
        <f t="shared" si="61"/>
        <v>34.361111111111114</v>
      </c>
      <c r="CU42" s="313">
        <f t="shared" si="61"/>
        <v>34.888888888888886</v>
      </c>
      <c r="CV42" s="313">
        <f t="shared" si="61"/>
        <v>30.357142857142858</v>
      </c>
      <c r="CW42" s="313">
        <f t="shared" si="61"/>
        <v>31.833333333333332</v>
      </c>
      <c r="CX42" s="313" t="e">
        <f t="shared" si="61"/>
        <v>#DIV/0!</v>
      </c>
      <c r="CY42" s="313" t="e">
        <f t="shared" si="61"/>
        <v>#DIV/0!</v>
      </c>
      <c r="CZ42" s="313" t="e">
        <f t="shared" si="61"/>
        <v>#DIV/0!</v>
      </c>
      <c r="DA42" s="313" t="e">
        <f t="shared" si="61"/>
        <v>#DIV/0!</v>
      </c>
      <c r="DB42" s="313" t="e">
        <f t="shared" si="61"/>
        <v>#DIV/0!</v>
      </c>
      <c r="DC42" s="313" t="e">
        <f t="shared" si="61"/>
        <v>#DIV/0!</v>
      </c>
      <c r="DD42" s="313" t="e">
        <f t="shared" si="61"/>
        <v>#DIV/0!</v>
      </c>
      <c r="DE42" s="313" t="e">
        <f t="shared" si="61"/>
        <v>#DIV/0!</v>
      </c>
      <c r="DF42" s="313" t="e">
        <f t="shared" si="61"/>
        <v>#DIV/0!</v>
      </c>
      <c r="DG42" s="313">
        <f t="shared" si="61"/>
        <v>33.114610666666671</v>
      </c>
      <c r="DH42" s="313">
        <f>AVERAGE(DH6:DH41)</f>
        <v>29.444444444444443</v>
      </c>
      <c r="DI42" s="313" t="e">
        <f t="shared" ref="DI42:DM42" si="62">AVERAGE(DI6:DI41)</f>
        <v>#DIV/0!</v>
      </c>
      <c r="DJ42" s="313" t="e">
        <f t="shared" si="62"/>
        <v>#DIV/0!</v>
      </c>
      <c r="DK42" s="313" t="e">
        <f t="shared" si="62"/>
        <v>#DIV/0!</v>
      </c>
      <c r="DL42" s="313" t="e">
        <f t="shared" si="62"/>
        <v>#DIV/0!</v>
      </c>
      <c r="DM42" s="313" t="e">
        <f t="shared" si="62"/>
        <v>#DIV/0!</v>
      </c>
      <c r="DN42" s="313">
        <f>AVERAGE(DN6:DN41)</f>
        <v>32.357002769351858</v>
      </c>
      <c r="DO42" s="316">
        <f>AVERAGE(DO6:DO41)</f>
        <v>18.5</v>
      </c>
      <c r="DP42" s="317" t="e">
        <f>AVERAGE(DP6:DP41)</f>
        <v>#DIV/0!</v>
      </c>
      <c r="DQ42" s="313" t="e">
        <f t="shared" ref="DQ42:DZ42" si="63">AVERAGE(DQ6:DQ41)</f>
        <v>#DIV/0!</v>
      </c>
      <c r="DR42" s="313" t="e">
        <f t="shared" si="63"/>
        <v>#DIV/0!</v>
      </c>
      <c r="DS42" s="313" t="e">
        <f t="shared" si="63"/>
        <v>#DIV/0!</v>
      </c>
      <c r="DT42" s="313" t="e">
        <f t="shared" si="63"/>
        <v>#DIV/0!</v>
      </c>
      <c r="DU42" s="313" t="e">
        <f t="shared" si="63"/>
        <v>#DIV/0!</v>
      </c>
      <c r="DV42" s="313" t="e">
        <f t="shared" si="63"/>
        <v>#DIV/0!</v>
      </c>
      <c r="DW42" s="313" t="e">
        <f t="shared" si="63"/>
        <v>#DIV/0!</v>
      </c>
      <c r="DX42" s="313" t="e">
        <f t="shared" si="63"/>
        <v>#DIV/0!</v>
      </c>
      <c r="DY42" s="313" t="e">
        <f t="shared" si="63"/>
        <v>#DIV/0!</v>
      </c>
      <c r="DZ42" s="313" t="e">
        <f t="shared" si="63"/>
        <v>#DIV/0!</v>
      </c>
      <c r="EA42" s="313" t="e">
        <f>AVERAGE(EA6:EA41)</f>
        <v>#DIV/0!</v>
      </c>
      <c r="EB42" s="313" t="e">
        <f t="shared" ref="EB42:EG42" si="64">AVERAGE(EB6:EB41)</f>
        <v>#DIV/0!</v>
      </c>
      <c r="EC42" s="313">
        <f t="shared" si="64"/>
        <v>1.4652777777777777</v>
      </c>
      <c r="ED42" s="313" t="e">
        <f t="shared" si="64"/>
        <v>#DIV/0!</v>
      </c>
      <c r="EE42" s="313" t="e">
        <f t="shared" si="64"/>
        <v>#DIV/0!</v>
      </c>
      <c r="EF42" s="313" t="e">
        <f t="shared" si="64"/>
        <v>#DIV/0!</v>
      </c>
      <c r="EG42" s="313" t="e">
        <f t="shared" si="64"/>
        <v>#DIV/0!</v>
      </c>
      <c r="EH42" s="313">
        <f t="shared" ref="EH42:ER42" si="65">AVERAGE(EH6:EH41)</f>
        <v>1.4652777777777777</v>
      </c>
      <c r="EI42" s="316">
        <f t="shared" si="65"/>
        <v>15.083333333333334</v>
      </c>
      <c r="EJ42" s="317" t="e">
        <f t="shared" si="65"/>
        <v>#DIV/0!</v>
      </c>
      <c r="EK42" s="313" t="e">
        <f t="shared" si="65"/>
        <v>#DIV/0!</v>
      </c>
      <c r="EL42" s="313" t="e">
        <f t="shared" si="65"/>
        <v>#DIV/0!</v>
      </c>
      <c r="EM42" s="313" t="e">
        <f t="shared" si="65"/>
        <v>#DIV/0!</v>
      </c>
      <c r="EN42" s="313" t="e">
        <f t="shared" si="65"/>
        <v>#DIV/0!</v>
      </c>
      <c r="EO42" s="313">
        <f t="shared" si="65"/>
        <v>8.9</v>
      </c>
      <c r="EP42" s="314" t="e">
        <f t="shared" si="65"/>
        <v>#DIV/0!</v>
      </c>
      <c r="EQ42" s="315" t="e">
        <f t="shared" si="65"/>
        <v>#DIV/0!</v>
      </c>
      <c r="ER42" s="591" t="e">
        <f t="shared" si="65"/>
        <v>#DIV/0!</v>
      </c>
      <c r="ES42" s="586">
        <f t="shared" ref="ES42:EZ42" si="66">AVERAGE(ES6:ES41)</f>
        <v>2.1111111111111112</v>
      </c>
      <c r="ET42" s="586" t="e">
        <f t="shared" si="66"/>
        <v>#DIV/0!</v>
      </c>
      <c r="EU42" s="313">
        <f t="shared" si="66"/>
        <v>2.25</v>
      </c>
      <c r="EV42" s="313" t="e">
        <f t="shared" si="66"/>
        <v>#DIV/0!</v>
      </c>
      <c r="EW42" s="313" t="e">
        <f t="shared" si="66"/>
        <v>#DIV/0!</v>
      </c>
      <c r="EX42" s="313" t="e">
        <f t="shared" si="66"/>
        <v>#DIV/0!</v>
      </c>
      <c r="EY42" s="313">
        <f t="shared" si="66"/>
        <v>0.97916666666666663</v>
      </c>
      <c r="EZ42" s="313" t="e">
        <f t="shared" si="66"/>
        <v>#DIV/0!</v>
      </c>
      <c r="FA42" s="313" t="e">
        <f>AVERAGE(FA6:FA41)</f>
        <v>#DIV/0!</v>
      </c>
      <c r="FB42" s="313">
        <f t="shared" ref="FB42:FE42" si="67">AVERAGE(FB6:FB41)</f>
        <v>2.875</v>
      </c>
      <c r="FC42" s="313" t="e">
        <f t="shared" si="67"/>
        <v>#DIV/0!</v>
      </c>
      <c r="FD42" s="313" t="e">
        <f t="shared" si="67"/>
        <v>#DIV/0!</v>
      </c>
      <c r="FE42" s="313" t="e">
        <f t="shared" si="67"/>
        <v>#DIV/0!</v>
      </c>
      <c r="FF42" s="313">
        <f t="shared" ref="FF42:FM42" si="68">AVERAGE(FF6:FF41)</f>
        <v>2.0538194444444446</v>
      </c>
      <c r="FG42" s="314">
        <f t="shared" si="68"/>
        <v>18.055555555555557</v>
      </c>
      <c r="FH42" s="409" t="e">
        <f t="shared" si="68"/>
        <v>#DIV/0!</v>
      </c>
      <c r="FI42" s="119">
        <f t="shared" si="68"/>
        <v>1.5166666666666668</v>
      </c>
      <c r="FJ42" s="119">
        <f t="shared" si="68"/>
        <v>1.552777777777778</v>
      </c>
      <c r="FK42" s="119">
        <f t="shared" si="68"/>
        <v>1.3055555555555556</v>
      </c>
      <c r="FL42" s="119">
        <f t="shared" si="68"/>
        <v>0.55555555555555558</v>
      </c>
      <c r="FM42" s="321" t="e">
        <f t="shared" si="68"/>
        <v>#DIV/0!</v>
      </c>
      <c r="FN42" s="119">
        <f t="shared" ref="FN42:FP42" si="69">AVERAGE(FN6:FN41)</f>
        <v>0.92361111111111116</v>
      </c>
      <c r="FO42" s="119" t="e">
        <f t="shared" si="69"/>
        <v>#DIV/0!</v>
      </c>
      <c r="FP42" s="119" t="e">
        <f t="shared" si="69"/>
        <v>#DIV/0!</v>
      </c>
      <c r="FQ42" s="119" t="e">
        <f>AVERAGE(FQ6:FQ41)</f>
        <v>#DIV/0!</v>
      </c>
      <c r="FR42" s="119" t="e">
        <f t="shared" ref="FR42" si="70">AVERAGE(FR6:FR41)</f>
        <v>#DIV/0!</v>
      </c>
      <c r="FS42" s="119">
        <f t="shared" ref="FS42:FY42" si="71">AVERAGE(FS6:FS41)</f>
        <v>1.1708333333333332</v>
      </c>
      <c r="FT42" s="319">
        <f t="shared" si="71"/>
        <v>18.083333333333332</v>
      </c>
      <c r="FU42" s="320" t="e">
        <f t="shared" si="71"/>
        <v>#DIV/0!</v>
      </c>
      <c r="FV42" s="322" t="e">
        <f t="shared" si="71"/>
        <v>#DIV/0!</v>
      </c>
      <c r="FW42" s="323" t="e">
        <f t="shared" si="71"/>
        <v>#DIV/0!</v>
      </c>
      <c r="FX42" s="324" t="e">
        <f t="shared" si="71"/>
        <v>#DIV/0!</v>
      </c>
      <c r="FY42" s="315" t="e">
        <f t="shared" si="71"/>
        <v>#DIV/0!</v>
      </c>
      <c r="FZ42" s="315">
        <f t="shared" ref="FZ42:GD42" si="72">AVERAGE(FZ6:FZ41)</f>
        <v>0.55555555555555558</v>
      </c>
      <c r="GA42" s="315" t="e">
        <f t="shared" si="72"/>
        <v>#DIV/0!</v>
      </c>
      <c r="GB42" s="315" t="e">
        <f t="shared" si="72"/>
        <v>#DIV/0!</v>
      </c>
      <c r="GC42" s="315" t="e">
        <f t="shared" si="72"/>
        <v>#DIV/0!</v>
      </c>
      <c r="GD42" s="315">
        <f t="shared" si="72"/>
        <v>2.9722222222222223</v>
      </c>
      <c r="GE42" s="315" t="e">
        <f>AVERAGE(GE6:GE41)</f>
        <v>#DIV/0!</v>
      </c>
      <c r="GF42" s="315" t="e">
        <f t="shared" ref="GF42:GG42" si="73">AVERAGE(GF6:GF41)</f>
        <v>#DIV/0!</v>
      </c>
      <c r="GG42" s="315" t="e">
        <f t="shared" si="73"/>
        <v>#DIV/0!</v>
      </c>
      <c r="GH42" s="315">
        <f t="shared" ref="GH42:IB42" si="74">AVERAGE(GH6:GH41)</f>
        <v>1.7638888888888888</v>
      </c>
      <c r="GI42" s="325">
        <f t="shared" si="74"/>
        <v>16.055555555555557</v>
      </c>
      <c r="GJ42" s="326">
        <f t="shared" si="74"/>
        <v>2.8611111111111112</v>
      </c>
      <c r="GK42" s="326" t="e">
        <f t="shared" si="74"/>
        <v>#DIV/0!</v>
      </c>
      <c r="GL42" s="326">
        <f t="shared" si="74"/>
        <v>2.8611111111111112</v>
      </c>
      <c r="GM42" s="327" t="e">
        <f t="shared" si="74"/>
        <v>#DIV/0!</v>
      </c>
      <c r="GN42" s="327" t="e">
        <f t="shared" si="74"/>
        <v>#DIV/0!</v>
      </c>
      <c r="GO42" s="119" t="e">
        <f t="shared" si="74"/>
        <v>#DIV/0!</v>
      </c>
      <c r="GP42" s="325" t="e">
        <f t="shared" si="74"/>
        <v>#DIV/0!</v>
      </c>
      <c r="GQ42" s="327" t="e">
        <f t="shared" si="74"/>
        <v>#DIV/0!</v>
      </c>
      <c r="GR42" s="327" t="e">
        <f t="shared" si="74"/>
        <v>#DIV/0!</v>
      </c>
      <c r="GS42" s="119" t="e">
        <f t="shared" si="74"/>
        <v>#DIV/0!</v>
      </c>
      <c r="GT42" s="325" t="e">
        <f t="shared" si="74"/>
        <v>#DIV/0!</v>
      </c>
      <c r="GU42" s="327" t="e">
        <f t="shared" si="74"/>
        <v>#DIV/0!</v>
      </c>
      <c r="GV42" s="327" t="e">
        <f t="shared" si="74"/>
        <v>#DIV/0!</v>
      </c>
      <c r="GW42" s="119" t="e">
        <f t="shared" si="74"/>
        <v>#DIV/0!</v>
      </c>
      <c r="GX42" s="119" t="e">
        <f t="shared" si="74"/>
        <v>#DIV/0!</v>
      </c>
      <c r="GY42" s="119" t="e">
        <f t="shared" si="74"/>
        <v>#DIV/0!</v>
      </c>
      <c r="GZ42" s="325" t="e">
        <f t="shared" si="74"/>
        <v>#DIV/0!</v>
      </c>
      <c r="HA42" s="119" t="e">
        <f t="shared" si="74"/>
        <v>#DIV/0!</v>
      </c>
      <c r="HB42" s="119">
        <f t="shared" si="74"/>
        <v>0.91666666666666663</v>
      </c>
      <c r="HC42" s="119" t="e">
        <f t="shared" si="74"/>
        <v>#DIV/0!</v>
      </c>
      <c r="HD42" s="119" t="e">
        <f t="shared" si="74"/>
        <v>#DIV/0!</v>
      </c>
      <c r="HE42" s="119" t="e">
        <f t="shared" si="74"/>
        <v>#DIV/0!</v>
      </c>
      <c r="HF42" s="119" t="e">
        <f t="shared" si="74"/>
        <v>#DIV/0!</v>
      </c>
      <c r="HG42" s="328">
        <f t="shared" si="74"/>
        <v>0.91666666666666663</v>
      </c>
      <c r="HH42" s="327">
        <f t="shared" si="74"/>
        <v>2.4166666666666665</v>
      </c>
      <c r="HI42" s="119" t="e">
        <f t="shared" si="74"/>
        <v>#DIV/0!</v>
      </c>
      <c r="HJ42" s="119" t="e">
        <f t="shared" si="74"/>
        <v>#DIV/0!</v>
      </c>
      <c r="HK42" s="119">
        <f t="shared" si="74"/>
        <v>3.2520833333333337</v>
      </c>
      <c r="HL42" s="328" t="e">
        <f t="shared" si="74"/>
        <v>#DIV/0!</v>
      </c>
      <c r="HM42" s="328" t="e">
        <f t="shared" si="74"/>
        <v>#DIV/0!</v>
      </c>
      <c r="HN42" s="328" t="e">
        <f t="shared" si="74"/>
        <v>#DIV/0!</v>
      </c>
      <c r="HO42" s="325">
        <f t="shared" si="74"/>
        <v>2.8343750000000005</v>
      </c>
      <c r="HP42" s="327" t="e">
        <f t="shared" si="74"/>
        <v>#DIV/0!</v>
      </c>
      <c r="HQ42" s="325">
        <f t="shared" si="74"/>
        <v>3.9861111111111112</v>
      </c>
      <c r="HR42" s="325" t="e">
        <f t="shared" si="74"/>
        <v>#DIV/0!</v>
      </c>
      <c r="HS42" s="325" t="e">
        <f t="shared" si="74"/>
        <v>#DIV/0!</v>
      </c>
      <c r="HT42" s="325">
        <f t="shared" si="74"/>
        <v>3.9861111111111112</v>
      </c>
      <c r="HU42" s="356">
        <f t="shared" si="74"/>
        <v>37.665223984330581</v>
      </c>
      <c r="HV42" s="357">
        <f t="shared" si="74"/>
        <v>31.090184611856436</v>
      </c>
      <c r="HW42" s="357">
        <f t="shared" si="74"/>
        <v>27.777777777777779</v>
      </c>
      <c r="HX42" s="126">
        <f t="shared" si="74"/>
        <v>8.3333333333333339</v>
      </c>
      <c r="HY42" s="358">
        <f t="shared" si="74"/>
        <v>8.3333333333333339</v>
      </c>
      <c r="HZ42" s="329">
        <f t="shared" si="74"/>
        <v>2.2361111111111112</v>
      </c>
      <c r="IA42" s="119" t="e">
        <f t="shared" si="74"/>
        <v>#DIV/0!</v>
      </c>
      <c r="IB42" s="330" t="e">
        <f t="shared" si="74"/>
        <v>#DIV/0!</v>
      </c>
    </row>
    <row r="43" spans="1:236" x14ac:dyDescent="0.2">
      <c r="A43" s="236"/>
      <c r="B43" s="237" t="s">
        <v>131</v>
      </c>
      <c r="C43" s="238"/>
      <c r="D43" s="239"/>
      <c r="E43" s="238"/>
      <c r="F43" s="238"/>
      <c r="G43" s="238"/>
      <c r="H43" s="238"/>
      <c r="I43" s="240"/>
      <c r="J43" s="240"/>
      <c r="K43" s="240"/>
      <c r="L43" s="240"/>
      <c r="M43" s="240"/>
      <c r="N43" s="240"/>
      <c r="O43" s="238"/>
      <c r="P43" s="238"/>
      <c r="Q43" s="240"/>
      <c r="R43" s="240"/>
      <c r="S43" s="240"/>
      <c r="T43" s="240"/>
      <c r="U43" s="240"/>
      <c r="V43" s="240"/>
      <c r="W43" s="240"/>
      <c r="X43" s="238"/>
      <c r="Y43" s="238"/>
      <c r="Z43" s="238"/>
      <c r="AA43" s="238"/>
      <c r="AB43" s="238"/>
      <c r="AC43" s="238"/>
      <c r="AD43" s="241"/>
      <c r="AE43" s="242"/>
      <c r="AF43" s="241"/>
      <c r="AG43" s="243"/>
      <c r="AH43" s="364"/>
      <c r="AI43" s="244"/>
      <c r="AJ43" s="240"/>
      <c r="AK43" s="240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40"/>
      <c r="AX43" s="240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41"/>
      <c r="BM43" s="242"/>
      <c r="BN43" s="368"/>
      <c r="BO43" s="246"/>
      <c r="BP43" s="238"/>
      <c r="BQ43" s="238"/>
      <c r="BR43" s="238"/>
      <c r="BS43" s="238"/>
      <c r="BT43" s="238"/>
      <c r="BU43" s="238"/>
      <c r="BV43" s="238"/>
      <c r="BW43" s="238"/>
      <c r="BX43" s="238"/>
      <c r="BY43" s="238"/>
      <c r="BZ43" s="238"/>
      <c r="CA43" s="238"/>
      <c r="CB43" s="238"/>
      <c r="CC43" s="238"/>
      <c r="CD43" s="238"/>
      <c r="CE43" s="238"/>
      <c r="CF43" s="238"/>
      <c r="CG43" s="238"/>
      <c r="CH43" s="238"/>
      <c r="CI43" s="238"/>
      <c r="CJ43" s="238"/>
      <c r="CK43" s="238"/>
      <c r="CL43" s="238"/>
      <c r="CM43" s="238"/>
      <c r="CN43" s="238"/>
      <c r="CO43" s="247"/>
      <c r="CP43" s="242"/>
      <c r="CQ43" s="402"/>
      <c r="CR43" s="246"/>
      <c r="CS43" s="240"/>
      <c r="CT43" s="240"/>
      <c r="CU43" s="240"/>
      <c r="CV43" s="238"/>
      <c r="CW43" s="238"/>
      <c r="CX43" s="238"/>
      <c r="CY43" s="238"/>
      <c r="CZ43" s="238"/>
      <c r="DA43" s="238"/>
      <c r="DB43" s="238"/>
      <c r="DC43" s="238"/>
      <c r="DD43" s="238"/>
      <c r="DE43" s="238"/>
      <c r="DF43" s="238"/>
      <c r="DG43" s="238"/>
      <c r="DH43" s="238"/>
      <c r="DI43" s="238"/>
      <c r="DJ43" s="238"/>
      <c r="DK43" s="238"/>
      <c r="DL43" s="238"/>
      <c r="DM43" s="238"/>
      <c r="DN43" s="247"/>
      <c r="DO43" s="242"/>
      <c r="DP43" s="245"/>
      <c r="DQ43" s="246"/>
      <c r="DR43" s="240"/>
      <c r="DS43" s="240"/>
      <c r="DT43" s="240"/>
      <c r="DU43" s="240"/>
      <c r="DV43" s="248"/>
      <c r="DW43" s="240"/>
      <c r="DX43" s="240"/>
      <c r="DY43" s="240"/>
      <c r="DZ43" s="248"/>
      <c r="EA43" s="238"/>
      <c r="EB43" s="238"/>
      <c r="EC43" s="248"/>
      <c r="ED43" s="248"/>
      <c r="EE43" s="248"/>
      <c r="EF43" s="238"/>
      <c r="EG43" s="238"/>
      <c r="EH43" s="241"/>
      <c r="EI43" s="242"/>
      <c r="EJ43" s="245"/>
      <c r="EK43" s="249"/>
      <c r="EL43" s="250"/>
      <c r="EM43" s="250"/>
      <c r="EN43" s="250"/>
      <c r="EO43" s="250"/>
      <c r="EP43" s="251"/>
      <c r="EQ43" s="252"/>
      <c r="ER43" s="592"/>
      <c r="ES43" s="250"/>
      <c r="ET43" s="250"/>
      <c r="EU43" s="248"/>
      <c r="EV43" s="248"/>
      <c r="EW43" s="248"/>
      <c r="EX43" s="248"/>
      <c r="EY43" s="248"/>
      <c r="EZ43" s="248"/>
      <c r="FA43" s="248"/>
      <c r="FB43" s="248"/>
      <c r="FC43" s="248"/>
      <c r="FD43" s="248"/>
      <c r="FE43" s="248"/>
      <c r="FF43" s="241"/>
      <c r="FG43" s="243"/>
      <c r="FH43" s="408"/>
      <c r="FI43" s="250"/>
      <c r="FJ43" s="250"/>
      <c r="FK43" s="238"/>
      <c r="FL43" s="250"/>
      <c r="FM43" s="256"/>
      <c r="FN43" s="238"/>
      <c r="FO43" s="238"/>
      <c r="FP43" s="238"/>
      <c r="FQ43" s="238"/>
      <c r="FR43" s="238"/>
      <c r="FS43" s="241"/>
      <c r="FT43" s="254"/>
      <c r="FU43" s="255"/>
      <c r="FV43" s="257"/>
      <c r="FW43" s="258"/>
      <c r="FX43" s="259"/>
      <c r="FY43" s="260"/>
      <c r="FZ43" s="250"/>
      <c r="GA43" s="250"/>
      <c r="GB43" s="250"/>
      <c r="GC43" s="248"/>
      <c r="GD43" s="248"/>
      <c r="GE43" s="248"/>
      <c r="GF43" s="248"/>
      <c r="GG43" s="248"/>
      <c r="GH43" s="241"/>
      <c r="GI43" s="242"/>
      <c r="GJ43" s="261"/>
      <c r="GK43" s="261"/>
      <c r="GL43" s="261"/>
      <c r="GM43" s="246"/>
      <c r="GN43" s="240"/>
      <c r="GO43" s="238"/>
      <c r="GP43" s="262"/>
      <c r="GQ43" s="246"/>
      <c r="GR43" s="240"/>
      <c r="GS43" s="238"/>
      <c r="GT43" s="262"/>
      <c r="GU43" s="246"/>
      <c r="GV43" s="240"/>
      <c r="GW43" s="263"/>
      <c r="GX43" s="238"/>
      <c r="GY43" s="263"/>
      <c r="GZ43" s="262"/>
      <c r="HA43" s="246"/>
      <c r="HB43" s="240"/>
      <c r="HC43" s="240"/>
      <c r="HD43" s="238"/>
      <c r="HE43" s="240"/>
      <c r="HF43" s="238"/>
      <c r="HG43" s="262"/>
      <c r="HH43" s="261"/>
      <c r="HI43" s="261"/>
      <c r="HJ43" s="261"/>
      <c r="HK43" s="261"/>
      <c r="HL43" s="261"/>
      <c r="HM43" s="261"/>
      <c r="HN43" s="261"/>
      <c r="HO43" s="261"/>
      <c r="HP43" s="264"/>
      <c r="HQ43" s="265"/>
      <c r="HR43" s="265"/>
      <c r="HS43" s="265"/>
      <c r="HT43" s="266"/>
      <c r="HU43" s="264"/>
      <c r="HV43" s="253"/>
      <c r="HW43" s="253"/>
      <c r="HX43" s="265"/>
      <c r="HY43" s="267"/>
      <c r="HZ43" s="268"/>
      <c r="IA43" s="238"/>
      <c r="IB43" s="269"/>
    </row>
    <row r="44" spans="1:236" ht="12" thickBot="1" x14ac:dyDescent="0.25">
      <c r="A44" s="270"/>
      <c r="B44" s="271"/>
      <c r="C44" s="272"/>
      <c r="D44" s="272"/>
      <c r="E44" s="272"/>
      <c r="F44" s="272"/>
      <c r="G44" s="272"/>
      <c r="H44" s="272"/>
      <c r="I44" s="273"/>
      <c r="J44" s="273"/>
      <c r="K44" s="273"/>
      <c r="L44" s="273"/>
      <c r="M44" s="273"/>
      <c r="N44" s="273"/>
      <c r="O44" s="272"/>
      <c r="P44" s="272"/>
      <c r="Q44" s="273"/>
      <c r="R44" s="273"/>
      <c r="S44" s="273"/>
      <c r="T44" s="273"/>
      <c r="U44" s="273"/>
      <c r="V44" s="273"/>
      <c r="W44" s="273" t="s">
        <v>132</v>
      </c>
      <c r="X44" s="272"/>
      <c r="Y44" s="272"/>
      <c r="Z44" s="272"/>
      <c r="AA44" s="272"/>
      <c r="AB44" s="272"/>
      <c r="AC44" s="272"/>
      <c r="AD44" s="274"/>
      <c r="AE44" s="275"/>
      <c r="AF44" s="274"/>
      <c r="AG44" s="276"/>
      <c r="AH44" s="365"/>
      <c r="AI44" s="277"/>
      <c r="AJ44" s="273"/>
      <c r="AK44" s="273"/>
      <c r="AL44" s="272"/>
      <c r="AM44" s="272"/>
      <c r="AN44" s="272"/>
      <c r="AO44" s="272"/>
      <c r="AP44" s="272"/>
      <c r="AQ44" s="272"/>
      <c r="AR44" s="272"/>
      <c r="AS44" s="272"/>
      <c r="AT44" s="272"/>
      <c r="AU44" s="272"/>
      <c r="AV44" s="272"/>
      <c r="AW44" s="273"/>
      <c r="AX44" s="273"/>
      <c r="AY44" s="272"/>
      <c r="AZ44" s="272"/>
      <c r="BA44" s="272"/>
      <c r="BB44" s="272"/>
      <c r="BC44" s="272"/>
      <c r="BD44" s="272"/>
      <c r="BE44" s="272"/>
      <c r="BF44" s="272"/>
      <c r="BG44" s="272"/>
      <c r="BH44" s="272"/>
      <c r="BI44" s="272"/>
      <c r="BJ44" s="272"/>
      <c r="BK44" s="272"/>
      <c r="BL44" s="274"/>
      <c r="BM44" s="275"/>
      <c r="BN44" s="278"/>
      <c r="BO44" s="279"/>
      <c r="BP44" s="272"/>
      <c r="BQ44" s="272"/>
      <c r="BR44" s="272"/>
      <c r="BS44" s="272"/>
      <c r="BT44" s="272"/>
      <c r="BU44" s="272"/>
      <c r="BV44" s="272"/>
      <c r="BW44" s="272"/>
      <c r="BX44" s="272"/>
      <c r="BY44" s="272"/>
      <c r="BZ44" s="272"/>
      <c r="CA44" s="272"/>
      <c r="CB44" s="272"/>
      <c r="CC44" s="272"/>
      <c r="CD44" s="272"/>
      <c r="CE44" s="272"/>
      <c r="CF44" s="272"/>
      <c r="CG44" s="272"/>
      <c r="CH44" s="272"/>
      <c r="CI44" s="272"/>
      <c r="CJ44" s="272"/>
      <c r="CK44" s="272"/>
      <c r="CL44" s="272"/>
      <c r="CM44" s="272"/>
      <c r="CN44" s="272"/>
      <c r="CO44" s="280"/>
      <c r="CP44" s="275"/>
      <c r="CQ44" s="404"/>
      <c r="CR44" s="279"/>
      <c r="CS44" s="273"/>
      <c r="CT44" s="273"/>
      <c r="CU44" s="273"/>
      <c r="CV44" s="272"/>
      <c r="CW44" s="272"/>
      <c r="CX44" s="272"/>
      <c r="CY44" s="272"/>
      <c r="CZ44" s="272"/>
      <c r="DA44" s="272"/>
      <c r="DB44" s="272"/>
      <c r="DC44" s="272"/>
      <c r="DD44" s="272"/>
      <c r="DE44" s="272"/>
      <c r="DF44" s="272"/>
      <c r="DG44" s="272"/>
      <c r="DH44" s="272"/>
      <c r="DI44" s="272"/>
      <c r="DJ44" s="272"/>
      <c r="DK44" s="272"/>
      <c r="DL44" s="272"/>
      <c r="DM44" s="272"/>
      <c r="DN44" s="280"/>
      <c r="DO44" s="275"/>
      <c r="DP44" s="278"/>
      <c r="DQ44" s="279"/>
      <c r="DR44" s="273"/>
      <c r="DS44" s="273"/>
      <c r="DT44" s="273"/>
      <c r="DU44" s="273"/>
      <c r="DV44" s="282"/>
      <c r="DW44" s="273"/>
      <c r="DX44" s="273"/>
      <c r="DY44" s="273"/>
      <c r="DZ44" s="282"/>
      <c r="EA44" s="279"/>
      <c r="EB44" s="273"/>
      <c r="EC44" s="281"/>
      <c r="ED44" s="281"/>
      <c r="EE44" s="281"/>
      <c r="EF44" s="272"/>
      <c r="EG44" s="272"/>
      <c r="EH44" s="274"/>
      <c r="EI44" s="275"/>
      <c r="EJ44" s="278"/>
      <c r="EK44" s="283"/>
      <c r="EL44" s="282"/>
      <c r="EM44" s="282"/>
      <c r="EN44" s="282"/>
      <c r="EO44" s="282"/>
      <c r="EP44" s="284"/>
      <c r="EQ44" s="285"/>
      <c r="ER44" s="593"/>
      <c r="ES44" s="282"/>
      <c r="ET44" s="282"/>
      <c r="EU44" s="281"/>
      <c r="EV44" s="281"/>
      <c r="EW44" s="281"/>
      <c r="EX44" s="281"/>
      <c r="EY44" s="281"/>
      <c r="EZ44" s="281"/>
      <c r="FA44" s="281"/>
      <c r="FB44" s="281"/>
      <c r="FC44" s="281"/>
      <c r="FD44" s="281"/>
      <c r="FE44" s="281"/>
      <c r="FF44" s="274"/>
      <c r="FG44" s="275"/>
      <c r="FH44" s="404"/>
      <c r="FI44" s="282"/>
      <c r="FJ44" s="282"/>
      <c r="FK44" s="272"/>
      <c r="FL44" s="282"/>
      <c r="FM44" s="289"/>
      <c r="FN44" s="272"/>
      <c r="FO44" s="272"/>
      <c r="FP44" s="272"/>
      <c r="FQ44" s="272"/>
      <c r="FR44" s="272"/>
      <c r="FS44" s="274"/>
      <c r="FT44" s="287"/>
      <c r="FU44" s="288"/>
      <c r="FV44" s="290"/>
      <c r="FW44" s="291"/>
      <c r="FX44" s="292"/>
      <c r="FY44" s="293"/>
      <c r="FZ44" s="282"/>
      <c r="GA44" s="282"/>
      <c r="GB44" s="282"/>
      <c r="GC44" s="281"/>
      <c r="GD44" s="281"/>
      <c r="GE44" s="281"/>
      <c r="GF44" s="281"/>
      <c r="GG44" s="281"/>
      <c r="GH44" s="274"/>
      <c r="GI44" s="275"/>
      <c r="GJ44" s="294"/>
      <c r="GK44" s="294"/>
      <c r="GL44" s="294"/>
      <c r="GM44" s="279"/>
      <c r="GN44" s="273"/>
      <c r="GO44" s="272"/>
      <c r="GP44" s="295"/>
      <c r="GQ44" s="279"/>
      <c r="GR44" s="273"/>
      <c r="GS44" s="272"/>
      <c r="GT44" s="295"/>
      <c r="GU44" s="279"/>
      <c r="GV44" s="273"/>
      <c r="GW44" s="296"/>
      <c r="GX44" s="272"/>
      <c r="GY44" s="296"/>
      <c r="GZ44" s="295"/>
      <c r="HA44" s="279"/>
      <c r="HB44" s="273"/>
      <c r="HC44" s="273"/>
      <c r="HD44" s="272"/>
      <c r="HE44" s="273"/>
      <c r="HF44" s="272"/>
      <c r="HG44" s="295"/>
      <c r="HH44" s="294"/>
      <c r="HI44" s="294"/>
      <c r="HJ44" s="294"/>
      <c r="HK44" s="294"/>
      <c r="HL44" s="294"/>
      <c r="HM44" s="294"/>
      <c r="HN44" s="294"/>
      <c r="HO44" s="294"/>
      <c r="HP44" s="297"/>
      <c r="HQ44" s="298"/>
      <c r="HR44" s="298"/>
      <c r="HS44" s="298"/>
      <c r="HT44" s="299"/>
      <c r="HU44" s="297"/>
      <c r="HV44" s="286"/>
      <c r="HW44" s="286"/>
      <c r="HX44" s="298"/>
      <c r="HY44" s="300"/>
      <c r="HZ44" s="301"/>
      <c r="IA44" s="272"/>
      <c r="IB44" s="302"/>
    </row>
    <row r="45" spans="1:236" ht="12" thickTop="1" x14ac:dyDescent="0.2"/>
    <row r="48" spans="1:236" x14ac:dyDescent="0.2">
      <c r="FN48" s="69" t="s">
        <v>132</v>
      </c>
    </row>
    <row r="49" spans="21:21" x14ac:dyDescent="0.2">
      <c r="U49" s="69" t="s">
        <v>132</v>
      </c>
    </row>
  </sheetData>
  <sortState ref="A5:XET34">
    <sortCondition ref="A5:A34"/>
  </sortState>
  <mergeCells count="20">
    <mergeCell ref="C2:AG2"/>
    <mergeCell ref="AI2:BM2"/>
    <mergeCell ref="BO2:CP2"/>
    <mergeCell ref="CR2:DO2"/>
    <mergeCell ref="DQ2:EI2"/>
    <mergeCell ref="HP2:HT2"/>
    <mergeCell ref="HU2:HY2"/>
    <mergeCell ref="HZ2:IB2"/>
    <mergeCell ref="FI2:FT2"/>
    <mergeCell ref="FU2:FW2"/>
    <mergeCell ref="FX2:GI2"/>
    <mergeCell ref="GJ2:GL2"/>
    <mergeCell ref="GM2:GP2"/>
    <mergeCell ref="GQ2:GT2"/>
    <mergeCell ref="EK3:EP3"/>
    <mergeCell ref="EQ3:ER3"/>
    <mergeCell ref="GU2:GZ2"/>
    <mergeCell ref="HA2:HG2"/>
    <mergeCell ref="HH2:HO2"/>
    <mergeCell ref="EK2:FG2"/>
  </mergeCells>
  <printOptions horizontalCentered="1" gridLinesSet="0"/>
  <pageMargins left="0.5" right="0.5" top="0.75" bottom="0.25" header="0.25" footer="0.28000000000000003"/>
  <pageSetup scale="63" fitToWidth="5" orientation="landscape" horizontalDpi="4294967294" r:id="rId1"/>
  <headerFooter alignWithMargins="0">
    <oddHeader>&amp;L&amp;"Arial,Bold"&amp;12 2017 USSRWWN Running Means - Prelim Dat.   Harrison version</oddHeader>
  </headerFooter>
  <colBreaks count="5" manualBreakCount="5">
    <brk id="34" max="46" man="1"/>
    <brk id="66" max="48" man="1"/>
    <brk id="95" max="48" man="1"/>
    <brk id="120" max="48" man="1"/>
    <brk id="163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="120" zoomScaleNormal="120" workbookViewId="0">
      <selection activeCell="C37" sqref="C1:C37"/>
    </sheetView>
  </sheetViews>
  <sheetFormatPr defaultRowHeight="12.75" x14ac:dyDescent="0.2"/>
  <cols>
    <col min="1" max="1" width="5.7109375" style="332" customWidth="1"/>
    <col min="2" max="2" width="20.5703125" style="333" customWidth="1"/>
    <col min="3" max="3" width="62.7109375" style="623" customWidth="1"/>
    <col min="4" max="4" width="11.42578125" style="348" customWidth="1"/>
    <col min="5" max="5" width="11" style="348" customWidth="1"/>
  </cols>
  <sheetData>
    <row r="1" spans="1:7" s="347" customFormat="1" ht="27.95" customHeight="1" x14ac:dyDescent="0.2">
      <c r="A1" s="601" t="s">
        <v>37</v>
      </c>
      <c r="B1" s="602" t="s">
        <v>133</v>
      </c>
      <c r="C1" s="603" t="s">
        <v>227</v>
      </c>
      <c r="D1" s="604" t="s">
        <v>228</v>
      </c>
      <c r="E1" s="601" t="s">
        <v>229</v>
      </c>
    </row>
    <row r="2" spans="1:7" s="333" customFormat="1" ht="12.95" customHeight="1" x14ac:dyDescent="0.2">
      <c r="A2" s="605">
        <v>1</v>
      </c>
      <c r="B2" s="606" t="s">
        <v>0</v>
      </c>
      <c r="C2" s="607" t="s">
        <v>3</v>
      </c>
      <c r="D2" s="608" t="s">
        <v>2</v>
      </c>
      <c r="E2" s="609" t="s">
        <v>1</v>
      </c>
    </row>
    <row r="3" spans="1:7" s="333" customFormat="1" ht="12.95" customHeight="1" x14ac:dyDescent="0.2">
      <c r="A3" s="605">
        <v>2</v>
      </c>
      <c r="B3" s="606" t="s">
        <v>26</v>
      </c>
      <c r="C3" s="607" t="s">
        <v>27</v>
      </c>
      <c r="D3" s="608" t="s">
        <v>2</v>
      </c>
      <c r="E3" s="609" t="s">
        <v>21</v>
      </c>
    </row>
    <row r="4" spans="1:7" s="333" customFormat="1" ht="12.95" customHeight="1" x14ac:dyDescent="0.2">
      <c r="A4" s="605">
        <v>3</v>
      </c>
      <c r="B4" s="606" t="s">
        <v>183</v>
      </c>
      <c r="C4" s="310" t="s">
        <v>184</v>
      </c>
      <c r="D4" s="605" t="s">
        <v>2</v>
      </c>
      <c r="E4" s="610" t="s">
        <v>30</v>
      </c>
    </row>
    <row r="5" spans="1:7" s="333" customFormat="1" ht="12.95" customHeight="1" x14ac:dyDescent="0.2">
      <c r="A5" s="605">
        <v>4</v>
      </c>
      <c r="B5" s="606" t="s">
        <v>185</v>
      </c>
      <c r="C5" s="607" t="s">
        <v>186</v>
      </c>
      <c r="D5" s="608" t="s">
        <v>2</v>
      </c>
      <c r="E5" s="609" t="s">
        <v>187</v>
      </c>
    </row>
    <row r="6" spans="1:7" s="333" customFormat="1" ht="12.95" customHeight="1" x14ac:dyDescent="0.2">
      <c r="A6" s="605">
        <v>5</v>
      </c>
      <c r="B6" s="606" t="s">
        <v>188</v>
      </c>
      <c r="C6" s="607" t="s">
        <v>189</v>
      </c>
      <c r="D6" s="605" t="s">
        <v>33</v>
      </c>
      <c r="E6" s="609" t="s">
        <v>187</v>
      </c>
    </row>
    <row r="7" spans="1:7" s="333" customFormat="1" ht="12.95" customHeight="1" x14ac:dyDescent="0.2">
      <c r="A7" s="611">
        <v>6</v>
      </c>
      <c r="B7" s="612" t="s">
        <v>191</v>
      </c>
      <c r="C7" s="613" t="s">
        <v>192</v>
      </c>
      <c r="D7" s="611" t="s">
        <v>34</v>
      </c>
      <c r="E7" s="614" t="s">
        <v>187</v>
      </c>
      <c r="F7" s="615"/>
      <c r="G7" s="615"/>
    </row>
    <row r="8" spans="1:7" s="333" customFormat="1" ht="12.95" customHeight="1" x14ac:dyDescent="0.2">
      <c r="A8" s="611">
        <v>7</v>
      </c>
      <c r="B8" s="616" t="s">
        <v>230</v>
      </c>
      <c r="C8" s="613" t="s">
        <v>231</v>
      </c>
      <c r="D8" s="611" t="s">
        <v>28</v>
      </c>
      <c r="E8" s="614" t="s">
        <v>232</v>
      </c>
      <c r="F8" s="615"/>
      <c r="G8" s="615"/>
    </row>
    <row r="9" spans="1:7" s="333" customFormat="1" ht="12.95" customHeight="1" x14ac:dyDescent="0.2">
      <c r="A9" s="611">
        <v>8</v>
      </c>
      <c r="B9" s="616" t="s">
        <v>233</v>
      </c>
      <c r="C9" s="613" t="s">
        <v>234</v>
      </c>
      <c r="D9" s="611" t="s">
        <v>28</v>
      </c>
      <c r="E9" s="614" t="s">
        <v>232</v>
      </c>
      <c r="F9" s="615"/>
      <c r="G9" s="615"/>
    </row>
    <row r="10" spans="1:7" s="333" customFormat="1" ht="12.95" customHeight="1" x14ac:dyDescent="0.2">
      <c r="A10" s="611">
        <v>9</v>
      </c>
      <c r="B10" s="616" t="s">
        <v>235</v>
      </c>
      <c r="C10" s="613" t="s">
        <v>236</v>
      </c>
      <c r="D10" s="611" t="s">
        <v>28</v>
      </c>
      <c r="E10" s="614" t="s">
        <v>232</v>
      </c>
      <c r="F10" s="615"/>
      <c r="G10" s="615"/>
    </row>
    <row r="11" spans="1:7" s="333" customFormat="1" ht="12.95" customHeight="1" x14ac:dyDescent="0.2">
      <c r="A11" s="611">
        <v>10</v>
      </c>
      <c r="B11" s="616" t="s">
        <v>237</v>
      </c>
      <c r="C11" s="613" t="s">
        <v>238</v>
      </c>
      <c r="D11" s="611" t="s">
        <v>29</v>
      </c>
      <c r="E11" s="614" t="s">
        <v>232</v>
      </c>
      <c r="F11" s="615"/>
      <c r="G11" s="615"/>
    </row>
    <row r="12" spans="1:7" s="333" customFormat="1" ht="12.95" customHeight="1" x14ac:dyDescent="0.2">
      <c r="A12" s="611">
        <v>11</v>
      </c>
      <c r="B12" s="616" t="s">
        <v>239</v>
      </c>
      <c r="C12" s="613" t="s">
        <v>240</v>
      </c>
      <c r="D12" s="611" t="s">
        <v>29</v>
      </c>
      <c r="E12" s="614" t="s">
        <v>232</v>
      </c>
      <c r="F12" s="615"/>
      <c r="G12" s="615"/>
    </row>
    <row r="13" spans="1:7" s="333" customFormat="1" ht="12.95" customHeight="1" x14ac:dyDescent="0.2">
      <c r="A13" s="611">
        <v>12</v>
      </c>
      <c r="B13" s="616" t="s">
        <v>241</v>
      </c>
      <c r="C13" s="613" t="s">
        <v>242</v>
      </c>
      <c r="D13" s="611" t="s">
        <v>243</v>
      </c>
      <c r="E13" s="614" t="s">
        <v>232</v>
      </c>
      <c r="F13" s="615"/>
      <c r="G13" s="615"/>
    </row>
    <row r="14" spans="1:7" s="333" customFormat="1" ht="12.95" customHeight="1" x14ac:dyDescent="0.2">
      <c r="A14" s="611">
        <v>13</v>
      </c>
      <c r="B14" s="616" t="s">
        <v>244</v>
      </c>
      <c r="C14" s="613" t="s">
        <v>245</v>
      </c>
      <c r="D14" s="611" t="s">
        <v>243</v>
      </c>
      <c r="E14" s="614" t="s">
        <v>232</v>
      </c>
      <c r="F14" s="615"/>
      <c r="G14" s="615"/>
    </row>
    <row r="15" spans="1:7" s="333" customFormat="1" ht="12.95" customHeight="1" x14ac:dyDescent="0.2">
      <c r="A15" s="611">
        <v>14</v>
      </c>
      <c r="B15" s="616" t="s">
        <v>246</v>
      </c>
      <c r="C15" s="613" t="s">
        <v>247</v>
      </c>
      <c r="D15" s="611" t="s">
        <v>31</v>
      </c>
      <c r="E15" s="614" t="s">
        <v>232</v>
      </c>
      <c r="F15" s="615"/>
      <c r="G15" s="615"/>
    </row>
    <row r="16" spans="1:7" s="333" customFormat="1" ht="12.95" customHeight="1" x14ac:dyDescent="0.2">
      <c r="A16" s="611">
        <v>15</v>
      </c>
      <c r="B16" s="616" t="s">
        <v>248</v>
      </c>
      <c r="C16" s="613" t="s">
        <v>249</v>
      </c>
      <c r="D16" s="611" t="s">
        <v>31</v>
      </c>
      <c r="E16" s="614" t="s">
        <v>232</v>
      </c>
      <c r="F16" s="615"/>
      <c r="G16" s="615"/>
    </row>
    <row r="17" spans="1:7" s="333" customFormat="1" ht="12.95" customHeight="1" x14ac:dyDescent="0.2">
      <c r="A17" s="611">
        <v>16</v>
      </c>
      <c r="B17" s="616" t="s">
        <v>250</v>
      </c>
      <c r="C17" s="613" t="s">
        <v>251</v>
      </c>
      <c r="D17" s="611" t="s">
        <v>31</v>
      </c>
      <c r="E17" s="614" t="s">
        <v>232</v>
      </c>
      <c r="F17" s="615"/>
      <c r="G17" s="615"/>
    </row>
    <row r="18" spans="1:7" s="333" customFormat="1" ht="12.95" customHeight="1" x14ac:dyDescent="0.2">
      <c r="A18" s="611">
        <v>17</v>
      </c>
      <c r="B18" s="616" t="s">
        <v>252</v>
      </c>
      <c r="C18" s="613" t="s">
        <v>253</v>
      </c>
      <c r="D18" s="611" t="s">
        <v>31</v>
      </c>
      <c r="E18" s="614" t="s">
        <v>232</v>
      </c>
      <c r="F18" s="615"/>
      <c r="G18" s="615"/>
    </row>
    <row r="19" spans="1:7" s="333" customFormat="1" ht="12.95" customHeight="1" x14ac:dyDescent="0.2">
      <c r="A19" s="611">
        <v>18</v>
      </c>
      <c r="B19" s="616" t="s">
        <v>254</v>
      </c>
      <c r="C19" s="613" t="s">
        <v>255</v>
      </c>
      <c r="D19" s="611" t="s">
        <v>190</v>
      </c>
      <c r="E19" s="614" t="s">
        <v>232</v>
      </c>
      <c r="F19" s="615"/>
      <c r="G19" s="615"/>
    </row>
    <row r="20" spans="1:7" s="333" customFormat="1" ht="12.95" customHeight="1" x14ac:dyDescent="0.2">
      <c r="A20" s="611">
        <v>19</v>
      </c>
      <c r="B20" s="616" t="s">
        <v>256</v>
      </c>
      <c r="C20" s="613" t="s">
        <v>257</v>
      </c>
      <c r="D20" s="611" t="s">
        <v>190</v>
      </c>
      <c r="E20" s="614" t="s">
        <v>232</v>
      </c>
      <c r="F20" s="615"/>
      <c r="G20" s="615"/>
    </row>
    <row r="21" spans="1:7" s="333" customFormat="1" ht="12.95" customHeight="1" x14ac:dyDescent="0.2">
      <c r="A21" s="611">
        <v>20</v>
      </c>
      <c r="B21" s="616" t="s">
        <v>258</v>
      </c>
      <c r="C21" s="613" t="s">
        <v>259</v>
      </c>
      <c r="D21" s="611" t="s">
        <v>190</v>
      </c>
      <c r="E21" s="614" t="s">
        <v>232</v>
      </c>
      <c r="F21" s="615"/>
      <c r="G21" s="615"/>
    </row>
    <row r="22" spans="1:7" s="333" customFormat="1" ht="12.95" customHeight="1" x14ac:dyDescent="0.2">
      <c r="A22" s="611">
        <v>21</v>
      </c>
      <c r="B22" s="616" t="s">
        <v>260</v>
      </c>
      <c r="C22" s="613" t="s">
        <v>261</v>
      </c>
      <c r="D22" s="611" t="s">
        <v>34</v>
      </c>
      <c r="E22" s="614" t="s">
        <v>232</v>
      </c>
      <c r="F22" s="615"/>
      <c r="G22" s="615"/>
    </row>
    <row r="23" spans="1:7" s="333" customFormat="1" ht="12.95" customHeight="1" x14ac:dyDescent="0.2">
      <c r="A23" s="611">
        <v>22</v>
      </c>
      <c r="B23" s="616" t="s">
        <v>262</v>
      </c>
      <c r="C23" s="617" t="s">
        <v>263</v>
      </c>
      <c r="D23" s="618" t="s">
        <v>32</v>
      </c>
      <c r="E23" s="619" t="s">
        <v>232</v>
      </c>
      <c r="F23" s="620"/>
      <c r="G23" s="620"/>
    </row>
    <row r="24" spans="1:7" s="333" customFormat="1" ht="12.95" customHeight="1" x14ac:dyDescent="0.2">
      <c r="A24" s="611">
        <v>23</v>
      </c>
      <c r="B24" s="612" t="s">
        <v>264</v>
      </c>
      <c r="C24" s="613" t="s">
        <v>265</v>
      </c>
      <c r="D24" s="621" t="s">
        <v>32</v>
      </c>
      <c r="E24" s="622" t="s">
        <v>232</v>
      </c>
      <c r="F24" s="615"/>
      <c r="G24" s="615"/>
    </row>
    <row r="25" spans="1:7" s="333" customFormat="1" ht="12.95" customHeight="1" x14ac:dyDescent="0.2">
      <c r="A25" s="611">
        <v>24</v>
      </c>
      <c r="B25" s="612" t="s">
        <v>266</v>
      </c>
      <c r="C25" s="613" t="s">
        <v>267</v>
      </c>
      <c r="D25" s="621" t="s">
        <v>32</v>
      </c>
      <c r="E25" s="622" t="s">
        <v>232</v>
      </c>
      <c r="F25" s="615"/>
      <c r="G25" s="615"/>
    </row>
    <row r="26" spans="1:7" s="333" customFormat="1" ht="12.95" customHeight="1" x14ac:dyDescent="0.2">
      <c r="A26" s="611">
        <v>25</v>
      </c>
      <c r="B26" s="612" t="s">
        <v>268</v>
      </c>
      <c r="C26" s="613" t="s">
        <v>269</v>
      </c>
      <c r="D26" s="621" t="s">
        <v>270</v>
      </c>
      <c r="E26" s="622" t="s">
        <v>232</v>
      </c>
      <c r="F26" s="615"/>
      <c r="G26" s="615"/>
    </row>
    <row r="27" spans="1:7" s="333" customFormat="1" ht="12.95" customHeight="1" x14ac:dyDescent="0.2">
      <c r="A27" s="611">
        <v>26</v>
      </c>
      <c r="B27" s="612" t="s">
        <v>271</v>
      </c>
      <c r="C27" s="613" t="s">
        <v>272</v>
      </c>
      <c r="D27" s="621" t="s">
        <v>270</v>
      </c>
      <c r="E27" s="622" t="s">
        <v>232</v>
      </c>
      <c r="F27" s="615"/>
      <c r="G27" s="615"/>
    </row>
    <row r="28" spans="1:7" s="333" customFormat="1" ht="12.95" customHeight="1" x14ac:dyDescent="0.2">
      <c r="A28" s="611">
        <v>27</v>
      </c>
      <c r="B28" s="612" t="s">
        <v>273</v>
      </c>
      <c r="C28" s="613" t="s">
        <v>274</v>
      </c>
      <c r="D28" s="621" t="s">
        <v>270</v>
      </c>
      <c r="E28" s="622" t="s">
        <v>232</v>
      </c>
      <c r="F28" s="615"/>
      <c r="G28" s="615"/>
    </row>
    <row r="29" spans="1:7" s="333" customFormat="1" ht="12.95" customHeight="1" x14ac:dyDescent="0.2">
      <c r="A29" s="611">
        <v>28</v>
      </c>
      <c r="B29" s="612" t="s">
        <v>275</v>
      </c>
      <c r="C29" s="613" t="s">
        <v>276</v>
      </c>
      <c r="D29" s="621" t="s">
        <v>270</v>
      </c>
      <c r="E29" s="622" t="s">
        <v>232</v>
      </c>
      <c r="F29" s="615"/>
      <c r="G29" s="615"/>
    </row>
    <row r="30" spans="1:7" s="333" customFormat="1" ht="12.95" customHeight="1" x14ac:dyDescent="0.2">
      <c r="A30" s="611">
        <v>29</v>
      </c>
      <c r="B30" s="612" t="s">
        <v>277</v>
      </c>
      <c r="C30" s="613" t="s">
        <v>278</v>
      </c>
      <c r="D30" s="621" t="s">
        <v>279</v>
      </c>
      <c r="E30" s="622" t="s">
        <v>232</v>
      </c>
      <c r="F30" s="615"/>
      <c r="G30" s="615"/>
    </row>
    <row r="31" spans="1:7" s="333" customFormat="1" ht="12.95" customHeight="1" x14ac:dyDescent="0.2">
      <c r="A31" s="611">
        <v>30</v>
      </c>
      <c r="B31" s="612" t="s">
        <v>280</v>
      </c>
      <c r="C31" s="613" t="s">
        <v>281</v>
      </c>
      <c r="D31" s="621" t="s">
        <v>279</v>
      </c>
      <c r="E31" s="622" t="s">
        <v>232</v>
      </c>
      <c r="F31" s="615"/>
      <c r="G31" s="615"/>
    </row>
    <row r="32" spans="1:7" s="333" customFormat="1" ht="12.95" customHeight="1" x14ac:dyDescent="0.2">
      <c r="A32" s="611">
        <v>31</v>
      </c>
      <c r="B32" s="612" t="s">
        <v>282</v>
      </c>
      <c r="C32" s="613" t="s">
        <v>283</v>
      </c>
      <c r="D32" s="621" t="s">
        <v>279</v>
      </c>
      <c r="E32" s="622" t="s">
        <v>232</v>
      </c>
      <c r="F32" s="615"/>
      <c r="G32" s="615"/>
    </row>
    <row r="33" spans="1:7" s="333" customFormat="1" ht="12.95" customHeight="1" x14ac:dyDescent="0.2">
      <c r="A33" s="611">
        <v>32</v>
      </c>
      <c r="B33" s="612" t="s">
        <v>284</v>
      </c>
      <c r="C33" s="613" t="s">
        <v>285</v>
      </c>
      <c r="D33" s="621" t="s">
        <v>35</v>
      </c>
      <c r="E33" s="622" t="s">
        <v>232</v>
      </c>
      <c r="F33" s="615"/>
      <c r="G33" s="615"/>
    </row>
    <row r="34" spans="1:7" s="333" customFormat="1" ht="12.95" customHeight="1" x14ac:dyDescent="0.2">
      <c r="A34" s="611">
        <v>33</v>
      </c>
      <c r="B34" s="612" t="s">
        <v>286</v>
      </c>
      <c r="C34" s="613" t="s">
        <v>287</v>
      </c>
      <c r="D34" s="621" t="s">
        <v>35</v>
      </c>
      <c r="E34" s="622" t="s">
        <v>232</v>
      </c>
      <c r="F34" s="615"/>
      <c r="G34" s="615"/>
    </row>
    <row r="35" spans="1:7" s="333" customFormat="1" ht="12.95" customHeight="1" x14ac:dyDescent="0.2">
      <c r="A35" s="605">
        <v>34</v>
      </c>
      <c r="B35" s="606" t="s">
        <v>288</v>
      </c>
      <c r="C35" s="607" t="s">
        <v>289</v>
      </c>
      <c r="D35" s="605" t="s">
        <v>193</v>
      </c>
      <c r="E35" s="609" t="s">
        <v>232</v>
      </c>
    </row>
    <row r="36" spans="1:7" s="333" customFormat="1" ht="12.95" customHeight="1" x14ac:dyDescent="0.2">
      <c r="A36" s="605">
        <v>35</v>
      </c>
      <c r="B36" s="606" t="s">
        <v>290</v>
      </c>
      <c r="C36" s="607" t="s">
        <v>194</v>
      </c>
      <c r="D36" s="605" t="s">
        <v>193</v>
      </c>
      <c r="E36" s="609" t="s">
        <v>232</v>
      </c>
    </row>
    <row r="37" spans="1:7" s="333" customFormat="1" ht="12.95" customHeight="1" x14ac:dyDescent="0.2">
      <c r="A37" s="605">
        <v>36</v>
      </c>
      <c r="B37" s="606" t="s">
        <v>291</v>
      </c>
      <c r="C37" s="607" t="s">
        <v>194</v>
      </c>
      <c r="D37" s="605" t="s">
        <v>193</v>
      </c>
      <c r="E37" s="609" t="s">
        <v>232</v>
      </c>
    </row>
  </sheetData>
  <printOptions horizontalCentered="1"/>
  <pageMargins left="0.7" right="0.7" top="1.25" bottom="0.75" header="0.8" footer="0.3"/>
  <pageSetup scale="95" orientation="landscape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topLeftCell="A4" zoomScale="110" zoomScaleNormal="110" workbookViewId="0">
      <selection activeCell="C19" sqref="C19"/>
    </sheetView>
  </sheetViews>
  <sheetFormatPr defaultColWidth="9.140625" defaultRowHeight="11.25" x14ac:dyDescent="0.2"/>
  <cols>
    <col min="1" max="1" width="9.140625" style="526"/>
    <col min="2" max="2" width="18.140625" style="526" customWidth="1"/>
    <col min="3" max="3" width="9.140625" style="566"/>
    <col min="4" max="4" width="4.42578125" style="526" customWidth="1"/>
    <col min="5" max="5" width="9.140625" style="566"/>
    <col min="6" max="7" width="9.140625" style="580"/>
    <col min="8" max="11" width="9.140625" style="526"/>
    <col min="12" max="12" width="9.140625" style="580"/>
    <col min="13" max="13" width="9.7109375" style="580" customWidth="1"/>
    <col min="14" max="16" width="9.140625" style="580"/>
    <col min="17" max="16384" width="9.140625" style="526"/>
  </cols>
  <sheetData>
    <row r="1" spans="1:18" x14ac:dyDescent="0.2">
      <c r="A1" s="523" t="s">
        <v>4</v>
      </c>
      <c r="B1" s="524" t="s">
        <v>197</v>
      </c>
      <c r="C1" s="559"/>
      <c r="D1" s="524"/>
      <c r="E1" s="559"/>
      <c r="F1" s="570"/>
      <c r="G1" s="570" t="s">
        <v>321</v>
      </c>
      <c r="H1" s="524"/>
      <c r="I1" s="524"/>
      <c r="J1" s="524"/>
      <c r="K1" s="524"/>
      <c r="L1" s="570"/>
      <c r="M1" s="570"/>
      <c r="N1" s="570"/>
      <c r="O1" s="570"/>
      <c r="P1" s="570"/>
      <c r="Q1" s="524"/>
      <c r="R1" s="525"/>
    </row>
    <row r="2" spans="1:18" x14ac:dyDescent="0.2">
      <c r="A2" s="523" t="s">
        <v>198</v>
      </c>
      <c r="B2" s="527">
        <v>2</v>
      </c>
      <c r="C2" s="560" t="s">
        <v>203</v>
      </c>
      <c r="D2" s="527"/>
      <c r="E2" s="560"/>
      <c r="F2" s="571" t="s">
        <v>322</v>
      </c>
      <c r="G2" s="571"/>
      <c r="H2" s="527" t="s">
        <v>204</v>
      </c>
      <c r="I2" s="527"/>
      <c r="J2" s="527">
        <v>13.7</v>
      </c>
      <c r="K2" s="527" t="s">
        <v>205</v>
      </c>
      <c r="L2" s="571">
        <v>6.72</v>
      </c>
      <c r="M2" s="571"/>
      <c r="N2" s="571"/>
      <c r="O2" s="571"/>
      <c r="P2" s="571"/>
      <c r="Q2" s="527"/>
      <c r="R2" s="528"/>
    </row>
    <row r="3" spans="1:18" x14ac:dyDescent="0.2">
      <c r="A3" s="529" t="s">
        <v>5</v>
      </c>
      <c r="B3" s="527" t="s">
        <v>323</v>
      </c>
      <c r="C3" s="560"/>
      <c r="D3" s="527"/>
      <c r="E3" s="560" t="s">
        <v>206</v>
      </c>
      <c r="F3" s="722">
        <v>42668</v>
      </c>
      <c r="G3" s="571"/>
      <c r="H3" s="527"/>
      <c r="I3" s="527"/>
      <c r="J3" s="527" t="s">
        <v>324</v>
      </c>
      <c r="K3" s="527"/>
      <c r="L3" s="571"/>
      <c r="M3" s="571"/>
      <c r="N3" s="571"/>
      <c r="O3" s="571"/>
      <c r="P3" s="571"/>
      <c r="Q3" s="527"/>
      <c r="R3" s="528"/>
    </row>
    <row r="4" spans="1:18" x14ac:dyDescent="0.2">
      <c r="A4" s="530" t="s">
        <v>6</v>
      </c>
      <c r="B4" s="527"/>
      <c r="C4" s="560"/>
      <c r="D4" s="527"/>
      <c r="E4" s="569"/>
      <c r="F4" s="723">
        <v>10.1</v>
      </c>
      <c r="G4" s="724">
        <v>11</v>
      </c>
      <c r="H4" s="528"/>
      <c r="I4" s="528"/>
      <c r="J4" s="528"/>
      <c r="K4" s="528"/>
      <c r="L4" s="572"/>
      <c r="M4" s="572"/>
      <c r="N4" s="572"/>
      <c r="O4" s="572"/>
      <c r="P4" s="572"/>
      <c r="Q4" s="528"/>
      <c r="R4" s="528"/>
    </row>
    <row r="5" spans="1:18" x14ac:dyDescent="0.2">
      <c r="A5" s="532" t="s">
        <v>7</v>
      </c>
      <c r="B5" s="533" t="s">
        <v>8</v>
      </c>
      <c r="C5" s="561" t="s">
        <v>9</v>
      </c>
      <c r="D5" s="534"/>
      <c r="E5" s="561" t="s">
        <v>10</v>
      </c>
      <c r="F5" s="581" t="s">
        <v>134</v>
      </c>
      <c r="G5" s="581" t="s">
        <v>135</v>
      </c>
      <c r="H5" s="534" t="s">
        <v>136</v>
      </c>
      <c r="I5" s="534" t="s">
        <v>137</v>
      </c>
      <c r="J5" s="534" t="s">
        <v>138</v>
      </c>
      <c r="K5" s="534" t="s">
        <v>139</v>
      </c>
      <c r="L5" s="573" t="s">
        <v>141</v>
      </c>
      <c r="M5" s="573" t="s">
        <v>141</v>
      </c>
      <c r="N5" s="872" t="s">
        <v>142</v>
      </c>
      <c r="O5" s="873"/>
      <c r="P5" s="581" t="s">
        <v>54</v>
      </c>
      <c r="Q5" s="534" t="s">
        <v>22</v>
      </c>
      <c r="R5" s="535" t="s">
        <v>153</v>
      </c>
    </row>
    <row r="6" spans="1:18" x14ac:dyDescent="0.2">
      <c r="A6" s="532" t="s">
        <v>11</v>
      </c>
      <c r="B6" s="533" t="s">
        <v>12</v>
      </c>
      <c r="C6" s="561"/>
      <c r="D6" s="533"/>
      <c r="E6" s="561" t="s">
        <v>13</v>
      </c>
      <c r="F6" s="581" t="s">
        <v>14</v>
      </c>
      <c r="G6" s="581"/>
      <c r="H6" s="534"/>
      <c r="I6" s="534" t="s">
        <v>143</v>
      </c>
      <c r="J6" s="534" t="s">
        <v>144</v>
      </c>
      <c r="K6" s="534" t="s">
        <v>145</v>
      </c>
      <c r="L6" s="574" t="s">
        <v>145</v>
      </c>
      <c r="M6" s="574" t="s">
        <v>145</v>
      </c>
      <c r="N6" s="581" t="s">
        <v>146</v>
      </c>
      <c r="O6" s="581" t="s">
        <v>147</v>
      </c>
      <c r="P6" s="581" t="s">
        <v>148</v>
      </c>
      <c r="Q6" s="537" t="s">
        <v>23</v>
      </c>
      <c r="R6" s="538" t="s">
        <v>23</v>
      </c>
    </row>
    <row r="7" spans="1:18" x14ac:dyDescent="0.2">
      <c r="A7" s="532"/>
      <c r="B7" s="533"/>
      <c r="C7" s="561"/>
      <c r="D7" s="536" t="s">
        <v>19</v>
      </c>
      <c r="E7" s="561"/>
      <c r="F7" s="581"/>
      <c r="G7" s="581"/>
      <c r="H7" s="533"/>
      <c r="I7" s="533"/>
      <c r="J7" s="533"/>
      <c r="K7" s="533"/>
      <c r="L7" s="575" t="s">
        <v>200</v>
      </c>
      <c r="M7" s="575" t="s">
        <v>325</v>
      </c>
      <c r="N7" s="574" t="s">
        <v>149</v>
      </c>
      <c r="O7" s="581" t="s">
        <v>150</v>
      </c>
      <c r="P7" s="581" t="s">
        <v>199</v>
      </c>
      <c r="Q7" s="537" t="s">
        <v>24</v>
      </c>
      <c r="R7" s="538" t="s">
        <v>24</v>
      </c>
    </row>
    <row r="8" spans="1:18" x14ac:dyDescent="0.2">
      <c r="A8" s="539"/>
      <c r="B8" s="540"/>
      <c r="C8" s="562" t="s">
        <v>15</v>
      </c>
      <c r="D8" s="541" t="s">
        <v>20</v>
      </c>
      <c r="E8" s="562" t="s">
        <v>16</v>
      </c>
      <c r="F8" s="584" t="s">
        <v>17</v>
      </c>
      <c r="G8" s="584" t="s">
        <v>151</v>
      </c>
      <c r="H8" s="541" t="s">
        <v>18</v>
      </c>
      <c r="I8" s="541" t="s">
        <v>18</v>
      </c>
      <c r="J8" s="542" t="s">
        <v>18</v>
      </c>
      <c r="K8" s="542" t="s">
        <v>18</v>
      </c>
      <c r="L8" s="576" t="s">
        <v>18</v>
      </c>
      <c r="M8" s="576" t="s">
        <v>18</v>
      </c>
      <c r="N8" s="576" t="s">
        <v>18</v>
      </c>
      <c r="O8" s="576" t="s">
        <v>18</v>
      </c>
      <c r="P8" s="576" t="s">
        <v>18</v>
      </c>
      <c r="Q8" s="542" t="s">
        <v>18</v>
      </c>
      <c r="R8" s="542" t="s">
        <v>18</v>
      </c>
    </row>
    <row r="9" spans="1:18" ht="12.95" customHeight="1" x14ac:dyDescent="0.2">
      <c r="A9" s="543">
        <v>1</v>
      </c>
      <c r="B9" s="544" t="s">
        <v>0</v>
      </c>
      <c r="C9" s="563">
        <v>54.45</v>
      </c>
      <c r="D9" s="546">
        <v>31</v>
      </c>
      <c r="E9" s="567">
        <v>51.25</v>
      </c>
      <c r="F9" s="577">
        <v>82</v>
      </c>
      <c r="G9" s="577">
        <v>38</v>
      </c>
      <c r="H9" s="546"/>
      <c r="I9" s="546"/>
      <c r="J9" s="546"/>
      <c r="K9" s="546"/>
      <c r="L9" s="577">
        <v>5</v>
      </c>
      <c r="M9" s="577">
        <v>8.5</v>
      </c>
      <c r="N9" s="577"/>
      <c r="O9" s="582"/>
      <c r="P9" s="582">
        <v>9</v>
      </c>
      <c r="Q9" s="547"/>
      <c r="R9" s="548" t="s">
        <v>154</v>
      </c>
    </row>
    <row r="10" spans="1:18" ht="12.95" customHeight="1" x14ac:dyDescent="0.2">
      <c r="A10" s="549">
        <v>2</v>
      </c>
      <c r="B10" s="550" t="s">
        <v>26</v>
      </c>
      <c r="C10" s="563">
        <v>89.8</v>
      </c>
      <c r="D10" s="546">
        <v>2</v>
      </c>
      <c r="E10" s="567">
        <v>54.25</v>
      </c>
      <c r="F10" s="577">
        <v>82</v>
      </c>
      <c r="G10" s="577">
        <v>34</v>
      </c>
      <c r="H10" s="546"/>
      <c r="I10" s="546"/>
      <c r="J10" s="546"/>
      <c r="K10" s="546"/>
      <c r="L10" s="577">
        <v>0.2</v>
      </c>
      <c r="M10" s="577">
        <v>0</v>
      </c>
      <c r="N10" s="577"/>
      <c r="O10" s="582"/>
      <c r="P10" s="582">
        <v>0</v>
      </c>
      <c r="Q10" s="547"/>
      <c r="R10" s="551" t="s">
        <v>155</v>
      </c>
    </row>
    <row r="11" spans="1:18" ht="12.95" customHeight="1" x14ac:dyDescent="0.2">
      <c r="A11" s="549">
        <v>3</v>
      </c>
      <c r="B11" s="550" t="s">
        <v>183</v>
      </c>
      <c r="C11" s="563">
        <v>88.1</v>
      </c>
      <c r="D11" s="546">
        <v>3</v>
      </c>
      <c r="E11" s="567">
        <v>52.4</v>
      </c>
      <c r="F11" s="577">
        <v>87</v>
      </c>
      <c r="G11" s="577">
        <v>36</v>
      </c>
      <c r="H11" s="546"/>
      <c r="I11" s="546"/>
      <c r="J11" s="546"/>
      <c r="K11" s="546"/>
      <c r="L11" s="577">
        <v>0</v>
      </c>
      <c r="M11" s="577">
        <v>0</v>
      </c>
      <c r="N11" s="577"/>
      <c r="O11" s="582"/>
      <c r="P11" s="582">
        <v>0.5</v>
      </c>
      <c r="Q11" s="547"/>
      <c r="R11" s="551" t="s">
        <v>156</v>
      </c>
    </row>
    <row r="12" spans="1:18" ht="12.95" customHeight="1" x14ac:dyDescent="0.2">
      <c r="A12" s="549">
        <v>4</v>
      </c>
      <c r="B12" s="550" t="s">
        <v>185</v>
      </c>
      <c r="C12" s="563">
        <v>73.05</v>
      </c>
      <c r="D12" s="546">
        <v>17</v>
      </c>
      <c r="E12" s="567">
        <v>51.2</v>
      </c>
      <c r="F12" s="577">
        <v>88</v>
      </c>
      <c r="G12" s="577">
        <v>30</v>
      </c>
      <c r="H12" s="546"/>
      <c r="I12" s="546"/>
      <c r="J12" s="546"/>
      <c r="K12" s="546"/>
      <c r="L12" s="577">
        <v>0.2</v>
      </c>
      <c r="M12" s="577">
        <v>0</v>
      </c>
      <c r="N12" s="577"/>
      <c r="O12" s="582"/>
      <c r="P12" s="582">
        <v>1.5</v>
      </c>
      <c r="Q12" s="547"/>
      <c r="R12" s="552"/>
    </row>
    <row r="13" spans="1:18" ht="12.95" customHeight="1" x14ac:dyDescent="0.2">
      <c r="A13" s="549">
        <v>5</v>
      </c>
      <c r="B13" s="550" t="s">
        <v>188</v>
      </c>
      <c r="C13" s="563">
        <v>85.4</v>
      </c>
      <c r="D13" s="546">
        <v>7</v>
      </c>
      <c r="E13" s="567">
        <v>53.95</v>
      </c>
      <c r="F13" s="577">
        <v>86</v>
      </c>
      <c r="G13" s="577">
        <v>32</v>
      </c>
      <c r="H13" s="546"/>
      <c r="I13" s="546"/>
      <c r="J13" s="546"/>
      <c r="K13" s="546"/>
      <c r="L13" s="577">
        <v>0.2</v>
      </c>
      <c r="M13" s="577">
        <v>0</v>
      </c>
      <c r="N13" s="577"/>
      <c r="O13" s="582"/>
      <c r="P13" s="582">
        <v>2</v>
      </c>
      <c r="Q13" s="547"/>
      <c r="R13" s="552"/>
    </row>
    <row r="14" spans="1:18" ht="12.95" customHeight="1" x14ac:dyDescent="0.2">
      <c r="A14" s="549">
        <v>6</v>
      </c>
      <c r="B14" s="550" t="s">
        <v>191</v>
      </c>
      <c r="C14" s="563">
        <v>93.45</v>
      </c>
      <c r="D14" s="546">
        <v>1</v>
      </c>
      <c r="E14" s="567">
        <v>53.4</v>
      </c>
      <c r="F14" s="577">
        <v>84</v>
      </c>
      <c r="G14" s="577">
        <v>36</v>
      </c>
      <c r="H14" s="546"/>
      <c r="I14" s="546"/>
      <c r="J14" s="546"/>
      <c r="K14" s="546"/>
      <c r="L14" s="577">
        <v>0</v>
      </c>
      <c r="M14" s="577">
        <v>0</v>
      </c>
      <c r="N14" s="577"/>
      <c r="O14" s="582"/>
      <c r="P14" s="582">
        <v>4.5</v>
      </c>
      <c r="Q14" s="547"/>
      <c r="R14" s="552"/>
    </row>
    <row r="15" spans="1:18" ht="12.95" customHeight="1" x14ac:dyDescent="0.2">
      <c r="A15" s="549">
        <v>7</v>
      </c>
      <c r="B15" s="550" t="s">
        <v>230</v>
      </c>
      <c r="C15" s="563">
        <v>60.85</v>
      </c>
      <c r="D15" s="546">
        <v>27</v>
      </c>
      <c r="E15" s="567">
        <v>47.4</v>
      </c>
      <c r="F15" s="577">
        <v>88</v>
      </c>
      <c r="G15" s="577">
        <v>37</v>
      </c>
      <c r="H15" s="546"/>
      <c r="I15" s="546"/>
      <c r="J15" s="546"/>
      <c r="K15" s="546"/>
      <c r="L15" s="577">
        <v>0.7</v>
      </c>
      <c r="M15" s="577">
        <v>0</v>
      </c>
      <c r="N15" s="577"/>
      <c r="O15" s="582"/>
      <c r="P15" s="582">
        <v>2.5</v>
      </c>
      <c r="Q15" s="547"/>
      <c r="R15" s="552"/>
    </row>
    <row r="16" spans="1:18" ht="12.95" customHeight="1" x14ac:dyDescent="0.2">
      <c r="A16" s="549">
        <v>8</v>
      </c>
      <c r="B16" s="550" t="s">
        <v>233</v>
      </c>
      <c r="C16" s="563">
        <v>78.5</v>
      </c>
      <c r="D16" s="546">
        <v>13</v>
      </c>
      <c r="E16" s="567">
        <v>55.55</v>
      </c>
      <c r="F16" s="577">
        <v>85</v>
      </c>
      <c r="G16" s="577">
        <v>31</v>
      </c>
      <c r="H16" s="546"/>
      <c r="I16" s="546"/>
      <c r="J16" s="546"/>
      <c r="K16" s="546"/>
      <c r="L16" s="577">
        <v>0.7</v>
      </c>
      <c r="M16" s="577">
        <v>0.7</v>
      </c>
      <c r="N16" s="577"/>
      <c r="O16" s="582"/>
      <c r="P16" s="582">
        <v>2.5</v>
      </c>
      <c r="Q16" s="547"/>
      <c r="R16" s="552"/>
    </row>
    <row r="17" spans="1:18" ht="12.95" customHeight="1" x14ac:dyDescent="0.2">
      <c r="A17" s="549">
        <v>9</v>
      </c>
      <c r="B17" s="550" t="s">
        <v>235</v>
      </c>
      <c r="C17" s="563">
        <v>67.7</v>
      </c>
      <c r="D17" s="546">
        <v>24</v>
      </c>
      <c r="E17" s="567">
        <v>52.75</v>
      </c>
      <c r="F17" s="577">
        <v>83</v>
      </c>
      <c r="G17" s="577">
        <v>35</v>
      </c>
      <c r="H17" s="546"/>
      <c r="I17" s="546"/>
      <c r="J17" s="546"/>
      <c r="K17" s="546"/>
      <c r="L17" s="577">
        <v>0.7</v>
      </c>
      <c r="M17" s="577">
        <v>0.7</v>
      </c>
      <c r="N17" s="577"/>
      <c r="O17" s="582"/>
      <c r="P17" s="582">
        <v>3.5</v>
      </c>
      <c r="Q17" s="547"/>
      <c r="R17" s="552"/>
    </row>
    <row r="18" spans="1:18" ht="12.95" customHeight="1" x14ac:dyDescent="0.2">
      <c r="A18" s="549">
        <v>10</v>
      </c>
      <c r="B18" s="550" t="s">
        <v>237</v>
      </c>
      <c r="C18" s="563">
        <v>31.85</v>
      </c>
      <c r="D18" s="546">
        <v>36</v>
      </c>
      <c r="E18" s="567">
        <v>51.6</v>
      </c>
      <c r="F18" s="577">
        <v>87</v>
      </c>
      <c r="G18" s="577">
        <v>34</v>
      </c>
      <c r="H18" s="546"/>
      <c r="I18" s="546"/>
      <c r="J18" s="546"/>
      <c r="K18" s="546"/>
      <c r="L18" s="577">
        <v>7</v>
      </c>
      <c r="M18" s="577">
        <v>8.5</v>
      </c>
      <c r="N18" s="577"/>
      <c r="O18" s="582"/>
      <c r="P18" s="582">
        <v>9</v>
      </c>
      <c r="Q18" s="547"/>
      <c r="R18" s="552"/>
    </row>
    <row r="19" spans="1:18" ht="12.95" customHeight="1" x14ac:dyDescent="0.2">
      <c r="A19" s="549">
        <v>11</v>
      </c>
      <c r="B19" s="550" t="s">
        <v>239</v>
      </c>
      <c r="C19" s="563">
        <v>87.9</v>
      </c>
      <c r="D19" s="546">
        <v>4</v>
      </c>
      <c r="E19" s="567">
        <v>53.7</v>
      </c>
      <c r="F19" s="577">
        <v>87</v>
      </c>
      <c r="G19" s="577">
        <v>36</v>
      </c>
      <c r="H19" s="546"/>
      <c r="I19" s="546"/>
      <c r="J19" s="546"/>
      <c r="K19" s="546"/>
      <c r="L19" s="577">
        <v>0</v>
      </c>
      <c r="M19" s="577">
        <v>0</v>
      </c>
      <c r="N19" s="577"/>
      <c r="O19" s="582"/>
      <c r="P19" s="582">
        <v>2</v>
      </c>
      <c r="Q19" s="547"/>
      <c r="R19" s="552"/>
    </row>
    <row r="20" spans="1:18" ht="12.95" customHeight="1" x14ac:dyDescent="0.2">
      <c r="A20" s="549">
        <v>12</v>
      </c>
      <c r="B20" s="550" t="s">
        <v>241</v>
      </c>
      <c r="C20" s="563">
        <v>64.349999999999994</v>
      </c>
      <c r="D20" s="546">
        <v>26</v>
      </c>
      <c r="E20" s="567">
        <v>49.75</v>
      </c>
      <c r="F20" s="577">
        <v>87</v>
      </c>
      <c r="G20" s="577">
        <v>35</v>
      </c>
      <c r="H20" s="546"/>
      <c r="I20" s="546"/>
      <c r="J20" s="546"/>
      <c r="K20" s="546"/>
      <c r="L20" s="577">
        <v>0</v>
      </c>
      <c r="M20" s="577">
        <v>0</v>
      </c>
      <c r="N20" s="577"/>
      <c r="O20" s="582"/>
      <c r="P20" s="582">
        <v>3</v>
      </c>
      <c r="Q20" s="547"/>
      <c r="R20" s="552"/>
    </row>
    <row r="21" spans="1:18" ht="12.95" customHeight="1" x14ac:dyDescent="0.2">
      <c r="A21" s="549">
        <v>13</v>
      </c>
      <c r="B21" s="550" t="s">
        <v>244</v>
      </c>
      <c r="C21" s="563">
        <v>58.25</v>
      </c>
      <c r="D21" s="546">
        <v>28</v>
      </c>
      <c r="E21" s="567">
        <v>48.75</v>
      </c>
      <c r="F21" s="577">
        <v>88</v>
      </c>
      <c r="G21" s="577">
        <v>36</v>
      </c>
      <c r="H21" s="546"/>
      <c r="I21" s="546"/>
      <c r="J21" s="546"/>
      <c r="K21" s="546"/>
      <c r="L21" s="577">
        <v>0.2</v>
      </c>
      <c r="M21" s="577">
        <v>1.5</v>
      </c>
      <c r="N21" s="577"/>
      <c r="O21" s="582"/>
      <c r="P21" s="582">
        <v>2</v>
      </c>
      <c r="Q21" s="547"/>
      <c r="R21" s="552"/>
    </row>
    <row r="22" spans="1:18" ht="12.95" customHeight="1" x14ac:dyDescent="0.2">
      <c r="A22" s="549">
        <v>14</v>
      </c>
      <c r="B22" s="550" t="s">
        <v>246</v>
      </c>
      <c r="C22" s="563">
        <v>79</v>
      </c>
      <c r="D22" s="546">
        <v>11</v>
      </c>
      <c r="E22" s="567">
        <v>53.45</v>
      </c>
      <c r="F22" s="577">
        <v>82</v>
      </c>
      <c r="G22" s="577">
        <v>27</v>
      </c>
      <c r="H22" s="546"/>
      <c r="I22" s="546"/>
      <c r="J22" s="546"/>
      <c r="K22" s="546"/>
      <c r="L22" s="577">
        <v>0.2</v>
      </c>
      <c r="M22" s="577">
        <v>0</v>
      </c>
      <c r="N22" s="577"/>
      <c r="O22" s="582"/>
      <c r="P22" s="582">
        <v>2.5</v>
      </c>
      <c r="Q22" s="547"/>
      <c r="R22" s="552"/>
    </row>
    <row r="23" spans="1:18" ht="12.95" customHeight="1" x14ac:dyDescent="0.2">
      <c r="A23" s="549">
        <v>15</v>
      </c>
      <c r="B23" s="550" t="s">
        <v>248</v>
      </c>
      <c r="C23" s="563">
        <v>85.8</v>
      </c>
      <c r="D23" s="546">
        <v>6</v>
      </c>
      <c r="E23" s="567">
        <v>51.1</v>
      </c>
      <c r="F23" s="577">
        <v>88</v>
      </c>
      <c r="G23" s="577">
        <v>37</v>
      </c>
      <c r="H23" s="546"/>
      <c r="I23" s="546"/>
      <c r="J23" s="546"/>
      <c r="K23" s="546"/>
      <c r="L23" s="577">
        <v>0</v>
      </c>
      <c r="M23" s="577">
        <v>0</v>
      </c>
      <c r="N23" s="577"/>
      <c r="O23" s="582"/>
      <c r="P23" s="582">
        <v>2.5</v>
      </c>
      <c r="Q23" s="547"/>
      <c r="R23" s="552"/>
    </row>
    <row r="24" spans="1:18" ht="12.95" customHeight="1" x14ac:dyDescent="0.2">
      <c r="A24" s="549">
        <v>16</v>
      </c>
      <c r="B24" s="550" t="s">
        <v>250</v>
      </c>
      <c r="C24" s="563">
        <v>85.9</v>
      </c>
      <c r="D24" s="546">
        <v>5</v>
      </c>
      <c r="E24" s="567">
        <v>51.85</v>
      </c>
      <c r="F24" s="577">
        <v>84</v>
      </c>
      <c r="G24" s="577">
        <v>32</v>
      </c>
      <c r="H24" s="546"/>
      <c r="I24" s="546"/>
      <c r="J24" s="546"/>
      <c r="K24" s="546"/>
      <c r="L24" s="577">
        <v>0</v>
      </c>
      <c r="M24" s="577">
        <v>0</v>
      </c>
      <c r="N24" s="577"/>
      <c r="O24" s="582"/>
      <c r="P24" s="582">
        <v>3.5</v>
      </c>
      <c r="Q24" s="547"/>
      <c r="R24" s="552"/>
    </row>
    <row r="25" spans="1:18" ht="12.95" customHeight="1" x14ac:dyDescent="0.2">
      <c r="A25" s="549">
        <v>17</v>
      </c>
      <c r="B25" s="550" t="s">
        <v>252</v>
      </c>
      <c r="C25" s="563">
        <v>85.3</v>
      </c>
      <c r="D25" s="546">
        <v>8</v>
      </c>
      <c r="E25" s="567">
        <v>51.85</v>
      </c>
      <c r="F25" s="577">
        <v>87</v>
      </c>
      <c r="G25" s="577">
        <v>36</v>
      </c>
      <c r="H25" s="546"/>
      <c r="I25" s="546"/>
      <c r="J25" s="546"/>
      <c r="K25" s="546"/>
      <c r="L25" s="577">
        <v>0</v>
      </c>
      <c r="M25" s="577">
        <v>0</v>
      </c>
      <c r="N25" s="577"/>
      <c r="O25" s="582"/>
      <c r="P25" s="582">
        <v>0.5</v>
      </c>
      <c r="Q25" s="547"/>
      <c r="R25" s="552"/>
    </row>
    <row r="26" spans="1:18" ht="12.95" customHeight="1" x14ac:dyDescent="0.2">
      <c r="A26" s="549">
        <v>18</v>
      </c>
      <c r="B26" s="550" t="s">
        <v>254</v>
      </c>
      <c r="C26" s="563">
        <v>70.5</v>
      </c>
      <c r="D26" s="546">
        <v>20</v>
      </c>
      <c r="E26" s="567">
        <v>48.35</v>
      </c>
      <c r="F26" s="577">
        <v>89</v>
      </c>
      <c r="G26" s="577">
        <v>33</v>
      </c>
      <c r="H26" s="546"/>
      <c r="I26" s="546"/>
      <c r="J26" s="546"/>
      <c r="K26" s="546"/>
      <c r="L26" s="577">
        <v>0.7</v>
      </c>
      <c r="M26" s="577">
        <v>1.5</v>
      </c>
      <c r="N26" s="577"/>
      <c r="O26" s="582"/>
      <c r="P26" s="582">
        <v>1.5</v>
      </c>
      <c r="Q26" s="547"/>
      <c r="R26" s="552"/>
    </row>
    <row r="27" spans="1:18" ht="12.95" customHeight="1" x14ac:dyDescent="0.2">
      <c r="A27" s="549">
        <v>19</v>
      </c>
      <c r="B27" s="550" t="s">
        <v>256</v>
      </c>
      <c r="C27" s="563">
        <v>74.25</v>
      </c>
      <c r="D27" s="546">
        <v>16</v>
      </c>
      <c r="E27" s="567">
        <v>42.4</v>
      </c>
      <c r="F27" s="577">
        <v>95</v>
      </c>
      <c r="G27" s="577">
        <v>38.5</v>
      </c>
      <c r="H27" s="546"/>
      <c r="I27" s="546"/>
      <c r="J27" s="546"/>
      <c r="K27" s="546"/>
      <c r="L27" s="577">
        <v>0</v>
      </c>
      <c r="M27" s="577">
        <v>0</v>
      </c>
      <c r="N27" s="577"/>
      <c r="O27" s="582"/>
      <c r="P27" s="582">
        <v>1.5</v>
      </c>
      <c r="Q27" s="547"/>
      <c r="R27" s="552"/>
    </row>
    <row r="28" spans="1:18" ht="12.95" customHeight="1" x14ac:dyDescent="0.2">
      <c r="A28" s="549">
        <v>20</v>
      </c>
      <c r="B28" s="550" t="s">
        <v>258</v>
      </c>
      <c r="C28" s="563">
        <v>52.2</v>
      </c>
      <c r="D28" s="546">
        <v>33</v>
      </c>
      <c r="E28" s="567">
        <v>49.55</v>
      </c>
      <c r="F28" s="577">
        <v>88</v>
      </c>
      <c r="G28" s="577">
        <v>36</v>
      </c>
      <c r="H28" s="546"/>
      <c r="I28" s="546"/>
      <c r="J28" s="546"/>
      <c r="K28" s="546"/>
      <c r="L28" s="577">
        <v>0.2</v>
      </c>
      <c r="M28" s="577">
        <v>0.7</v>
      </c>
      <c r="N28" s="577"/>
      <c r="O28" s="582"/>
      <c r="P28" s="582">
        <v>1.5</v>
      </c>
      <c r="Q28" s="547"/>
      <c r="R28" s="552"/>
    </row>
    <row r="29" spans="1:18" ht="12.95" customHeight="1" x14ac:dyDescent="0.2">
      <c r="A29" s="549">
        <v>21</v>
      </c>
      <c r="B29" s="550" t="s">
        <v>260</v>
      </c>
      <c r="C29" s="563">
        <v>69.900000000000006</v>
      </c>
      <c r="D29" s="546">
        <v>22</v>
      </c>
      <c r="E29" s="567">
        <v>52.1</v>
      </c>
      <c r="F29" s="577">
        <v>87</v>
      </c>
      <c r="G29" s="577">
        <v>35</v>
      </c>
      <c r="H29" s="546"/>
      <c r="I29" s="546"/>
      <c r="J29" s="546"/>
      <c r="K29" s="546"/>
      <c r="L29" s="577">
        <v>0.2</v>
      </c>
      <c r="M29" s="577">
        <v>0.7</v>
      </c>
      <c r="N29" s="577"/>
      <c r="O29" s="582"/>
      <c r="P29" s="582">
        <v>3.5</v>
      </c>
      <c r="Q29" s="547"/>
      <c r="R29" s="552"/>
    </row>
    <row r="30" spans="1:18" ht="12.95" customHeight="1" x14ac:dyDescent="0.2">
      <c r="A30" s="549">
        <v>22</v>
      </c>
      <c r="B30" s="550" t="s">
        <v>262</v>
      </c>
      <c r="C30" s="563">
        <v>55.25</v>
      </c>
      <c r="D30" s="546">
        <v>30</v>
      </c>
      <c r="E30" s="567">
        <v>50.3</v>
      </c>
      <c r="F30" s="577">
        <v>87</v>
      </c>
      <c r="G30" s="577">
        <v>37</v>
      </c>
      <c r="H30" s="546"/>
      <c r="I30" s="546"/>
      <c r="J30" s="546"/>
      <c r="K30" s="546"/>
      <c r="L30" s="577">
        <v>0.7</v>
      </c>
      <c r="M30" s="577">
        <v>3</v>
      </c>
      <c r="N30" s="577"/>
      <c r="O30" s="582"/>
      <c r="P30" s="582">
        <v>4</v>
      </c>
      <c r="Q30" s="547"/>
      <c r="R30" s="552"/>
    </row>
    <row r="31" spans="1:18" ht="12.95" customHeight="1" x14ac:dyDescent="0.2">
      <c r="A31" s="549">
        <v>23</v>
      </c>
      <c r="B31" s="550" t="s">
        <v>264</v>
      </c>
      <c r="C31" s="563">
        <v>39.299999999999997</v>
      </c>
      <c r="D31" s="546">
        <v>35</v>
      </c>
      <c r="E31" s="567">
        <v>48.85</v>
      </c>
      <c r="F31" s="577">
        <v>90</v>
      </c>
      <c r="G31" s="577">
        <v>33</v>
      </c>
      <c r="H31" s="546"/>
      <c r="I31" s="546"/>
      <c r="J31" s="546"/>
      <c r="K31" s="546"/>
      <c r="L31" s="577">
        <v>7</v>
      </c>
      <c r="M31" s="577">
        <v>7.5</v>
      </c>
      <c r="N31" s="577"/>
      <c r="O31" s="582"/>
      <c r="P31" s="582">
        <v>4.5</v>
      </c>
      <c r="Q31" s="547"/>
      <c r="R31" s="552"/>
    </row>
    <row r="32" spans="1:18" ht="12.95" customHeight="1" x14ac:dyDescent="0.2">
      <c r="A32" s="549">
        <v>24</v>
      </c>
      <c r="B32" s="550" t="s">
        <v>266</v>
      </c>
      <c r="C32" s="563">
        <v>56.7</v>
      </c>
      <c r="D32" s="546">
        <v>29</v>
      </c>
      <c r="E32" s="567">
        <v>48.85</v>
      </c>
      <c r="F32" s="577">
        <v>87</v>
      </c>
      <c r="G32" s="577">
        <v>35</v>
      </c>
      <c r="H32" s="546"/>
      <c r="I32" s="546"/>
      <c r="J32" s="546"/>
      <c r="K32" s="546"/>
      <c r="L32" s="577">
        <v>1.5</v>
      </c>
      <c r="M32" s="577">
        <v>1.5</v>
      </c>
      <c r="N32" s="577"/>
      <c r="O32" s="582"/>
      <c r="P32" s="582">
        <v>1.5</v>
      </c>
      <c r="Q32" s="547"/>
      <c r="R32" s="552"/>
    </row>
    <row r="33" spans="1:18" ht="12.95" customHeight="1" x14ac:dyDescent="0.2">
      <c r="A33" s="549">
        <v>25</v>
      </c>
      <c r="B33" s="550" t="s">
        <v>268</v>
      </c>
      <c r="C33" s="563">
        <v>78.75</v>
      </c>
      <c r="D33" s="546">
        <v>12</v>
      </c>
      <c r="E33" s="567">
        <v>54.45</v>
      </c>
      <c r="F33" s="577">
        <v>82</v>
      </c>
      <c r="G33" s="577">
        <v>32</v>
      </c>
      <c r="H33" s="546"/>
      <c r="I33" s="546"/>
      <c r="J33" s="546"/>
      <c r="K33" s="546"/>
      <c r="L33" s="577">
        <v>0.7</v>
      </c>
      <c r="M33" s="577">
        <v>0.2</v>
      </c>
      <c r="N33" s="577"/>
      <c r="O33" s="582"/>
      <c r="P33" s="582">
        <v>3.5</v>
      </c>
      <c r="Q33" s="547"/>
      <c r="R33" s="552"/>
    </row>
    <row r="34" spans="1:18" ht="12.95" customHeight="1" x14ac:dyDescent="0.2">
      <c r="A34" s="549">
        <v>26</v>
      </c>
      <c r="B34" s="550" t="s">
        <v>271</v>
      </c>
      <c r="C34" s="563">
        <v>72.849999999999994</v>
      </c>
      <c r="D34" s="546">
        <v>18</v>
      </c>
      <c r="E34" s="567">
        <v>53.15</v>
      </c>
      <c r="F34" s="577">
        <v>83</v>
      </c>
      <c r="G34" s="577">
        <v>37.5</v>
      </c>
      <c r="H34" s="546"/>
      <c r="I34" s="546"/>
      <c r="J34" s="546"/>
      <c r="K34" s="546"/>
      <c r="L34" s="577">
        <v>0.7</v>
      </c>
      <c r="M34" s="577">
        <v>3</v>
      </c>
      <c r="N34" s="577"/>
      <c r="O34" s="582"/>
      <c r="P34" s="582">
        <v>3.5</v>
      </c>
      <c r="Q34" s="547"/>
      <c r="R34" s="552"/>
    </row>
    <row r="35" spans="1:18" ht="12.95" customHeight="1" x14ac:dyDescent="0.2">
      <c r="A35" s="549">
        <v>27</v>
      </c>
      <c r="B35" s="550" t="s">
        <v>273</v>
      </c>
      <c r="C35" s="563">
        <v>75.75</v>
      </c>
      <c r="D35" s="546">
        <v>15</v>
      </c>
      <c r="E35" s="567">
        <v>53</v>
      </c>
      <c r="F35" s="577">
        <v>87</v>
      </c>
      <c r="G35" s="577">
        <v>34</v>
      </c>
      <c r="H35" s="546"/>
      <c r="I35" s="546"/>
      <c r="J35" s="546"/>
      <c r="K35" s="546"/>
      <c r="L35" s="577">
        <v>0.7</v>
      </c>
      <c r="M35" s="577">
        <v>0.7</v>
      </c>
      <c r="N35" s="577"/>
      <c r="O35" s="582"/>
      <c r="P35" s="582">
        <v>2</v>
      </c>
      <c r="Q35" s="547"/>
      <c r="R35" s="552"/>
    </row>
    <row r="36" spans="1:18" ht="12.95" customHeight="1" x14ac:dyDescent="0.2">
      <c r="A36" s="549">
        <v>28</v>
      </c>
      <c r="B36" s="550" t="s">
        <v>275</v>
      </c>
      <c r="C36" s="563">
        <v>82.35</v>
      </c>
      <c r="D36" s="546">
        <v>10</v>
      </c>
      <c r="E36" s="567">
        <v>52.7</v>
      </c>
      <c r="F36" s="577">
        <v>82</v>
      </c>
      <c r="G36" s="577">
        <v>32.5</v>
      </c>
      <c r="H36" s="546"/>
      <c r="I36" s="546"/>
      <c r="J36" s="546"/>
      <c r="K36" s="546"/>
      <c r="L36" s="577">
        <v>7</v>
      </c>
      <c r="M36" s="577">
        <v>7</v>
      </c>
      <c r="N36" s="577"/>
      <c r="O36" s="582"/>
      <c r="P36" s="582">
        <v>5</v>
      </c>
      <c r="Q36" s="547"/>
      <c r="R36" s="552"/>
    </row>
    <row r="37" spans="1:18" ht="12.95" customHeight="1" x14ac:dyDescent="0.2">
      <c r="A37" s="549">
        <v>29</v>
      </c>
      <c r="B37" s="550" t="s">
        <v>277</v>
      </c>
      <c r="C37" s="563">
        <v>72.7</v>
      </c>
      <c r="D37" s="546">
        <v>19</v>
      </c>
      <c r="E37" s="567">
        <v>53.4</v>
      </c>
      <c r="F37" s="577">
        <v>83</v>
      </c>
      <c r="G37" s="577">
        <v>33</v>
      </c>
      <c r="H37" s="546"/>
      <c r="I37" s="546"/>
      <c r="J37" s="546"/>
      <c r="K37" s="546"/>
      <c r="L37" s="577">
        <v>0.7</v>
      </c>
      <c r="M37" s="577">
        <v>0</v>
      </c>
      <c r="N37" s="577"/>
      <c r="O37" s="582"/>
      <c r="P37" s="582">
        <v>1</v>
      </c>
      <c r="Q37" s="547"/>
      <c r="R37" s="552"/>
    </row>
    <row r="38" spans="1:18" ht="12.95" customHeight="1" x14ac:dyDescent="0.2">
      <c r="A38" s="549">
        <v>30</v>
      </c>
      <c r="B38" s="550" t="s">
        <v>280</v>
      </c>
      <c r="C38" s="563">
        <v>70.349999999999994</v>
      </c>
      <c r="D38" s="546">
        <v>21</v>
      </c>
      <c r="E38" s="567">
        <v>55.55</v>
      </c>
      <c r="F38" s="577">
        <v>84</v>
      </c>
      <c r="G38" s="577">
        <v>31.5</v>
      </c>
      <c r="H38" s="546"/>
      <c r="I38" s="546"/>
      <c r="J38" s="546"/>
      <c r="K38" s="546"/>
      <c r="L38" s="577">
        <v>0.2</v>
      </c>
      <c r="M38" s="577">
        <v>0</v>
      </c>
      <c r="N38" s="577"/>
      <c r="O38" s="582"/>
      <c r="P38" s="582">
        <v>1.5</v>
      </c>
      <c r="Q38" s="547"/>
      <c r="R38" s="552"/>
    </row>
    <row r="39" spans="1:18" ht="12.95" customHeight="1" x14ac:dyDescent="0.2">
      <c r="A39" s="549">
        <v>31</v>
      </c>
      <c r="B39" s="550" t="s">
        <v>282</v>
      </c>
      <c r="C39" s="563">
        <v>83.55</v>
      </c>
      <c r="D39" s="546">
        <v>9</v>
      </c>
      <c r="E39" s="567">
        <v>53.35</v>
      </c>
      <c r="F39" s="577">
        <v>87</v>
      </c>
      <c r="G39" s="577">
        <v>35</v>
      </c>
      <c r="H39" s="546"/>
      <c r="I39" s="546"/>
      <c r="J39" s="546"/>
      <c r="K39" s="546"/>
      <c r="L39" s="577">
        <v>0.7</v>
      </c>
      <c r="M39" s="577">
        <v>0</v>
      </c>
      <c r="N39" s="577"/>
      <c r="O39" s="582"/>
      <c r="P39" s="582">
        <v>0.5</v>
      </c>
      <c r="Q39" s="547"/>
      <c r="R39" s="552"/>
    </row>
    <row r="40" spans="1:18" ht="12.95" customHeight="1" x14ac:dyDescent="0.2">
      <c r="A40" s="549">
        <v>32</v>
      </c>
      <c r="B40" s="550" t="s">
        <v>284</v>
      </c>
      <c r="C40" s="563">
        <v>76.75</v>
      </c>
      <c r="D40" s="546">
        <v>14</v>
      </c>
      <c r="E40" s="567">
        <v>51.6</v>
      </c>
      <c r="F40" s="577">
        <v>90</v>
      </c>
      <c r="G40" s="577">
        <v>37.5</v>
      </c>
      <c r="H40" s="546"/>
      <c r="I40" s="546"/>
      <c r="J40" s="546"/>
      <c r="K40" s="546"/>
      <c r="L40" s="577">
        <v>0</v>
      </c>
      <c r="M40" s="577">
        <v>0</v>
      </c>
      <c r="N40" s="577"/>
      <c r="O40" s="582"/>
      <c r="P40" s="582">
        <v>0.5</v>
      </c>
      <c r="Q40" s="547"/>
      <c r="R40" s="552"/>
    </row>
    <row r="41" spans="1:18" ht="12.95" customHeight="1" x14ac:dyDescent="0.2">
      <c r="A41" s="549">
        <v>33</v>
      </c>
      <c r="B41" s="550" t="s">
        <v>286</v>
      </c>
      <c r="C41" s="563">
        <v>54.1</v>
      </c>
      <c r="D41" s="546">
        <v>32</v>
      </c>
      <c r="E41" s="567">
        <v>53.25</v>
      </c>
      <c r="F41" s="577">
        <v>87</v>
      </c>
      <c r="G41" s="577">
        <v>35.5</v>
      </c>
      <c r="H41" s="546"/>
      <c r="I41" s="546"/>
      <c r="J41" s="546"/>
      <c r="K41" s="546"/>
      <c r="L41" s="577">
        <v>3</v>
      </c>
      <c r="M41" s="577">
        <v>3</v>
      </c>
      <c r="N41" s="577"/>
      <c r="O41" s="582"/>
      <c r="P41" s="582">
        <v>0.5</v>
      </c>
      <c r="Q41" s="547"/>
      <c r="R41" s="552"/>
    </row>
    <row r="42" spans="1:18" ht="12.95" customHeight="1" x14ac:dyDescent="0.2">
      <c r="A42" s="549">
        <v>34</v>
      </c>
      <c r="B42" s="550" t="s">
        <v>288</v>
      </c>
      <c r="C42" s="563">
        <v>44.9</v>
      </c>
      <c r="D42" s="546">
        <v>34</v>
      </c>
      <c r="E42" s="567">
        <v>51.25</v>
      </c>
      <c r="F42" s="577">
        <v>85</v>
      </c>
      <c r="G42" s="577">
        <v>32</v>
      </c>
      <c r="H42" s="546"/>
      <c r="I42" s="546"/>
      <c r="J42" s="546"/>
      <c r="K42" s="546"/>
      <c r="L42" s="577">
        <v>7</v>
      </c>
      <c r="M42" s="577">
        <v>5</v>
      </c>
      <c r="N42" s="577"/>
      <c r="O42" s="582"/>
      <c r="P42" s="582">
        <v>0</v>
      </c>
      <c r="Q42" s="547"/>
      <c r="R42" s="552"/>
    </row>
    <row r="43" spans="1:18" ht="12.95" customHeight="1" x14ac:dyDescent="0.2">
      <c r="A43" s="549">
        <v>35</v>
      </c>
      <c r="B43" s="550" t="s">
        <v>290</v>
      </c>
      <c r="C43" s="563">
        <v>67.150000000000006</v>
      </c>
      <c r="D43" s="546">
        <v>25</v>
      </c>
      <c r="E43" s="567">
        <v>54.4</v>
      </c>
      <c r="F43" s="577">
        <v>84</v>
      </c>
      <c r="G43" s="577">
        <v>34</v>
      </c>
      <c r="H43" s="546"/>
      <c r="I43" s="546"/>
      <c r="J43" s="546"/>
      <c r="K43" s="546"/>
      <c r="L43" s="577">
        <v>1.5</v>
      </c>
      <c r="M43" s="577">
        <v>0.7</v>
      </c>
      <c r="N43" s="577"/>
      <c r="O43" s="582"/>
      <c r="P43" s="582">
        <v>0</v>
      </c>
      <c r="Q43" s="547"/>
      <c r="R43" s="552"/>
    </row>
    <row r="44" spans="1:18" s="558" customFormat="1" ht="12.95" customHeight="1" x14ac:dyDescent="0.2">
      <c r="A44" s="553">
        <v>36</v>
      </c>
      <c r="B44" s="554" t="s">
        <v>291</v>
      </c>
      <c r="C44" s="564">
        <v>69.900000000000006</v>
      </c>
      <c r="D44" s="555">
        <v>23</v>
      </c>
      <c r="E44" s="568">
        <v>53.75</v>
      </c>
      <c r="F44" s="578">
        <v>83</v>
      </c>
      <c r="G44" s="578">
        <v>33</v>
      </c>
      <c r="H44" s="555"/>
      <c r="I44" s="555"/>
      <c r="J44" s="555"/>
      <c r="K44" s="555"/>
      <c r="L44" s="578">
        <v>7</v>
      </c>
      <c r="M44" s="578">
        <v>1.5</v>
      </c>
      <c r="N44" s="578"/>
      <c r="O44" s="583"/>
      <c r="P44" s="583">
        <v>0</v>
      </c>
      <c r="Q44" s="556"/>
      <c r="R44" s="557"/>
    </row>
    <row r="45" spans="1:18" x14ac:dyDescent="0.2">
      <c r="A45" s="558" t="s">
        <v>25</v>
      </c>
      <c r="B45" s="558"/>
      <c r="C45" s="565">
        <v>70.5</v>
      </c>
      <c r="D45" s="558">
        <v>51.8</v>
      </c>
      <c r="E45" s="565"/>
      <c r="F45" s="579">
        <v>34.361111111111114</v>
      </c>
      <c r="G45" s="579">
        <v>85.972222222222229</v>
      </c>
      <c r="H45" s="558"/>
      <c r="I45" s="558"/>
      <c r="J45" s="558"/>
      <c r="K45" s="558"/>
      <c r="L45" s="579">
        <v>1.5166666666666668</v>
      </c>
      <c r="M45" s="579">
        <v>1.552777777777778</v>
      </c>
      <c r="N45" s="579"/>
      <c r="O45" s="579"/>
      <c r="P45" s="579">
        <v>2.4166666666666665</v>
      </c>
      <c r="Q45" s="558"/>
      <c r="R45" s="558"/>
    </row>
    <row r="47" spans="1:18" x14ac:dyDescent="0.2">
      <c r="A47" s="526" t="s">
        <v>326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&amp;C2016-2017 UNIFORM SOUTHERN SOFT RED WINTER WHEAT NURSERY
DATA SHEET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topLeftCell="C1" zoomScale="110" zoomScaleNormal="110" workbookViewId="0">
      <selection activeCell="K20" sqref="K20"/>
    </sheetView>
  </sheetViews>
  <sheetFormatPr defaultColWidth="9.140625" defaultRowHeight="11.25" x14ac:dyDescent="0.2"/>
  <cols>
    <col min="1" max="1" width="9.140625" style="526"/>
    <col min="2" max="2" width="18.140625" style="526" customWidth="1"/>
    <col min="3" max="3" width="9.140625" style="526"/>
    <col min="4" max="4" width="4.42578125" style="526" customWidth="1"/>
    <col min="5" max="12" width="9.140625" style="526"/>
    <col min="13" max="13" width="9.7109375" style="526" customWidth="1"/>
    <col min="14" max="16384" width="9.140625" style="526"/>
  </cols>
  <sheetData>
    <row r="1" spans="1:18" x14ac:dyDescent="0.2">
      <c r="A1" s="786" t="s">
        <v>4</v>
      </c>
      <c r="B1" s="787" t="s">
        <v>197</v>
      </c>
      <c r="C1" s="787"/>
      <c r="D1" s="787"/>
      <c r="E1" s="787"/>
      <c r="F1" s="787"/>
      <c r="G1" s="787" t="s">
        <v>201</v>
      </c>
      <c r="H1" s="787" t="s">
        <v>367</v>
      </c>
      <c r="I1" s="787"/>
      <c r="J1" s="787"/>
      <c r="K1" s="787"/>
      <c r="L1" s="787"/>
      <c r="M1" s="787"/>
      <c r="N1" s="787"/>
      <c r="O1" s="787"/>
      <c r="P1" s="787"/>
      <c r="Q1" s="787"/>
      <c r="R1" s="788"/>
    </row>
    <row r="2" spans="1:18" x14ac:dyDescent="0.2">
      <c r="A2" s="786" t="s">
        <v>198</v>
      </c>
      <c r="B2" s="527">
        <v>2</v>
      </c>
      <c r="C2" s="527" t="s">
        <v>203</v>
      </c>
      <c r="D2" s="527"/>
      <c r="E2" s="527"/>
      <c r="F2" s="527" t="s">
        <v>322</v>
      </c>
      <c r="G2" s="527"/>
      <c r="H2" s="527" t="s">
        <v>368</v>
      </c>
      <c r="I2" s="527"/>
      <c r="J2" s="527"/>
      <c r="K2" s="527" t="s">
        <v>369</v>
      </c>
      <c r="L2" s="527"/>
      <c r="M2" s="527"/>
      <c r="N2" s="527"/>
      <c r="O2" s="527"/>
      <c r="P2" s="527"/>
      <c r="Q2" s="527"/>
      <c r="R2" s="528"/>
    </row>
    <row r="3" spans="1:18" x14ac:dyDescent="0.2">
      <c r="A3" s="529" t="s">
        <v>5</v>
      </c>
      <c r="B3" s="527" t="s">
        <v>370</v>
      </c>
      <c r="C3" s="527"/>
      <c r="D3" s="527"/>
      <c r="E3" s="527" t="s">
        <v>206</v>
      </c>
      <c r="F3" s="722">
        <v>43029</v>
      </c>
      <c r="G3" s="527"/>
      <c r="H3" s="527"/>
      <c r="I3" s="527"/>
      <c r="J3" s="527" t="s">
        <v>371</v>
      </c>
      <c r="K3" s="527"/>
      <c r="L3" s="527"/>
      <c r="M3" s="527"/>
      <c r="N3" s="527"/>
      <c r="O3" s="527"/>
      <c r="P3" s="527"/>
      <c r="Q3" s="527"/>
      <c r="R3" s="528"/>
    </row>
    <row r="4" spans="1:18" x14ac:dyDescent="0.2">
      <c r="A4" s="530" t="s">
        <v>6</v>
      </c>
      <c r="B4" s="527"/>
      <c r="C4" s="527"/>
      <c r="D4" s="527"/>
      <c r="E4" s="528"/>
      <c r="F4" s="531">
        <v>10.1</v>
      </c>
      <c r="G4" s="627">
        <v>11</v>
      </c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</row>
    <row r="5" spans="1:18" x14ac:dyDescent="0.2">
      <c r="A5" s="532" t="s">
        <v>7</v>
      </c>
      <c r="B5" s="533" t="s">
        <v>8</v>
      </c>
      <c r="C5" s="534" t="s">
        <v>9</v>
      </c>
      <c r="D5" s="534"/>
      <c r="E5" s="534" t="s">
        <v>10</v>
      </c>
      <c r="F5" s="534" t="s">
        <v>134</v>
      </c>
      <c r="G5" s="534" t="s">
        <v>135</v>
      </c>
      <c r="H5" s="534" t="s">
        <v>136</v>
      </c>
      <c r="I5" s="534" t="s">
        <v>137</v>
      </c>
      <c r="J5" s="534" t="s">
        <v>138</v>
      </c>
      <c r="K5" s="534" t="s">
        <v>139</v>
      </c>
      <c r="L5" s="534" t="s">
        <v>140</v>
      </c>
      <c r="M5" s="789" t="s">
        <v>141</v>
      </c>
      <c r="N5" s="874" t="s">
        <v>142</v>
      </c>
      <c r="O5" s="875"/>
      <c r="P5" s="534" t="s">
        <v>54</v>
      </c>
      <c r="Q5" s="534" t="s">
        <v>22</v>
      </c>
      <c r="R5" s="789" t="s">
        <v>153</v>
      </c>
    </row>
    <row r="6" spans="1:18" x14ac:dyDescent="0.2">
      <c r="A6" s="532" t="s">
        <v>11</v>
      </c>
      <c r="B6" s="533" t="s">
        <v>12</v>
      </c>
      <c r="C6" s="534"/>
      <c r="D6" s="533"/>
      <c r="E6" s="534" t="s">
        <v>13</v>
      </c>
      <c r="F6" s="534" t="s">
        <v>14</v>
      </c>
      <c r="G6" s="534"/>
      <c r="H6" s="534"/>
      <c r="I6" s="534" t="s">
        <v>143</v>
      </c>
      <c r="J6" s="534" t="s">
        <v>144</v>
      </c>
      <c r="K6" s="534" t="s">
        <v>145</v>
      </c>
      <c r="L6" s="534" t="s">
        <v>145</v>
      </c>
      <c r="M6" s="536" t="s">
        <v>145</v>
      </c>
      <c r="N6" s="534" t="s">
        <v>146</v>
      </c>
      <c r="O6" s="534" t="s">
        <v>147</v>
      </c>
      <c r="P6" s="534" t="s">
        <v>148</v>
      </c>
      <c r="Q6" s="537" t="s">
        <v>23</v>
      </c>
      <c r="R6" s="538" t="s">
        <v>23</v>
      </c>
    </row>
    <row r="7" spans="1:18" x14ac:dyDescent="0.2">
      <c r="A7" s="532"/>
      <c r="B7" s="533"/>
      <c r="C7" s="534"/>
      <c r="D7" s="536" t="s">
        <v>19</v>
      </c>
      <c r="E7" s="534"/>
      <c r="F7" s="534"/>
      <c r="G7" s="534"/>
      <c r="H7" s="533"/>
      <c r="I7" s="533"/>
      <c r="J7" s="533"/>
      <c r="K7" s="533"/>
      <c r="L7" s="533"/>
      <c r="M7" s="533"/>
      <c r="N7" s="536" t="s">
        <v>149</v>
      </c>
      <c r="O7" s="534" t="s">
        <v>150</v>
      </c>
      <c r="P7" s="534"/>
      <c r="Q7" s="537" t="s">
        <v>24</v>
      </c>
      <c r="R7" s="538" t="s">
        <v>24</v>
      </c>
    </row>
    <row r="8" spans="1:18" x14ac:dyDescent="0.2">
      <c r="A8" s="539"/>
      <c r="B8" s="540"/>
      <c r="C8" s="541" t="s">
        <v>15</v>
      </c>
      <c r="D8" s="541" t="s">
        <v>20</v>
      </c>
      <c r="E8" s="541" t="s">
        <v>16</v>
      </c>
      <c r="F8" s="541" t="s">
        <v>17</v>
      </c>
      <c r="G8" s="541" t="s">
        <v>151</v>
      </c>
      <c r="H8" s="541" t="s">
        <v>18</v>
      </c>
      <c r="I8" s="541" t="s">
        <v>18</v>
      </c>
      <c r="J8" s="542" t="s">
        <v>18</v>
      </c>
      <c r="K8" s="542" t="s">
        <v>18</v>
      </c>
      <c r="L8" s="542" t="s">
        <v>18</v>
      </c>
      <c r="M8" s="542" t="s">
        <v>18</v>
      </c>
      <c r="N8" s="542" t="s">
        <v>18</v>
      </c>
      <c r="O8" s="542" t="s">
        <v>18</v>
      </c>
      <c r="P8" s="542" t="s">
        <v>18</v>
      </c>
      <c r="Q8" s="542" t="s">
        <v>18</v>
      </c>
      <c r="R8" s="542" t="s">
        <v>18</v>
      </c>
    </row>
    <row r="9" spans="1:18" ht="12.95" customHeight="1" x14ac:dyDescent="0.2">
      <c r="A9" s="543">
        <v>1</v>
      </c>
      <c r="B9" s="544" t="s">
        <v>0</v>
      </c>
      <c r="C9" s="563">
        <v>60</v>
      </c>
      <c r="D9" s="546">
        <v>34</v>
      </c>
      <c r="E9" s="567">
        <v>53.05</v>
      </c>
      <c r="F9" s="567"/>
      <c r="G9" s="567">
        <v>36</v>
      </c>
      <c r="H9" s="546"/>
      <c r="I9" s="546"/>
      <c r="J9" s="546"/>
      <c r="K9" s="546"/>
      <c r="L9" s="546"/>
      <c r="M9" s="546"/>
      <c r="N9" s="546"/>
      <c r="O9" s="545"/>
      <c r="P9" s="545"/>
      <c r="Q9" s="547"/>
      <c r="R9" s="548" t="s">
        <v>154</v>
      </c>
    </row>
    <row r="10" spans="1:18" ht="12.95" customHeight="1" x14ac:dyDescent="0.2">
      <c r="A10" s="549">
        <v>2</v>
      </c>
      <c r="B10" s="550" t="s">
        <v>26</v>
      </c>
      <c r="C10" s="563">
        <v>80.55</v>
      </c>
      <c r="D10" s="546">
        <v>20</v>
      </c>
      <c r="E10" s="567">
        <v>59.2</v>
      </c>
      <c r="F10" s="567"/>
      <c r="G10" s="567">
        <v>33</v>
      </c>
      <c r="H10" s="546"/>
      <c r="I10" s="546"/>
      <c r="J10" s="546"/>
      <c r="K10" s="546"/>
      <c r="L10" s="546"/>
      <c r="M10" s="546"/>
      <c r="N10" s="546"/>
      <c r="O10" s="545"/>
      <c r="P10" s="545"/>
      <c r="Q10" s="547"/>
      <c r="R10" s="551" t="s">
        <v>155</v>
      </c>
    </row>
    <row r="11" spans="1:18" ht="12.95" customHeight="1" x14ac:dyDescent="0.2">
      <c r="A11" s="549">
        <v>3</v>
      </c>
      <c r="B11" s="550" t="s">
        <v>183</v>
      </c>
      <c r="C11" s="563">
        <v>86.35</v>
      </c>
      <c r="D11" s="546">
        <v>10</v>
      </c>
      <c r="E11" s="567">
        <v>55.7</v>
      </c>
      <c r="F11" s="567"/>
      <c r="G11" s="567">
        <v>33</v>
      </c>
      <c r="H11" s="546"/>
      <c r="I11" s="546"/>
      <c r="J11" s="546"/>
      <c r="K11" s="546"/>
      <c r="L11" s="546"/>
      <c r="M11" s="546"/>
      <c r="N11" s="546"/>
      <c r="O11" s="545"/>
      <c r="P11" s="545"/>
      <c r="Q11" s="547"/>
      <c r="R11" s="551" t="s">
        <v>156</v>
      </c>
    </row>
    <row r="12" spans="1:18" ht="12.95" customHeight="1" x14ac:dyDescent="0.2">
      <c r="A12" s="549">
        <v>4</v>
      </c>
      <c r="B12" s="550" t="s">
        <v>185</v>
      </c>
      <c r="C12" s="563">
        <v>92.25</v>
      </c>
      <c r="D12" s="546">
        <v>2</v>
      </c>
      <c r="E12" s="567">
        <v>54.9</v>
      </c>
      <c r="F12" s="567"/>
      <c r="G12" s="567">
        <v>34</v>
      </c>
      <c r="H12" s="546"/>
      <c r="I12" s="546"/>
      <c r="J12" s="546"/>
      <c r="K12" s="546"/>
      <c r="L12" s="546"/>
      <c r="M12" s="546"/>
      <c r="N12" s="546"/>
      <c r="O12" s="545"/>
      <c r="P12" s="545"/>
      <c r="Q12" s="547"/>
      <c r="R12" s="552"/>
    </row>
    <row r="13" spans="1:18" ht="12.95" customHeight="1" x14ac:dyDescent="0.2">
      <c r="A13" s="549">
        <v>5</v>
      </c>
      <c r="B13" s="550" t="s">
        <v>188</v>
      </c>
      <c r="C13" s="563">
        <v>81.25</v>
      </c>
      <c r="D13" s="546">
        <v>19</v>
      </c>
      <c r="E13" s="567">
        <v>53.85</v>
      </c>
      <c r="F13" s="567"/>
      <c r="G13" s="567">
        <v>36</v>
      </c>
      <c r="H13" s="546"/>
      <c r="I13" s="546"/>
      <c r="J13" s="546"/>
      <c r="K13" s="546"/>
      <c r="L13" s="546"/>
      <c r="M13" s="546"/>
      <c r="N13" s="546"/>
      <c r="O13" s="545"/>
      <c r="P13" s="545"/>
      <c r="Q13" s="547"/>
      <c r="R13" s="552"/>
    </row>
    <row r="14" spans="1:18" ht="12.95" customHeight="1" x14ac:dyDescent="0.2">
      <c r="A14" s="549">
        <v>6</v>
      </c>
      <c r="B14" s="550" t="s">
        <v>191</v>
      </c>
      <c r="C14" s="563">
        <v>82.8</v>
      </c>
      <c r="D14" s="546">
        <v>14</v>
      </c>
      <c r="E14" s="567">
        <v>56.4</v>
      </c>
      <c r="F14" s="567"/>
      <c r="G14" s="567">
        <v>36</v>
      </c>
      <c r="H14" s="546"/>
      <c r="I14" s="546"/>
      <c r="J14" s="546"/>
      <c r="K14" s="546"/>
      <c r="L14" s="546"/>
      <c r="M14" s="546"/>
      <c r="N14" s="546"/>
      <c r="O14" s="545"/>
      <c r="P14" s="545"/>
      <c r="Q14" s="547"/>
      <c r="R14" s="552"/>
    </row>
    <row r="15" spans="1:18" ht="12.95" customHeight="1" x14ac:dyDescent="0.2">
      <c r="A15" s="549">
        <v>7</v>
      </c>
      <c r="B15" s="550" t="s">
        <v>230</v>
      </c>
      <c r="C15" s="563">
        <v>82.45</v>
      </c>
      <c r="D15" s="546">
        <v>16</v>
      </c>
      <c r="E15" s="567">
        <v>52.15</v>
      </c>
      <c r="F15" s="567"/>
      <c r="G15" s="567">
        <v>31.5</v>
      </c>
      <c r="H15" s="546"/>
      <c r="I15" s="546"/>
      <c r="J15" s="546"/>
      <c r="K15" s="546"/>
      <c r="L15" s="546"/>
      <c r="M15" s="546"/>
      <c r="N15" s="546"/>
      <c r="O15" s="545"/>
      <c r="P15" s="545"/>
      <c r="Q15" s="547"/>
      <c r="R15" s="552"/>
    </row>
    <row r="16" spans="1:18" ht="12.95" customHeight="1" x14ac:dyDescent="0.2">
      <c r="A16" s="549">
        <v>8</v>
      </c>
      <c r="B16" s="550" t="s">
        <v>233</v>
      </c>
      <c r="C16" s="563">
        <v>71.25</v>
      </c>
      <c r="D16" s="546">
        <v>26</v>
      </c>
      <c r="E16" s="567">
        <v>56.7</v>
      </c>
      <c r="F16" s="567"/>
      <c r="G16" s="567">
        <v>37.5</v>
      </c>
      <c r="H16" s="546"/>
      <c r="I16" s="546"/>
      <c r="J16" s="546"/>
      <c r="K16" s="546"/>
      <c r="L16" s="546"/>
      <c r="M16" s="546"/>
      <c r="N16" s="546"/>
      <c r="O16" s="545"/>
      <c r="P16" s="545"/>
      <c r="Q16" s="547"/>
      <c r="R16" s="552"/>
    </row>
    <row r="17" spans="1:18" ht="12.95" customHeight="1" x14ac:dyDescent="0.2">
      <c r="A17" s="549">
        <v>9</v>
      </c>
      <c r="B17" s="550" t="s">
        <v>235</v>
      </c>
      <c r="C17" s="563">
        <v>66.95</v>
      </c>
      <c r="D17" s="546">
        <v>29</v>
      </c>
      <c r="E17" s="567">
        <v>55.3</v>
      </c>
      <c r="F17" s="567"/>
      <c r="G17" s="567">
        <v>36</v>
      </c>
      <c r="H17" s="546"/>
      <c r="I17" s="546"/>
      <c r="J17" s="546"/>
      <c r="K17" s="546"/>
      <c r="L17" s="546"/>
      <c r="M17" s="546"/>
      <c r="N17" s="546"/>
      <c r="O17" s="545"/>
      <c r="P17" s="545"/>
      <c r="Q17" s="547"/>
      <c r="R17" s="552"/>
    </row>
    <row r="18" spans="1:18" ht="12.95" customHeight="1" x14ac:dyDescent="0.2">
      <c r="A18" s="549">
        <v>10</v>
      </c>
      <c r="B18" s="550" t="s">
        <v>237</v>
      </c>
      <c r="C18" s="563">
        <v>64.650000000000006</v>
      </c>
      <c r="D18" s="546">
        <v>32</v>
      </c>
      <c r="E18" s="567">
        <v>55.4</v>
      </c>
      <c r="F18" s="567"/>
      <c r="G18" s="567">
        <v>37</v>
      </c>
      <c r="H18" s="546"/>
      <c r="I18" s="546"/>
      <c r="J18" s="546"/>
      <c r="K18" s="546"/>
      <c r="L18" s="546"/>
      <c r="M18" s="546"/>
      <c r="N18" s="546"/>
      <c r="O18" s="545"/>
      <c r="P18" s="545"/>
      <c r="Q18" s="547"/>
      <c r="R18" s="552"/>
    </row>
    <row r="19" spans="1:18" ht="12.95" customHeight="1" x14ac:dyDescent="0.2">
      <c r="A19" s="549">
        <v>11</v>
      </c>
      <c r="B19" s="550" t="s">
        <v>239</v>
      </c>
      <c r="C19" s="563">
        <v>89.1</v>
      </c>
      <c r="D19" s="546">
        <v>4</v>
      </c>
      <c r="E19" s="567">
        <v>56.35</v>
      </c>
      <c r="F19" s="567"/>
      <c r="G19" s="567">
        <v>36</v>
      </c>
      <c r="H19" s="546"/>
      <c r="I19" s="546"/>
      <c r="J19" s="546"/>
      <c r="K19" s="546"/>
      <c r="L19" s="546"/>
      <c r="M19" s="546"/>
      <c r="N19" s="546"/>
      <c r="O19" s="545"/>
      <c r="P19" s="545"/>
      <c r="Q19" s="547"/>
      <c r="R19" s="552"/>
    </row>
    <row r="20" spans="1:18" ht="12.95" customHeight="1" x14ac:dyDescent="0.2">
      <c r="A20" s="549">
        <v>12</v>
      </c>
      <c r="B20" s="550" t="s">
        <v>241</v>
      </c>
      <c r="C20" s="563">
        <v>72.05</v>
      </c>
      <c r="D20" s="546">
        <v>25</v>
      </c>
      <c r="E20" s="567">
        <v>52.6</v>
      </c>
      <c r="F20" s="567"/>
      <c r="G20" s="567">
        <v>37</v>
      </c>
      <c r="H20" s="546"/>
      <c r="I20" s="546"/>
      <c r="J20" s="546"/>
      <c r="K20" s="546"/>
      <c r="L20" s="546"/>
      <c r="M20" s="546"/>
      <c r="N20" s="546"/>
      <c r="O20" s="545"/>
      <c r="P20" s="545"/>
      <c r="Q20" s="547"/>
      <c r="R20" s="552"/>
    </row>
    <row r="21" spans="1:18" ht="12.95" customHeight="1" x14ac:dyDescent="0.2">
      <c r="A21" s="549">
        <v>13</v>
      </c>
      <c r="B21" s="550" t="s">
        <v>244</v>
      </c>
      <c r="C21" s="563">
        <v>75.7</v>
      </c>
      <c r="D21" s="546">
        <v>23</v>
      </c>
      <c r="E21" s="567">
        <v>54</v>
      </c>
      <c r="F21" s="567"/>
      <c r="G21" s="567">
        <v>33</v>
      </c>
      <c r="H21" s="546"/>
      <c r="I21" s="546"/>
      <c r="J21" s="546"/>
      <c r="K21" s="546"/>
      <c r="L21" s="546"/>
      <c r="M21" s="546"/>
      <c r="N21" s="546"/>
      <c r="O21" s="545"/>
      <c r="P21" s="545"/>
      <c r="Q21" s="547"/>
      <c r="R21" s="552"/>
    </row>
    <row r="22" spans="1:18" ht="12.95" customHeight="1" x14ac:dyDescent="0.2">
      <c r="A22" s="549">
        <v>14</v>
      </c>
      <c r="B22" s="550" t="s">
        <v>246</v>
      </c>
      <c r="C22" s="563">
        <v>84.1</v>
      </c>
      <c r="D22" s="546">
        <v>13</v>
      </c>
      <c r="E22" s="567">
        <v>53.75</v>
      </c>
      <c r="F22" s="567"/>
      <c r="G22" s="567">
        <v>30</v>
      </c>
      <c r="H22" s="546"/>
      <c r="I22" s="546"/>
      <c r="J22" s="546"/>
      <c r="K22" s="546"/>
      <c r="L22" s="546"/>
      <c r="M22" s="546"/>
      <c r="N22" s="546"/>
      <c r="O22" s="545"/>
      <c r="P22" s="545"/>
      <c r="Q22" s="547"/>
      <c r="R22" s="552"/>
    </row>
    <row r="23" spans="1:18" ht="12.95" customHeight="1" x14ac:dyDescent="0.2">
      <c r="A23" s="549">
        <v>15</v>
      </c>
      <c r="B23" s="550" t="s">
        <v>248</v>
      </c>
      <c r="C23" s="563">
        <v>85.85</v>
      </c>
      <c r="D23" s="546">
        <v>11</v>
      </c>
      <c r="E23" s="567">
        <v>54.85</v>
      </c>
      <c r="F23" s="567"/>
      <c r="G23" s="567">
        <v>37.5</v>
      </c>
      <c r="H23" s="546"/>
      <c r="I23" s="546"/>
      <c r="J23" s="546"/>
      <c r="K23" s="546"/>
      <c r="L23" s="546"/>
      <c r="M23" s="546"/>
      <c r="N23" s="546"/>
      <c r="O23" s="545"/>
      <c r="P23" s="545"/>
      <c r="Q23" s="547"/>
      <c r="R23" s="552"/>
    </row>
    <row r="24" spans="1:18" ht="12.95" customHeight="1" x14ac:dyDescent="0.2">
      <c r="A24" s="549">
        <v>16</v>
      </c>
      <c r="B24" s="550" t="s">
        <v>250</v>
      </c>
      <c r="C24" s="563">
        <v>87.65</v>
      </c>
      <c r="D24" s="546">
        <v>7</v>
      </c>
      <c r="E24" s="567">
        <v>56.9</v>
      </c>
      <c r="F24" s="567"/>
      <c r="G24" s="567">
        <v>29</v>
      </c>
      <c r="H24" s="546"/>
      <c r="I24" s="546"/>
      <c r="J24" s="546"/>
      <c r="K24" s="546"/>
      <c r="L24" s="546"/>
      <c r="M24" s="546"/>
      <c r="N24" s="546"/>
      <c r="O24" s="545"/>
      <c r="P24" s="545"/>
      <c r="Q24" s="547"/>
      <c r="R24" s="552"/>
    </row>
    <row r="25" spans="1:18" ht="12.95" customHeight="1" x14ac:dyDescent="0.2">
      <c r="A25" s="549">
        <v>17</v>
      </c>
      <c r="B25" s="550" t="s">
        <v>252</v>
      </c>
      <c r="C25" s="563">
        <v>78.099999999999994</v>
      </c>
      <c r="D25" s="546">
        <v>22</v>
      </c>
      <c r="E25" s="567">
        <v>55.1</v>
      </c>
      <c r="F25" s="567"/>
      <c r="G25" s="567">
        <v>35</v>
      </c>
      <c r="H25" s="546"/>
      <c r="I25" s="546"/>
      <c r="J25" s="546"/>
      <c r="K25" s="546"/>
      <c r="L25" s="546"/>
      <c r="M25" s="546"/>
      <c r="N25" s="546"/>
      <c r="O25" s="545"/>
      <c r="P25" s="545"/>
      <c r="Q25" s="547"/>
      <c r="R25" s="552"/>
    </row>
    <row r="26" spans="1:18" ht="12.95" customHeight="1" x14ac:dyDescent="0.2">
      <c r="A26" s="549">
        <v>18</v>
      </c>
      <c r="B26" s="550" t="s">
        <v>254</v>
      </c>
      <c r="C26" s="563">
        <v>82.45</v>
      </c>
      <c r="D26" s="546">
        <v>17</v>
      </c>
      <c r="E26" s="567">
        <v>53.1</v>
      </c>
      <c r="F26" s="567"/>
      <c r="G26" s="567">
        <v>34</v>
      </c>
      <c r="H26" s="546"/>
      <c r="I26" s="546"/>
      <c r="J26" s="546"/>
      <c r="K26" s="546"/>
      <c r="L26" s="546"/>
      <c r="M26" s="546"/>
      <c r="N26" s="546"/>
      <c r="O26" s="545"/>
      <c r="P26" s="545"/>
      <c r="Q26" s="547"/>
      <c r="R26" s="552"/>
    </row>
    <row r="27" spans="1:18" ht="12.95" customHeight="1" x14ac:dyDescent="0.2">
      <c r="A27" s="549">
        <v>19</v>
      </c>
      <c r="B27" s="550" t="s">
        <v>256</v>
      </c>
      <c r="C27" s="563">
        <v>85.05</v>
      </c>
      <c r="D27" s="546">
        <v>12</v>
      </c>
      <c r="E27" s="567">
        <v>55</v>
      </c>
      <c r="F27" s="567"/>
      <c r="G27" s="567">
        <v>35.5</v>
      </c>
      <c r="H27" s="546"/>
      <c r="I27" s="546"/>
      <c r="J27" s="546"/>
      <c r="K27" s="546"/>
      <c r="L27" s="546"/>
      <c r="M27" s="546"/>
      <c r="N27" s="546"/>
      <c r="O27" s="545"/>
      <c r="P27" s="545"/>
      <c r="Q27" s="547"/>
      <c r="R27" s="552"/>
    </row>
    <row r="28" spans="1:18" ht="12.95" customHeight="1" x14ac:dyDescent="0.2">
      <c r="A28" s="549">
        <v>20</v>
      </c>
      <c r="B28" s="550" t="s">
        <v>258</v>
      </c>
      <c r="C28" s="563">
        <v>65</v>
      </c>
      <c r="D28" s="546">
        <v>31</v>
      </c>
      <c r="E28" s="567">
        <v>54.05</v>
      </c>
      <c r="F28" s="567"/>
      <c r="G28" s="567">
        <v>31</v>
      </c>
      <c r="H28" s="546"/>
      <c r="I28" s="546"/>
      <c r="J28" s="546"/>
      <c r="K28" s="546"/>
      <c r="L28" s="546"/>
      <c r="M28" s="546"/>
      <c r="N28" s="546"/>
      <c r="O28" s="545"/>
      <c r="P28" s="545"/>
      <c r="Q28" s="547"/>
      <c r="R28" s="552"/>
    </row>
    <row r="29" spans="1:18" ht="12.95" customHeight="1" x14ac:dyDescent="0.2">
      <c r="A29" s="549">
        <v>21</v>
      </c>
      <c r="B29" s="550" t="s">
        <v>260</v>
      </c>
      <c r="C29" s="563">
        <v>90.7</v>
      </c>
      <c r="D29" s="546">
        <v>3</v>
      </c>
      <c r="E29" s="567">
        <v>55.3</v>
      </c>
      <c r="F29" s="567"/>
      <c r="G29" s="567">
        <v>36</v>
      </c>
      <c r="H29" s="546"/>
      <c r="I29" s="546"/>
      <c r="J29" s="546"/>
      <c r="K29" s="546"/>
      <c r="L29" s="546"/>
      <c r="M29" s="546"/>
      <c r="N29" s="546"/>
      <c r="O29" s="545"/>
      <c r="P29" s="545"/>
      <c r="Q29" s="547"/>
      <c r="R29" s="552"/>
    </row>
    <row r="30" spans="1:18" ht="12.95" customHeight="1" x14ac:dyDescent="0.2">
      <c r="A30" s="549">
        <v>22</v>
      </c>
      <c r="B30" s="550" t="s">
        <v>262</v>
      </c>
      <c r="C30" s="563">
        <v>82.7</v>
      </c>
      <c r="D30" s="546">
        <v>15</v>
      </c>
      <c r="E30" s="567">
        <v>50</v>
      </c>
      <c r="F30" s="567"/>
      <c r="G30" s="567">
        <v>39</v>
      </c>
      <c r="H30" s="546"/>
      <c r="I30" s="546"/>
      <c r="J30" s="546"/>
      <c r="K30" s="546"/>
      <c r="L30" s="546"/>
      <c r="M30" s="546"/>
      <c r="N30" s="546"/>
      <c r="O30" s="545"/>
      <c r="P30" s="545"/>
      <c r="Q30" s="547"/>
      <c r="R30" s="552"/>
    </row>
    <row r="31" spans="1:18" ht="12.95" customHeight="1" x14ac:dyDescent="0.2">
      <c r="A31" s="549">
        <v>23</v>
      </c>
      <c r="B31" s="550" t="s">
        <v>264</v>
      </c>
      <c r="C31" s="563">
        <v>48.75</v>
      </c>
      <c r="D31" s="546">
        <v>36</v>
      </c>
      <c r="E31" s="567">
        <v>51.4</v>
      </c>
      <c r="F31" s="567"/>
      <c r="G31" s="567">
        <v>32</v>
      </c>
      <c r="H31" s="546"/>
      <c r="I31" s="546"/>
      <c r="J31" s="546"/>
      <c r="K31" s="546"/>
      <c r="L31" s="546"/>
      <c r="M31" s="546"/>
      <c r="N31" s="546"/>
      <c r="O31" s="545"/>
      <c r="P31" s="545"/>
      <c r="Q31" s="547"/>
      <c r="R31" s="552"/>
    </row>
    <row r="32" spans="1:18" ht="12.95" customHeight="1" x14ac:dyDescent="0.2">
      <c r="A32" s="549">
        <v>24</v>
      </c>
      <c r="B32" s="550" t="s">
        <v>266</v>
      </c>
      <c r="C32" s="563">
        <v>69.650000000000006</v>
      </c>
      <c r="D32" s="546">
        <v>27</v>
      </c>
      <c r="E32" s="567">
        <v>51.45</v>
      </c>
      <c r="F32" s="567"/>
      <c r="G32" s="567">
        <v>32</v>
      </c>
      <c r="H32" s="546"/>
      <c r="I32" s="546"/>
      <c r="J32" s="546"/>
      <c r="K32" s="546"/>
      <c r="L32" s="546"/>
      <c r="M32" s="546"/>
      <c r="N32" s="546"/>
      <c r="O32" s="545"/>
      <c r="P32" s="545"/>
      <c r="Q32" s="547"/>
      <c r="R32" s="552"/>
    </row>
    <row r="33" spans="1:18" ht="12.95" customHeight="1" x14ac:dyDescent="0.2">
      <c r="A33" s="549">
        <v>25</v>
      </c>
      <c r="B33" s="550" t="s">
        <v>268</v>
      </c>
      <c r="C33" s="563">
        <v>87.6</v>
      </c>
      <c r="D33" s="546">
        <v>9</v>
      </c>
      <c r="E33" s="567">
        <v>53.85</v>
      </c>
      <c r="F33" s="567"/>
      <c r="G33" s="567">
        <v>37</v>
      </c>
      <c r="H33" s="546"/>
      <c r="I33" s="546"/>
      <c r="J33" s="546"/>
      <c r="K33" s="546"/>
      <c r="L33" s="546"/>
      <c r="M33" s="546"/>
      <c r="N33" s="546"/>
      <c r="O33" s="545"/>
      <c r="P33" s="545"/>
      <c r="Q33" s="547"/>
      <c r="R33" s="552"/>
    </row>
    <row r="34" spans="1:18" ht="12.95" customHeight="1" x14ac:dyDescent="0.2">
      <c r="A34" s="549">
        <v>26</v>
      </c>
      <c r="B34" s="550" t="s">
        <v>271</v>
      </c>
      <c r="C34" s="563">
        <v>78.75</v>
      </c>
      <c r="D34" s="546">
        <v>21</v>
      </c>
      <c r="E34" s="567">
        <v>52.55</v>
      </c>
      <c r="F34" s="567"/>
      <c r="G34" s="567">
        <v>40.5</v>
      </c>
      <c r="H34" s="546"/>
      <c r="I34" s="546"/>
      <c r="J34" s="546"/>
      <c r="K34" s="546"/>
      <c r="L34" s="546"/>
      <c r="M34" s="546"/>
      <c r="N34" s="546"/>
      <c r="O34" s="545"/>
      <c r="P34" s="545"/>
      <c r="Q34" s="547"/>
      <c r="R34" s="552"/>
    </row>
    <row r="35" spans="1:18" ht="12.95" customHeight="1" x14ac:dyDescent="0.2">
      <c r="A35" s="549">
        <v>27</v>
      </c>
      <c r="B35" s="550" t="s">
        <v>273</v>
      </c>
      <c r="C35" s="563">
        <v>88.7</v>
      </c>
      <c r="D35" s="546">
        <v>5</v>
      </c>
      <c r="E35" s="567">
        <v>52.5</v>
      </c>
      <c r="F35" s="567"/>
      <c r="G35" s="567">
        <v>38</v>
      </c>
      <c r="H35" s="546"/>
      <c r="I35" s="546"/>
      <c r="J35" s="546"/>
      <c r="K35" s="546"/>
      <c r="L35" s="546"/>
      <c r="M35" s="546"/>
      <c r="N35" s="546"/>
      <c r="O35" s="545"/>
      <c r="P35" s="545"/>
      <c r="Q35" s="547"/>
      <c r="R35" s="552"/>
    </row>
    <row r="36" spans="1:18" ht="12.95" customHeight="1" x14ac:dyDescent="0.2">
      <c r="A36" s="549">
        <v>28</v>
      </c>
      <c r="B36" s="550" t="s">
        <v>275</v>
      </c>
      <c r="C36" s="563">
        <v>96.8</v>
      </c>
      <c r="D36" s="546">
        <v>1</v>
      </c>
      <c r="E36" s="567">
        <v>52.8</v>
      </c>
      <c r="F36" s="567"/>
      <c r="G36" s="567">
        <v>32.5</v>
      </c>
      <c r="H36" s="546"/>
      <c r="I36" s="546"/>
      <c r="J36" s="546"/>
      <c r="K36" s="546"/>
      <c r="L36" s="546"/>
      <c r="M36" s="546"/>
      <c r="N36" s="546"/>
      <c r="O36" s="545"/>
      <c r="P36" s="545"/>
      <c r="Q36" s="547"/>
      <c r="R36" s="552"/>
    </row>
    <row r="37" spans="1:18" ht="12.95" customHeight="1" x14ac:dyDescent="0.2">
      <c r="A37" s="549">
        <v>29</v>
      </c>
      <c r="B37" s="550" t="s">
        <v>277</v>
      </c>
      <c r="C37" s="563">
        <v>61.55</v>
      </c>
      <c r="D37" s="546">
        <v>33</v>
      </c>
      <c r="E37" s="567">
        <v>55</v>
      </c>
      <c r="F37" s="567"/>
      <c r="G37" s="567">
        <v>33.5</v>
      </c>
      <c r="H37" s="546"/>
      <c r="I37" s="546"/>
      <c r="J37" s="546"/>
      <c r="K37" s="546"/>
      <c r="L37" s="546"/>
      <c r="M37" s="546"/>
      <c r="N37" s="546"/>
      <c r="O37" s="545"/>
      <c r="P37" s="545"/>
      <c r="Q37" s="547"/>
      <c r="R37" s="552"/>
    </row>
    <row r="38" spans="1:18" ht="12.95" customHeight="1" x14ac:dyDescent="0.2">
      <c r="A38" s="549">
        <v>30</v>
      </c>
      <c r="B38" s="550" t="s">
        <v>280</v>
      </c>
      <c r="C38" s="563">
        <v>73.95</v>
      </c>
      <c r="D38" s="546">
        <v>24</v>
      </c>
      <c r="E38" s="567">
        <v>57.9</v>
      </c>
      <c r="F38" s="567"/>
      <c r="G38" s="567">
        <v>34</v>
      </c>
      <c r="H38" s="546"/>
      <c r="I38" s="546"/>
      <c r="J38" s="546"/>
      <c r="K38" s="546"/>
      <c r="L38" s="546"/>
      <c r="M38" s="546"/>
      <c r="N38" s="546"/>
      <c r="O38" s="545"/>
      <c r="P38" s="545"/>
      <c r="Q38" s="547"/>
      <c r="R38" s="552"/>
    </row>
    <row r="39" spans="1:18" ht="12.95" customHeight="1" x14ac:dyDescent="0.2">
      <c r="A39" s="549">
        <v>31</v>
      </c>
      <c r="B39" s="550" t="s">
        <v>282</v>
      </c>
      <c r="C39" s="563">
        <v>88.65</v>
      </c>
      <c r="D39" s="546">
        <v>6</v>
      </c>
      <c r="E39" s="567">
        <v>55.1</v>
      </c>
      <c r="F39" s="567"/>
      <c r="G39" s="567">
        <v>33.5</v>
      </c>
      <c r="H39" s="546"/>
      <c r="I39" s="546"/>
      <c r="J39" s="546"/>
      <c r="K39" s="546"/>
      <c r="L39" s="546"/>
      <c r="M39" s="546"/>
      <c r="N39" s="546"/>
      <c r="O39" s="545"/>
      <c r="P39" s="545"/>
      <c r="Q39" s="547"/>
      <c r="R39" s="552"/>
    </row>
    <row r="40" spans="1:18" ht="12.95" customHeight="1" x14ac:dyDescent="0.2">
      <c r="A40" s="549">
        <v>32</v>
      </c>
      <c r="B40" s="550" t="s">
        <v>284</v>
      </c>
      <c r="C40" s="563">
        <v>87.65</v>
      </c>
      <c r="D40" s="546">
        <v>8</v>
      </c>
      <c r="E40" s="567">
        <v>55</v>
      </c>
      <c r="F40" s="567"/>
      <c r="G40" s="567">
        <v>34.5</v>
      </c>
      <c r="H40" s="546"/>
      <c r="I40" s="546"/>
      <c r="J40" s="546"/>
      <c r="K40" s="546"/>
      <c r="L40" s="546"/>
      <c r="M40" s="546"/>
      <c r="N40" s="546"/>
      <c r="O40" s="545"/>
      <c r="P40" s="545"/>
      <c r="Q40" s="547"/>
      <c r="R40" s="552"/>
    </row>
    <row r="41" spans="1:18" ht="12.95" customHeight="1" x14ac:dyDescent="0.2">
      <c r="A41" s="549">
        <v>33</v>
      </c>
      <c r="B41" s="550" t="s">
        <v>286</v>
      </c>
      <c r="C41" s="563">
        <v>68.849999999999994</v>
      </c>
      <c r="D41" s="546">
        <v>28</v>
      </c>
      <c r="E41" s="567">
        <v>55.25</v>
      </c>
      <c r="F41" s="567"/>
      <c r="G41" s="567">
        <v>39</v>
      </c>
      <c r="H41" s="546"/>
      <c r="I41" s="546"/>
      <c r="J41" s="546"/>
      <c r="K41" s="546"/>
      <c r="L41" s="546"/>
      <c r="M41" s="546"/>
      <c r="N41" s="546"/>
      <c r="O41" s="545"/>
      <c r="P41" s="545"/>
      <c r="Q41" s="547"/>
      <c r="R41" s="552"/>
    </row>
    <row r="42" spans="1:18" ht="12.95" customHeight="1" x14ac:dyDescent="0.2">
      <c r="A42" s="549">
        <v>34</v>
      </c>
      <c r="B42" s="550" t="s">
        <v>288</v>
      </c>
      <c r="C42" s="563">
        <v>53.4</v>
      </c>
      <c r="D42" s="546">
        <v>35</v>
      </c>
      <c r="E42" s="567">
        <v>54.6</v>
      </c>
      <c r="F42" s="567"/>
      <c r="G42" s="567">
        <v>34</v>
      </c>
      <c r="H42" s="546"/>
      <c r="I42" s="546"/>
      <c r="J42" s="546"/>
      <c r="K42" s="546"/>
      <c r="L42" s="546"/>
      <c r="M42" s="546"/>
      <c r="N42" s="546"/>
      <c r="O42" s="545"/>
      <c r="P42" s="545"/>
      <c r="Q42" s="547"/>
      <c r="R42" s="552"/>
    </row>
    <row r="43" spans="1:18" ht="12.95" customHeight="1" x14ac:dyDescent="0.2">
      <c r="A43" s="549">
        <v>35</v>
      </c>
      <c r="B43" s="550" t="s">
        <v>290</v>
      </c>
      <c r="C43" s="563">
        <v>66.25</v>
      </c>
      <c r="D43" s="546">
        <v>30</v>
      </c>
      <c r="E43" s="567">
        <v>54.8</v>
      </c>
      <c r="F43" s="567"/>
      <c r="G43" s="567">
        <v>35</v>
      </c>
      <c r="H43" s="546"/>
      <c r="I43" s="546"/>
      <c r="J43" s="546"/>
      <c r="K43" s="546"/>
      <c r="L43" s="546"/>
      <c r="M43" s="546"/>
      <c r="N43" s="546"/>
      <c r="O43" s="545"/>
      <c r="P43" s="545"/>
      <c r="Q43" s="547"/>
      <c r="R43" s="552"/>
    </row>
    <row r="44" spans="1:18" s="558" customFormat="1" ht="12.95" customHeight="1" x14ac:dyDescent="0.2">
      <c r="A44" s="553">
        <v>36</v>
      </c>
      <c r="B44" s="554" t="s">
        <v>291</v>
      </c>
      <c r="C44" s="564">
        <v>81.349999999999994</v>
      </c>
      <c r="D44" s="555">
        <v>18</v>
      </c>
      <c r="E44" s="568">
        <v>55.3</v>
      </c>
      <c r="F44" s="568"/>
      <c r="G44" s="568">
        <v>37.5</v>
      </c>
      <c r="H44" s="555"/>
      <c r="I44" s="555"/>
      <c r="J44" s="555"/>
      <c r="K44" s="555"/>
      <c r="L44" s="555"/>
      <c r="M44" s="555"/>
      <c r="N44" s="555"/>
      <c r="O44" s="554"/>
      <c r="P44" s="554"/>
      <c r="Q44" s="556"/>
      <c r="R44" s="557"/>
    </row>
    <row r="45" spans="1:18" x14ac:dyDescent="0.2">
      <c r="A45" s="558" t="s">
        <v>25</v>
      </c>
      <c r="B45" s="558"/>
      <c r="C45" s="790">
        <v>77.745800000000003</v>
      </c>
      <c r="D45" s="790"/>
      <c r="E45" s="790">
        <v>54.476399999999998</v>
      </c>
      <c r="F45" s="791"/>
      <c r="G45" s="791">
        <v>34.911111111111111</v>
      </c>
      <c r="H45" s="558"/>
      <c r="I45" s="558"/>
      <c r="J45" s="558"/>
      <c r="K45" s="558"/>
      <c r="L45" s="558"/>
      <c r="M45" s="558"/>
      <c r="N45" s="558"/>
      <c r="O45" s="558"/>
      <c r="P45" s="558"/>
      <c r="Q45" s="558"/>
      <c r="R45" s="558"/>
    </row>
    <row r="47" spans="1:18" x14ac:dyDescent="0.2">
      <c r="A47" s="526" t="s">
        <v>372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&amp;C2016-2017 UNIFORM SOUTHERN SOFT RED WINTER WHEAT NURSERY
DATA SHEET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workbookViewId="0">
      <pane ySplit="3" topLeftCell="A9" activePane="bottomLeft" state="frozen"/>
      <selection pane="bottomLeft" activeCell="C43" sqref="C43"/>
    </sheetView>
  </sheetViews>
  <sheetFormatPr defaultColWidth="9.140625" defaultRowHeight="15" x14ac:dyDescent="0.25"/>
  <cols>
    <col min="1" max="1" width="9.140625" style="597"/>
    <col min="2" max="2" width="20.42578125" style="597" customWidth="1"/>
    <col min="3" max="3" width="12.28515625" style="597" customWidth="1"/>
    <col min="4" max="4" width="13" style="597" bestFit="1" customWidth="1"/>
    <col min="5" max="5" width="9.140625" style="597"/>
    <col min="6" max="6" width="9.42578125" style="597" customWidth="1"/>
    <col min="7" max="9" width="9.140625" style="597"/>
    <col min="10" max="10" width="10.85546875" style="597" customWidth="1"/>
    <col min="11" max="16384" width="9.140625" style="597"/>
  </cols>
  <sheetData>
    <row r="1" spans="1:10" x14ac:dyDescent="0.25">
      <c r="A1" s="876" t="s">
        <v>373</v>
      </c>
      <c r="B1" s="876"/>
      <c r="C1" s="876"/>
      <c r="D1" s="876"/>
      <c r="E1" s="876"/>
      <c r="F1" s="876"/>
      <c r="G1" s="876"/>
      <c r="H1" s="792"/>
      <c r="I1" s="792"/>
      <c r="J1" s="792"/>
    </row>
    <row r="3" spans="1:10" ht="30" x14ac:dyDescent="0.25">
      <c r="A3" s="793" t="s">
        <v>374</v>
      </c>
      <c r="B3" s="794" t="s">
        <v>223</v>
      </c>
      <c r="C3" s="794" t="s">
        <v>224</v>
      </c>
      <c r="D3" s="794" t="s">
        <v>375</v>
      </c>
      <c r="E3" s="794" t="s">
        <v>376</v>
      </c>
      <c r="F3" s="794" t="s">
        <v>377</v>
      </c>
      <c r="G3" s="794" t="s">
        <v>378</v>
      </c>
      <c r="H3" s="794" t="s">
        <v>379</v>
      </c>
      <c r="I3" s="794" t="s">
        <v>380</v>
      </c>
      <c r="J3" s="794" t="s">
        <v>225</v>
      </c>
    </row>
    <row r="4" spans="1:10" x14ac:dyDescent="0.25">
      <c r="A4" s="795">
        <v>1</v>
      </c>
      <c r="B4" s="796" t="s">
        <v>0</v>
      </c>
      <c r="C4" s="797">
        <v>60.766666700000002</v>
      </c>
      <c r="D4" s="798">
        <v>75</v>
      </c>
      <c r="E4" s="798">
        <v>38</v>
      </c>
      <c r="F4" s="799">
        <v>0</v>
      </c>
      <c r="G4" s="799">
        <v>0</v>
      </c>
      <c r="H4" s="800">
        <v>3</v>
      </c>
      <c r="I4" s="801">
        <v>4</v>
      </c>
      <c r="J4" s="799"/>
    </row>
    <row r="5" spans="1:10" x14ac:dyDescent="0.25">
      <c r="A5" s="795">
        <v>2</v>
      </c>
      <c r="B5" s="796" t="s">
        <v>26</v>
      </c>
      <c r="C5" s="797">
        <v>45.8333333</v>
      </c>
      <c r="D5" s="798">
        <v>92</v>
      </c>
      <c r="E5" s="798">
        <v>29.5</v>
      </c>
      <c r="F5" s="799">
        <v>0</v>
      </c>
      <c r="G5" s="799">
        <v>0</v>
      </c>
      <c r="H5" s="800">
        <v>2</v>
      </c>
      <c r="I5" s="801">
        <v>3</v>
      </c>
      <c r="J5" s="799"/>
    </row>
    <row r="6" spans="1:10" x14ac:dyDescent="0.25">
      <c r="A6" s="795">
        <v>3</v>
      </c>
      <c r="B6" s="796" t="s">
        <v>183</v>
      </c>
      <c r="C6" s="797">
        <v>39.533333300000002</v>
      </c>
      <c r="D6" s="798">
        <v>93</v>
      </c>
      <c r="E6" s="798">
        <v>31</v>
      </c>
      <c r="F6" s="799">
        <v>0</v>
      </c>
      <c r="G6" s="799">
        <v>1</v>
      </c>
      <c r="H6" s="802">
        <v>1</v>
      </c>
      <c r="I6" s="802">
        <v>2</v>
      </c>
      <c r="J6" s="799"/>
    </row>
    <row r="7" spans="1:10" x14ac:dyDescent="0.25">
      <c r="A7" s="795">
        <v>4</v>
      </c>
      <c r="B7" s="796" t="s">
        <v>185</v>
      </c>
      <c r="C7" s="797">
        <v>35.1</v>
      </c>
      <c r="D7" s="798">
        <v>94.5</v>
      </c>
      <c r="E7" s="798">
        <v>28</v>
      </c>
      <c r="F7" s="799">
        <v>0</v>
      </c>
      <c r="G7" s="799">
        <v>3</v>
      </c>
      <c r="H7" s="795">
        <v>0</v>
      </c>
      <c r="I7" s="795">
        <v>2</v>
      </c>
      <c r="J7" s="795" t="s">
        <v>381</v>
      </c>
    </row>
    <row r="8" spans="1:10" ht="21.95" customHeight="1" x14ac:dyDescent="0.25">
      <c r="A8" s="803">
        <v>5</v>
      </c>
      <c r="B8" s="804" t="s">
        <v>188</v>
      </c>
      <c r="C8" s="805">
        <v>61.3333333</v>
      </c>
      <c r="D8" s="806">
        <v>79</v>
      </c>
      <c r="E8" s="806">
        <v>33</v>
      </c>
      <c r="F8" s="807">
        <v>0</v>
      </c>
      <c r="G8" s="807">
        <v>4</v>
      </c>
      <c r="H8" s="803">
        <v>2</v>
      </c>
      <c r="I8" s="803">
        <v>4</v>
      </c>
      <c r="J8" s="803"/>
    </row>
    <row r="9" spans="1:10" ht="21.95" customHeight="1" x14ac:dyDescent="0.25">
      <c r="A9" s="803">
        <v>6</v>
      </c>
      <c r="B9" s="808" t="s">
        <v>191</v>
      </c>
      <c r="C9" s="805">
        <v>44.9</v>
      </c>
      <c r="D9" s="806">
        <v>65</v>
      </c>
      <c r="E9" s="806">
        <v>35</v>
      </c>
      <c r="F9" s="807">
        <v>0</v>
      </c>
      <c r="G9" s="807">
        <v>0</v>
      </c>
      <c r="H9" s="803">
        <v>0</v>
      </c>
      <c r="I9" s="803">
        <v>2</v>
      </c>
      <c r="J9" s="803"/>
    </row>
    <row r="10" spans="1:10" ht="21.95" customHeight="1" x14ac:dyDescent="0.25">
      <c r="A10" s="803">
        <v>7</v>
      </c>
      <c r="B10" s="809" t="s">
        <v>230</v>
      </c>
      <c r="C10" s="805">
        <v>71.233333299999998</v>
      </c>
      <c r="D10" s="806">
        <v>80.5</v>
      </c>
      <c r="E10" s="806">
        <v>32.5</v>
      </c>
      <c r="F10" s="807">
        <v>0</v>
      </c>
      <c r="G10" s="807">
        <v>0</v>
      </c>
      <c r="H10" s="803">
        <v>2</v>
      </c>
      <c r="I10" s="803">
        <v>4</v>
      </c>
      <c r="J10" s="803"/>
    </row>
    <row r="11" spans="1:10" ht="21.95" customHeight="1" x14ac:dyDescent="0.25">
      <c r="A11" s="803">
        <v>8</v>
      </c>
      <c r="B11" s="809" t="s">
        <v>233</v>
      </c>
      <c r="C11" s="805">
        <v>45.830638899999997</v>
      </c>
      <c r="D11" s="806">
        <v>85.5</v>
      </c>
      <c r="E11" s="806">
        <v>30.5</v>
      </c>
      <c r="F11" s="807">
        <v>0</v>
      </c>
      <c r="G11" s="807">
        <v>0</v>
      </c>
      <c r="H11" s="803">
        <v>0</v>
      </c>
      <c r="I11" s="803">
        <v>0</v>
      </c>
      <c r="J11" s="803"/>
    </row>
    <row r="12" spans="1:10" ht="21.95" customHeight="1" x14ac:dyDescent="0.25">
      <c r="A12" s="803">
        <v>9</v>
      </c>
      <c r="B12" s="809" t="s">
        <v>235</v>
      </c>
      <c r="C12" s="805">
        <v>44.6</v>
      </c>
      <c r="D12" s="806">
        <v>85.5</v>
      </c>
      <c r="E12" s="806">
        <v>29</v>
      </c>
      <c r="F12" s="807">
        <v>0</v>
      </c>
      <c r="G12" s="807">
        <v>0</v>
      </c>
      <c r="H12" s="803">
        <v>0</v>
      </c>
      <c r="I12" s="803">
        <v>2</v>
      </c>
      <c r="J12" s="803"/>
    </row>
    <row r="13" spans="1:10" ht="21.95" customHeight="1" x14ac:dyDescent="0.25">
      <c r="A13" s="803">
        <v>10</v>
      </c>
      <c r="B13" s="809" t="s">
        <v>237</v>
      </c>
      <c r="C13" s="805">
        <v>14.3333333</v>
      </c>
      <c r="D13" s="810"/>
      <c r="E13" s="806">
        <v>29</v>
      </c>
      <c r="F13" s="807">
        <v>0</v>
      </c>
      <c r="G13" s="807">
        <v>0</v>
      </c>
      <c r="H13" s="803">
        <v>0</v>
      </c>
      <c r="I13" s="803">
        <v>3</v>
      </c>
      <c r="J13" s="803" t="s">
        <v>382</v>
      </c>
    </row>
    <row r="14" spans="1:10" ht="21.95" customHeight="1" x14ac:dyDescent="0.25">
      <c r="A14" s="811">
        <v>11</v>
      </c>
      <c r="B14" s="809" t="s">
        <v>239</v>
      </c>
      <c r="C14" s="812">
        <v>18.3</v>
      </c>
      <c r="D14" s="806">
        <v>95</v>
      </c>
      <c r="E14" s="806">
        <v>25.5</v>
      </c>
      <c r="F14" s="807">
        <v>0</v>
      </c>
      <c r="G14" s="807">
        <v>0</v>
      </c>
      <c r="H14" s="803">
        <v>2</v>
      </c>
      <c r="I14" s="803">
        <v>2</v>
      </c>
      <c r="J14" s="803" t="s">
        <v>382</v>
      </c>
    </row>
    <row r="15" spans="1:10" ht="21.95" customHeight="1" x14ac:dyDescent="0.25">
      <c r="A15" s="811">
        <v>12</v>
      </c>
      <c r="B15" s="809" t="s">
        <v>241</v>
      </c>
      <c r="C15" s="812">
        <v>42.866666700000003</v>
      </c>
      <c r="D15" s="806">
        <v>90</v>
      </c>
      <c r="E15" s="806">
        <v>33</v>
      </c>
      <c r="F15" s="807">
        <v>6</v>
      </c>
      <c r="G15" s="807">
        <v>4</v>
      </c>
      <c r="H15" s="803">
        <v>0</v>
      </c>
      <c r="I15" s="803">
        <v>3</v>
      </c>
      <c r="J15" s="803"/>
    </row>
    <row r="16" spans="1:10" ht="21.95" customHeight="1" x14ac:dyDescent="0.25">
      <c r="A16" s="811">
        <v>13</v>
      </c>
      <c r="B16" s="809" t="s">
        <v>244</v>
      </c>
      <c r="C16" s="812">
        <v>37.566666699999999</v>
      </c>
      <c r="D16" s="806">
        <v>90.5</v>
      </c>
      <c r="E16" s="806">
        <v>31</v>
      </c>
      <c r="F16" s="807">
        <v>5</v>
      </c>
      <c r="G16" s="807">
        <v>4</v>
      </c>
      <c r="H16" s="803">
        <v>2</v>
      </c>
      <c r="I16" s="803">
        <v>4</v>
      </c>
      <c r="J16" s="803"/>
    </row>
    <row r="17" spans="1:10" ht="21.95" customHeight="1" x14ac:dyDescent="0.25">
      <c r="A17" s="811">
        <v>14</v>
      </c>
      <c r="B17" s="809" t="s">
        <v>246</v>
      </c>
      <c r="C17" s="812">
        <v>41</v>
      </c>
      <c r="D17" s="806">
        <v>61.5</v>
      </c>
      <c r="E17" s="806">
        <v>26</v>
      </c>
      <c r="F17" s="807">
        <v>0</v>
      </c>
      <c r="G17" s="807">
        <v>3</v>
      </c>
      <c r="H17" s="803">
        <v>0</v>
      </c>
      <c r="I17" s="803">
        <v>3</v>
      </c>
      <c r="J17" s="803"/>
    </row>
    <row r="18" spans="1:10" ht="21.95" customHeight="1" x14ac:dyDescent="0.25">
      <c r="A18" s="811">
        <v>15</v>
      </c>
      <c r="B18" s="809" t="s">
        <v>248</v>
      </c>
      <c r="C18" s="812">
        <v>41.966666699999998</v>
      </c>
      <c r="D18" s="806">
        <v>89</v>
      </c>
      <c r="E18" s="806">
        <v>29</v>
      </c>
      <c r="F18" s="807">
        <v>5</v>
      </c>
      <c r="G18" s="807">
        <v>0</v>
      </c>
      <c r="H18" s="803">
        <v>0</v>
      </c>
      <c r="I18" s="803">
        <v>2</v>
      </c>
      <c r="J18" s="803"/>
    </row>
    <row r="19" spans="1:10" ht="21.95" customHeight="1" x14ac:dyDescent="0.25">
      <c r="A19" s="803">
        <v>16</v>
      </c>
      <c r="B19" s="809" t="s">
        <v>250</v>
      </c>
      <c r="C19" s="805">
        <v>63.755276600000002</v>
      </c>
      <c r="D19" s="806">
        <v>77</v>
      </c>
      <c r="E19" s="806">
        <v>27.5</v>
      </c>
      <c r="F19" s="807">
        <v>0</v>
      </c>
      <c r="G19" s="807">
        <v>0</v>
      </c>
      <c r="H19" s="803">
        <v>0</v>
      </c>
      <c r="I19" s="803">
        <v>2</v>
      </c>
      <c r="J19" s="803"/>
    </row>
    <row r="20" spans="1:10" ht="21.95" customHeight="1" x14ac:dyDescent="0.25">
      <c r="A20" s="803">
        <v>17</v>
      </c>
      <c r="B20" s="809" t="s">
        <v>252</v>
      </c>
      <c r="C20" s="805">
        <v>36.1</v>
      </c>
      <c r="D20" s="806">
        <v>91</v>
      </c>
      <c r="E20" s="806">
        <v>32</v>
      </c>
      <c r="F20" s="807">
        <v>0</v>
      </c>
      <c r="G20" s="807">
        <v>2</v>
      </c>
      <c r="H20" s="803">
        <v>3</v>
      </c>
      <c r="I20" s="803">
        <v>2</v>
      </c>
      <c r="J20" s="803"/>
    </row>
    <row r="21" spans="1:10" ht="21.95" customHeight="1" x14ac:dyDescent="0.25">
      <c r="A21" s="803">
        <v>18</v>
      </c>
      <c r="B21" s="809" t="s">
        <v>254</v>
      </c>
      <c r="C21" s="805">
        <v>19.100000000000001</v>
      </c>
      <c r="D21" s="810"/>
      <c r="E21" s="806">
        <v>25</v>
      </c>
      <c r="F21" s="807">
        <v>0</v>
      </c>
      <c r="G21" s="807">
        <v>2</v>
      </c>
      <c r="H21" s="803">
        <v>0</v>
      </c>
      <c r="I21" s="803">
        <v>2</v>
      </c>
      <c r="J21" s="803" t="s">
        <v>382</v>
      </c>
    </row>
    <row r="22" spans="1:10" ht="21.95" customHeight="1" x14ac:dyDescent="0.25">
      <c r="A22" s="803">
        <v>19</v>
      </c>
      <c r="B22" s="809" t="s">
        <v>256</v>
      </c>
      <c r="C22" s="805">
        <v>8.5666667000000007</v>
      </c>
      <c r="D22" s="810"/>
      <c r="E22" s="806">
        <v>25</v>
      </c>
      <c r="F22" s="807">
        <v>0</v>
      </c>
      <c r="G22" s="807">
        <v>4</v>
      </c>
      <c r="H22" s="803">
        <v>0</v>
      </c>
      <c r="I22" s="803">
        <v>2</v>
      </c>
      <c r="J22" s="803" t="s">
        <v>382</v>
      </c>
    </row>
    <row r="23" spans="1:10" ht="21.95" customHeight="1" x14ac:dyDescent="0.25">
      <c r="A23" s="803">
        <v>20</v>
      </c>
      <c r="B23" s="809" t="s">
        <v>258</v>
      </c>
      <c r="C23" s="805">
        <v>15.2666667</v>
      </c>
      <c r="D23" s="810"/>
      <c r="E23" s="806">
        <v>28</v>
      </c>
      <c r="F23" s="807">
        <v>0</v>
      </c>
      <c r="G23" s="807">
        <v>5</v>
      </c>
      <c r="H23" s="803">
        <v>0</v>
      </c>
      <c r="I23" s="803">
        <v>2</v>
      </c>
      <c r="J23" s="803" t="s">
        <v>382</v>
      </c>
    </row>
    <row r="24" spans="1:10" ht="21.95" customHeight="1" x14ac:dyDescent="0.25">
      <c r="A24" s="803">
        <v>21</v>
      </c>
      <c r="B24" s="809" t="s">
        <v>260</v>
      </c>
      <c r="C24" s="805">
        <v>13.066666700000001</v>
      </c>
      <c r="D24" s="806">
        <v>100</v>
      </c>
      <c r="E24" s="806">
        <v>26.5</v>
      </c>
      <c r="F24" s="807">
        <v>0</v>
      </c>
      <c r="G24" s="807">
        <v>0</v>
      </c>
      <c r="H24" s="803">
        <v>0</v>
      </c>
      <c r="I24" s="803">
        <v>2</v>
      </c>
      <c r="J24" s="803"/>
    </row>
    <row r="25" spans="1:10" ht="21.95" customHeight="1" x14ac:dyDescent="0.25">
      <c r="A25" s="803">
        <v>22</v>
      </c>
      <c r="B25" s="809" t="s">
        <v>262</v>
      </c>
      <c r="C25" s="805">
        <v>51.1666667</v>
      </c>
      <c r="D25" s="806">
        <v>86.5</v>
      </c>
      <c r="E25" s="806">
        <v>34</v>
      </c>
      <c r="F25" s="807">
        <v>0</v>
      </c>
      <c r="G25" s="807">
        <v>3</v>
      </c>
      <c r="H25" s="803">
        <v>0</v>
      </c>
      <c r="I25" s="803">
        <v>3</v>
      </c>
      <c r="J25" s="803"/>
    </row>
    <row r="26" spans="1:10" ht="21.95" customHeight="1" x14ac:dyDescent="0.25">
      <c r="A26" s="803">
        <v>23</v>
      </c>
      <c r="B26" s="808" t="s">
        <v>264</v>
      </c>
      <c r="C26" s="805">
        <v>4.8333332999999996</v>
      </c>
      <c r="D26" s="810"/>
      <c r="E26" s="806">
        <v>24.5</v>
      </c>
      <c r="F26" s="807">
        <v>0</v>
      </c>
      <c r="G26" s="807">
        <v>5</v>
      </c>
      <c r="H26" s="803">
        <v>0</v>
      </c>
      <c r="I26" s="803">
        <v>3</v>
      </c>
      <c r="J26" s="803" t="s">
        <v>382</v>
      </c>
    </row>
    <row r="27" spans="1:10" ht="21.95" customHeight="1" x14ac:dyDescent="0.25">
      <c r="A27" s="803">
        <v>24</v>
      </c>
      <c r="B27" s="808" t="s">
        <v>266</v>
      </c>
      <c r="C27" s="805">
        <v>42.5</v>
      </c>
      <c r="D27" s="806">
        <v>94</v>
      </c>
      <c r="E27" s="806">
        <v>28.5</v>
      </c>
      <c r="F27" s="807">
        <v>0</v>
      </c>
      <c r="G27" s="807">
        <v>6</v>
      </c>
      <c r="H27" s="803">
        <v>0</v>
      </c>
      <c r="I27" s="803">
        <v>4</v>
      </c>
      <c r="J27" s="803"/>
    </row>
    <row r="28" spans="1:10" ht="21.95" customHeight="1" x14ac:dyDescent="0.25">
      <c r="A28" s="803">
        <v>25</v>
      </c>
      <c r="B28" s="808" t="s">
        <v>268</v>
      </c>
      <c r="C28" s="805">
        <v>69.666666699999993</v>
      </c>
      <c r="D28" s="806">
        <v>79.5</v>
      </c>
      <c r="E28" s="806">
        <v>35.5</v>
      </c>
      <c r="F28" s="807">
        <v>0</v>
      </c>
      <c r="G28" s="807">
        <v>0</v>
      </c>
      <c r="H28" s="803">
        <v>3</v>
      </c>
      <c r="I28" s="803">
        <v>4</v>
      </c>
      <c r="J28" s="803"/>
    </row>
    <row r="29" spans="1:10" ht="21.95" customHeight="1" x14ac:dyDescent="0.25">
      <c r="A29" s="803">
        <v>26</v>
      </c>
      <c r="B29" s="808" t="s">
        <v>271</v>
      </c>
      <c r="C29" s="805">
        <v>83</v>
      </c>
      <c r="D29" s="806">
        <v>80.5</v>
      </c>
      <c r="E29" s="806">
        <v>34.5</v>
      </c>
      <c r="F29" s="807">
        <v>0</v>
      </c>
      <c r="G29" s="807">
        <v>0</v>
      </c>
      <c r="H29" s="803">
        <v>3</v>
      </c>
      <c r="I29" s="803">
        <v>3</v>
      </c>
      <c r="J29" s="803"/>
    </row>
    <row r="30" spans="1:10" ht="21.95" customHeight="1" x14ac:dyDescent="0.25">
      <c r="A30" s="803">
        <v>27</v>
      </c>
      <c r="B30" s="808" t="s">
        <v>273</v>
      </c>
      <c r="C30" s="805">
        <v>45.866666700000003</v>
      </c>
      <c r="D30" s="806">
        <v>83</v>
      </c>
      <c r="E30" s="806">
        <v>35</v>
      </c>
      <c r="F30" s="807">
        <v>0</v>
      </c>
      <c r="G30" s="807">
        <v>0</v>
      </c>
      <c r="H30" s="803">
        <v>2</v>
      </c>
      <c r="I30" s="803">
        <v>5</v>
      </c>
      <c r="J30" s="803"/>
    </row>
    <row r="31" spans="1:10" ht="21.95" customHeight="1" x14ac:dyDescent="0.25">
      <c r="A31" s="803">
        <v>28</v>
      </c>
      <c r="B31" s="808" t="s">
        <v>275</v>
      </c>
      <c r="C31" s="805">
        <v>59.266666700000002</v>
      </c>
      <c r="D31" s="806">
        <v>90</v>
      </c>
      <c r="E31" s="806">
        <v>33</v>
      </c>
      <c r="F31" s="807">
        <v>0</v>
      </c>
      <c r="G31" s="807">
        <v>0</v>
      </c>
      <c r="H31" s="803">
        <v>2</v>
      </c>
      <c r="I31" s="803">
        <v>2</v>
      </c>
      <c r="J31" s="803"/>
    </row>
    <row r="32" spans="1:10" ht="21.95" customHeight="1" x14ac:dyDescent="0.25">
      <c r="A32" s="803">
        <v>29</v>
      </c>
      <c r="B32" s="808" t="s">
        <v>277</v>
      </c>
      <c r="C32" s="805">
        <v>71.733333299999998</v>
      </c>
      <c r="D32" s="806">
        <v>73</v>
      </c>
      <c r="E32" s="806">
        <v>35</v>
      </c>
      <c r="F32" s="807">
        <v>0</v>
      </c>
      <c r="G32" s="807">
        <v>4</v>
      </c>
      <c r="H32" s="803">
        <v>0</v>
      </c>
      <c r="I32" s="803">
        <v>4</v>
      </c>
      <c r="J32" s="803"/>
    </row>
    <row r="33" spans="1:23" ht="21.95" customHeight="1" x14ac:dyDescent="0.25">
      <c r="A33" s="803">
        <v>30</v>
      </c>
      <c r="B33" s="808" t="s">
        <v>280</v>
      </c>
      <c r="C33" s="805"/>
      <c r="D33" s="806">
        <v>100</v>
      </c>
      <c r="E33" s="806">
        <v>27</v>
      </c>
      <c r="F33" s="807">
        <v>0</v>
      </c>
      <c r="G33" s="807">
        <v>6</v>
      </c>
      <c r="H33" s="803">
        <v>2</v>
      </c>
      <c r="I33" s="803">
        <v>2</v>
      </c>
      <c r="J33" s="803" t="s">
        <v>382</v>
      </c>
    </row>
    <row r="34" spans="1:23" ht="21.95" customHeight="1" x14ac:dyDescent="0.25">
      <c r="A34" s="803">
        <v>31</v>
      </c>
      <c r="B34" s="808" t="s">
        <v>282</v>
      </c>
      <c r="C34" s="805">
        <v>73.866666699999996</v>
      </c>
      <c r="D34" s="806">
        <v>83</v>
      </c>
      <c r="E34" s="806">
        <v>33.5</v>
      </c>
      <c r="F34" s="807">
        <v>4</v>
      </c>
      <c r="G34" s="807">
        <v>5</v>
      </c>
      <c r="H34" s="803">
        <v>0</v>
      </c>
      <c r="I34" s="803">
        <v>4</v>
      </c>
      <c r="J34" s="803"/>
    </row>
    <row r="35" spans="1:23" ht="21.95" customHeight="1" x14ac:dyDescent="0.25">
      <c r="A35" s="803">
        <v>32</v>
      </c>
      <c r="B35" s="808" t="s">
        <v>284</v>
      </c>
      <c r="C35" s="805"/>
      <c r="D35" s="810"/>
      <c r="E35" s="806"/>
      <c r="F35" s="807">
        <v>0</v>
      </c>
      <c r="G35" s="807">
        <v>4</v>
      </c>
      <c r="H35" s="803">
        <v>0</v>
      </c>
      <c r="I35" s="803">
        <v>3</v>
      </c>
      <c r="J35" s="803" t="s">
        <v>382</v>
      </c>
    </row>
    <row r="36" spans="1:23" ht="21.95" customHeight="1" x14ac:dyDescent="0.25">
      <c r="A36" s="803">
        <v>33</v>
      </c>
      <c r="B36" s="808" t="s">
        <v>286</v>
      </c>
      <c r="C36" s="805">
        <v>11.1666667</v>
      </c>
      <c r="D36" s="806">
        <v>88</v>
      </c>
      <c r="E36" s="806">
        <v>28.5</v>
      </c>
      <c r="F36" s="807">
        <v>0</v>
      </c>
      <c r="G36" s="807">
        <v>6</v>
      </c>
      <c r="H36" s="803">
        <v>0</v>
      </c>
      <c r="I36" s="803">
        <v>3</v>
      </c>
      <c r="J36" s="803"/>
    </row>
    <row r="37" spans="1:23" ht="21.95" customHeight="1" x14ac:dyDescent="0.25">
      <c r="A37" s="803">
        <v>34</v>
      </c>
      <c r="B37" s="804" t="s">
        <v>288</v>
      </c>
      <c r="C37" s="805">
        <v>42.3</v>
      </c>
      <c r="D37" s="806">
        <v>85.5</v>
      </c>
      <c r="E37" s="806">
        <v>31</v>
      </c>
      <c r="F37" s="807">
        <v>0</v>
      </c>
      <c r="G37" s="807">
        <v>0</v>
      </c>
      <c r="H37" s="803">
        <v>2</v>
      </c>
      <c r="I37" s="803">
        <v>3</v>
      </c>
      <c r="J37" s="803"/>
    </row>
    <row r="38" spans="1:23" ht="21.95" customHeight="1" x14ac:dyDescent="0.25">
      <c r="A38" s="803">
        <v>35</v>
      </c>
      <c r="B38" s="804" t="s">
        <v>290</v>
      </c>
      <c r="C38" s="805">
        <v>56.3</v>
      </c>
      <c r="D38" s="806">
        <v>79</v>
      </c>
      <c r="E38" s="806">
        <v>29.5</v>
      </c>
      <c r="F38" s="807">
        <v>0</v>
      </c>
      <c r="G38" s="807">
        <v>0</v>
      </c>
      <c r="H38" s="803">
        <v>2</v>
      </c>
      <c r="I38" s="803">
        <v>3</v>
      </c>
      <c r="J38" s="803"/>
    </row>
    <row r="39" spans="1:23" ht="21.95" customHeight="1" x14ac:dyDescent="0.25">
      <c r="A39" s="803">
        <v>36</v>
      </c>
      <c r="B39" s="804" t="s">
        <v>291</v>
      </c>
      <c r="C39" s="805">
        <v>61.066666699999999</v>
      </c>
      <c r="D39" s="806">
        <v>84</v>
      </c>
      <c r="E39" s="806">
        <v>29</v>
      </c>
      <c r="F39" s="807">
        <v>0</v>
      </c>
      <c r="G39" s="807">
        <v>5</v>
      </c>
      <c r="H39" s="803">
        <v>0</v>
      </c>
      <c r="I39" s="803">
        <v>5</v>
      </c>
      <c r="J39" s="803"/>
    </row>
    <row r="41" spans="1:23" x14ac:dyDescent="0.25">
      <c r="A41" s="813"/>
      <c r="B41" s="814" t="s">
        <v>69</v>
      </c>
      <c r="C41" s="815">
        <f>AVERAGE(C4:C39)</f>
        <v>43.34566418823529</v>
      </c>
      <c r="D41" s="815">
        <v>85</v>
      </c>
      <c r="E41" s="815">
        <v>30.357142857142858</v>
      </c>
      <c r="F41" s="813"/>
      <c r="G41" s="813"/>
      <c r="H41" s="813"/>
      <c r="I41" s="813"/>
      <c r="J41" s="813"/>
      <c r="K41" s="813"/>
      <c r="L41" s="813"/>
      <c r="M41" s="813"/>
      <c r="N41" s="813"/>
      <c r="O41" s="813"/>
      <c r="P41" s="813"/>
      <c r="Q41" s="813"/>
      <c r="R41" s="813"/>
      <c r="S41" s="813"/>
      <c r="T41" s="813"/>
      <c r="U41" s="813"/>
      <c r="V41" s="813"/>
      <c r="W41" s="813"/>
    </row>
    <row r="42" spans="1:23" x14ac:dyDescent="0.25">
      <c r="A42" s="813"/>
      <c r="B42" s="814" t="s">
        <v>309</v>
      </c>
      <c r="C42" s="596">
        <v>16</v>
      </c>
      <c r="D42" s="813"/>
      <c r="E42" s="813"/>
      <c r="F42" s="813"/>
      <c r="G42" s="813"/>
      <c r="H42" s="813"/>
      <c r="I42" s="813"/>
      <c r="J42" s="813"/>
      <c r="K42" s="813"/>
      <c r="L42" s="813"/>
      <c r="M42" s="813"/>
      <c r="N42" s="813"/>
      <c r="O42" s="813"/>
      <c r="P42" s="813"/>
      <c r="Q42" s="813"/>
      <c r="R42" s="813"/>
      <c r="S42" s="813"/>
      <c r="T42" s="813"/>
      <c r="U42" s="813"/>
      <c r="V42" s="813"/>
      <c r="W42" s="813"/>
    </row>
    <row r="43" spans="1:23" x14ac:dyDescent="0.25">
      <c r="A43" s="813"/>
      <c r="B43" s="814" t="s">
        <v>310</v>
      </c>
      <c r="C43" s="596">
        <v>15</v>
      </c>
      <c r="D43" s="813"/>
      <c r="E43" s="813"/>
      <c r="F43" s="813"/>
      <c r="G43" s="813"/>
      <c r="H43" s="813"/>
      <c r="I43" s="813"/>
      <c r="J43" s="813"/>
      <c r="K43" s="813"/>
      <c r="L43" s="813"/>
      <c r="M43" s="813"/>
      <c r="N43" s="813"/>
      <c r="O43" s="813"/>
      <c r="P43" s="813"/>
      <c r="Q43" s="813"/>
      <c r="R43" s="813"/>
      <c r="S43" s="813"/>
      <c r="T43" s="813"/>
      <c r="U43" s="813"/>
      <c r="V43" s="813"/>
      <c r="W43" s="813"/>
    </row>
    <row r="44" spans="1:23" x14ac:dyDescent="0.25">
      <c r="A44" s="813"/>
      <c r="B44" s="595"/>
      <c r="C44" s="595"/>
      <c r="D44" s="595"/>
      <c r="E44" s="595"/>
      <c r="F44" s="595"/>
      <c r="G44" s="595"/>
      <c r="H44" s="595"/>
      <c r="I44" s="595"/>
      <c r="J44" s="595"/>
      <c r="K44" s="595"/>
      <c r="L44" s="595"/>
      <c r="M44" s="595"/>
      <c r="N44" s="595"/>
      <c r="O44" s="595"/>
      <c r="P44" s="595"/>
      <c r="Q44" s="595"/>
      <c r="R44" s="595"/>
      <c r="S44" s="595"/>
      <c r="T44" s="595"/>
      <c r="U44" s="595"/>
      <c r="V44" s="595"/>
      <c r="W44" s="595"/>
    </row>
    <row r="45" spans="1:23" x14ac:dyDescent="0.25">
      <c r="A45" s="813"/>
      <c r="B45" s="814" t="s">
        <v>383</v>
      </c>
      <c r="C45" s="877" t="s">
        <v>384</v>
      </c>
      <c r="D45" s="877"/>
      <c r="E45" s="877"/>
      <c r="F45" s="877"/>
      <c r="G45" s="877"/>
      <c r="H45" s="877"/>
      <c r="I45" s="877"/>
      <c r="J45" s="877"/>
      <c r="K45" s="877"/>
      <c r="L45" s="877"/>
      <c r="M45" s="877"/>
      <c r="N45" s="877"/>
      <c r="O45" s="877"/>
      <c r="P45" s="877"/>
      <c r="Q45" s="877"/>
      <c r="R45" s="877"/>
      <c r="S45" s="877"/>
      <c r="T45" s="877"/>
      <c r="U45" s="877"/>
      <c r="V45" s="877"/>
      <c r="W45" s="877"/>
    </row>
    <row r="46" spans="1:23" x14ac:dyDescent="0.25">
      <c r="A46" s="813"/>
      <c r="B46" s="814" t="s">
        <v>10</v>
      </c>
      <c r="C46" s="877" t="s">
        <v>385</v>
      </c>
      <c r="D46" s="877"/>
      <c r="E46" s="877"/>
      <c r="F46" s="877"/>
      <c r="G46" s="877"/>
      <c r="H46" s="877"/>
      <c r="I46" s="877"/>
      <c r="J46" s="877"/>
      <c r="K46" s="877"/>
      <c r="L46" s="877"/>
      <c r="M46" s="877"/>
      <c r="N46" s="877"/>
      <c r="O46" s="877"/>
      <c r="P46" s="877"/>
      <c r="Q46" s="877"/>
      <c r="R46" s="877"/>
      <c r="S46" s="877"/>
      <c r="T46" s="877"/>
      <c r="U46" s="877"/>
      <c r="V46" s="877"/>
      <c r="W46" s="877"/>
    </row>
    <row r="47" spans="1:23" x14ac:dyDescent="0.25">
      <c r="A47" s="813"/>
      <c r="B47" s="816"/>
      <c r="C47" s="877" t="s">
        <v>386</v>
      </c>
      <c r="D47" s="877"/>
      <c r="E47" s="877"/>
      <c r="F47" s="877"/>
      <c r="G47" s="877"/>
      <c r="H47" s="877"/>
      <c r="I47" s="877"/>
      <c r="J47" s="877"/>
      <c r="K47" s="877"/>
      <c r="L47" s="877"/>
      <c r="M47" s="877"/>
      <c r="N47" s="877"/>
      <c r="O47" s="877"/>
      <c r="P47" s="877"/>
      <c r="Q47" s="877"/>
      <c r="R47" s="877"/>
      <c r="S47" s="877"/>
      <c r="T47" s="877"/>
      <c r="U47" s="877"/>
      <c r="V47" s="877"/>
      <c r="W47" s="877"/>
    </row>
    <row r="48" spans="1:23" x14ac:dyDescent="0.25">
      <c r="B48" s="814" t="s">
        <v>381</v>
      </c>
      <c r="C48" s="597" t="s">
        <v>387</v>
      </c>
    </row>
  </sheetData>
  <autoFilter ref="A3:J3"/>
  <mergeCells count="4">
    <mergeCell ref="A1:G1"/>
    <mergeCell ref="C45:W45"/>
    <mergeCell ref="C46:W46"/>
    <mergeCell ref="C47:W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="90" zoomScaleNormal="90" workbookViewId="0">
      <selection activeCell="C9" sqref="C9:C44"/>
    </sheetView>
  </sheetViews>
  <sheetFormatPr defaultColWidth="9.140625" defaultRowHeight="11.25" x14ac:dyDescent="0.2"/>
  <cols>
    <col min="1" max="1" width="9.140625" style="526"/>
    <col min="2" max="2" width="18.140625" style="526" customWidth="1"/>
    <col min="3" max="3" width="9.140625" style="526"/>
    <col min="4" max="4" width="4.42578125" style="526" customWidth="1"/>
    <col min="5" max="5" width="9.140625" style="526"/>
    <col min="6" max="6" width="9.140625" style="644"/>
    <col min="7" max="10" width="9.140625" style="526"/>
    <col min="11" max="11" width="9.7109375" style="526" customWidth="1"/>
    <col min="12" max="16384" width="9.140625" style="526"/>
  </cols>
  <sheetData>
    <row r="1" spans="1:11" x14ac:dyDescent="0.2">
      <c r="A1" s="523" t="s">
        <v>4</v>
      </c>
      <c r="B1" s="524" t="s">
        <v>293</v>
      </c>
      <c r="C1" s="524"/>
      <c r="D1" s="524"/>
      <c r="E1" s="524"/>
      <c r="F1" s="624"/>
      <c r="G1" s="524" t="s">
        <v>201</v>
      </c>
      <c r="H1" s="524" t="s">
        <v>345</v>
      </c>
      <c r="I1" s="524"/>
      <c r="J1" s="524"/>
      <c r="K1" s="524"/>
    </row>
    <row r="2" spans="1:11" x14ac:dyDescent="0.2">
      <c r="A2" s="523" t="s">
        <v>346</v>
      </c>
      <c r="B2" s="527">
        <v>3</v>
      </c>
      <c r="C2" s="527" t="s">
        <v>295</v>
      </c>
      <c r="D2" s="527"/>
      <c r="E2" s="527"/>
      <c r="F2" s="625"/>
      <c r="G2" s="527"/>
      <c r="H2" s="527" t="s">
        <v>347</v>
      </c>
      <c r="I2" s="527"/>
      <c r="J2" s="527" t="s">
        <v>348</v>
      </c>
      <c r="K2" s="527"/>
    </row>
    <row r="3" spans="1:11" x14ac:dyDescent="0.2">
      <c r="A3" s="529" t="s">
        <v>5</v>
      </c>
      <c r="B3" s="527" t="s">
        <v>195</v>
      </c>
      <c r="C3" s="527"/>
      <c r="D3" s="527"/>
      <c r="E3" s="527" t="s">
        <v>349</v>
      </c>
      <c r="F3" s="625"/>
      <c r="G3" s="527"/>
      <c r="H3" s="527"/>
      <c r="I3" s="527" t="s">
        <v>297</v>
      </c>
      <c r="J3" s="725">
        <v>42889</v>
      </c>
      <c r="K3" s="527"/>
    </row>
    <row r="4" spans="1:11" x14ac:dyDescent="0.2">
      <c r="A4" s="530" t="s">
        <v>6</v>
      </c>
      <c r="B4" s="527"/>
      <c r="C4" s="527"/>
      <c r="D4" s="527"/>
      <c r="E4" s="528"/>
      <c r="F4" s="626">
        <v>10.1</v>
      </c>
      <c r="G4" s="627">
        <v>11</v>
      </c>
      <c r="H4" s="528"/>
      <c r="I4" s="528"/>
      <c r="J4" s="528"/>
      <c r="K4" s="528"/>
    </row>
    <row r="5" spans="1:11" x14ac:dyDescent="0.2">
      <c r="A5" s="532" t="s">
        <v>7</v>
      </c>
      <c r="B5" s="533" t="s">
        <v>8</v>
      </c>
      <c r="C5" s="534" t="s">
        <v>9</v>
      </c>
      <c r="D5" s="534"/>
      <c r="E5" s="534" t="s">
        <v>10</v>
      </c>
      <c r="F5" s="628" t="s">
        <v>134</v>
      </c>
      <c r="G5" s="534" t="s">
        <v>135</v>
      </c>
      <c r="H5" s="534" t="s">
        <v>136</v>
      </c>
      <c r="I5" s="534" t="s">
        <v>138</v>
      </c>
      <c r="J5" s="534" t="s">
        <v>139</v>
      </c>
      <c r="K5" s="535" t="s">
        <v>141</v>
      </c>
    </row>
    <row r="6" spans="1:11" x14ac:dyDescent="0.2">
      <c r="A6" s="532" t="s">
        <v>11</v>
      </c>
      <c r="B6" s="533" t="s">
        <v>12</v>
      </c>
      <c r="C6" s="534"/>
      <c r="D6" s="533"/>
      <c r="E6" s="534" t="s">
        <v>13</v>
      </c>
      <c r="F6" s="628" t="s">
        <v>14</v>
      </c>
      <c r="G6" s="534"/>
      <c r="H6" s="534"/>
      <c r="I6" s="534" t="s">
        <v>144</v>
      </c>
      <c r="J6" s="534" t="s">
        <v>145</v>
      </c>
      <c r="K6" s="536" t="s">
        <v>145</v>
      </c>
    </row>
    <row r="7" spans="1:11" x14ac:dyDescent="0.2">
      <c r="A7" s="532"/>
      <c r="B7" s="533"/>
      <c r="C7" s="534"/>
      <c r="D7" s="536" t="s">
        <v>19</v>
      </c>
      <c r="E7" s="534"/>
      <c r="F7" s="628"/>
      <c r="G7" s="534"/>
      <c r="H7" s="533"/>
      <c r="I7" s="533"/>
      <c r="J7" s="533"/>
      <c r="K7" s="533"/>
    </row>
    <row r="8" spans="1:11" x14ac:dyDescent="0.2">
      <c r="A8" s="539"/>
      <c r="B8" s="540"/>
      <c r="C8" s="541" t="s">
        <v>15</v>
      </c>
      <c r="D8" s="541" t="s">
        <v>20</v>
      </c>
      <c r="E8" s="541" t="s">
        <v>16</v>
      </c>
      <c r="F8" s="629" t="s">
        <v>17</v>
      </c>
      <c r="G8" s="541" t="s">
        <v>151</v>
      </c>
      <c r="H8" s="541" t="s">
        <v>18</v>
      </c>
      <c r="I8" s="542" t="s">
        <v>18</v>
      </c>
      <c r="J8" s="542" t="s">
        <v>18</v>
      </c>
      <c r="K8" s="542" t="s">
        <v>18</v>
      </c>
    </row>
    <row r="9" spans="1:11" ht="12.95" customHeight="1" x14ac:dyDescent="0.2">
      <c r="A9" s="630">
        <v>1</v>
      </c>
      <c r="B9" s="631" t="s">
        <v>0</v>
      </c>
      <c r="C9" s="726">
        <v>16</v>
      </c>
      <c r="D9" s="634">
        <v>36</v>
      </c>
      <c r="E9" s="727"/>
      <c r="F9" s="634">
        <v>88</v>
      </c>
      <c r="G9" s="634">
        <v>31</v>
      </c>
      <c r="H9" s="634"/>
      <c r="I9" s="634"/>
      <c r="J9" s="634"/>
      <c r="K9" s="634">
        <v>3</v>
      </c>
    </row>
    <row r="10" spans="1:11" ht="12.95" customHeight="1" x14ac:dyDescent="0.2">
      <c r="A10" s="636">
        <v>2</v>
      </c>
      <c r="B10" s="637" t="s">
        <v>26</v>
      </c>
      <c r="C10" s="726">
        <v>21.3</v>
      </c>
      <c r="D10" s="634">
        <v>35</v>
      </c>
      <c r="E10" s="727"/>
      <c r="F10" s="634">
        <v>89</v>
      </c>
      <c r="G10" s="634">
        <v>36</v>
      </c>
      <c r="H10" s="634"/>
      <c r="I10" s="634"/>
      <c r="J10" s="634"/>
      <c r="K10" s="634">
        <v>3</v>
      </c>
    </row>
    <row r="11" spans="1:11" ht="12.95" customHeight="1" x14ac:dyDescent="0.2">
      <c r="A11" s="636">
        <v>3</v>
      </c>
      <c r="B11" s="637" t="s">
        <v>183</v>
      </c>
      <c r="C11" s="726">
        <v>81.8</v>
      </c>
      <c r="D11" s="634">
        <v>2</v>
      </c>
      <c r="E11" s="727">
        <v>55.033333333333339</v>
      </c>
      <c r="F11" s="634">
        <v>100</v>
      </c>
      <c r="G11" s="634">
        <v>33</v>
      </c>
      <c r="H11" s="634"/>
      <c r="I11" s="634"/>
      <c r="J11" s="634"/>
      <c r="K11" s="634">
        <v>1</v>
      </c>
    </row>
    <row r="12" spans="1:11" ht="12.95" customHeight="1" x14ac:dyDescent="0.2">
      <c r="A12" s="636">
        <v>4</v>
      </c>
      <c r="B12" s="637" t="s">
        <v>185</v>
      </c>
      <c r="C12" s="726">
        <v>90.7</v>
      </c>
      <c r="D12" s="634">
        <v>1</v>
      </c>
      <c r="E12" s="727">
        <v>55.833333333333336</v>
      </c>
      <c r="F12" s="634">
        <v>100</v>
      </c>
      <c r="G12" s="634">
        <v>31</v>
      </c>
      <c r="H12" s="634"/>
      <c r="I12" s="634"/>
      <c r="J12" s="634"/>
      <c r="K12" s="634">
        <v>0</v>
      </c>
    </row>
    <row r="13" spans="1:11" ht="12.95" customHeight="1" x14ac:dyDescent="0.2">
      <c r="A13" s="636">
        <v>5</v>
      </c>
      <c r="B13" s="637" t="s">
        <v>188</v>
      </c>
      <c r="C13" s="726">
        <v>46.1</v>
      </c>
      <c r="D13" s="634">
        <v>21</v>
      </c>
      <c r="E13" s="727"/>
      <c r="F13" s="634">
        <v>89</v>
      </c>
      <c r="G13" s="634">
        <v>32</v>
      </c>
      <c r="H13" s="634"/>
      <c r="I13" s="634"/>
      <c r="J13" s="634"/>
      <c r="K13" s="634">
        <v>1</v>
      </c>
    </row>
    <row r="14" spans="1:11" ht="12.95" customHeight="1" x14ac:dyDescent="0.2">
      <c r="A14" s="636">
        <v>6</v>
      </c>
      <c r="B14" s="637" t="s">
        <v>191</v>
      </c>
      <c r="C14" s="726">
        <v>27</v>
      </c>
      <c r="D14" s="634">
        <v>32</v>
      </c>
      <c r="E14" s="727"/>
      <c r="F14" s="634">
        <v>88</v>
      </c>
      <c r="G14" s="634">
        <v>30</v>
      </c>
      <c r="H14" s="634"/>
      <c r="I14" s="634"/>
      <c r="J14" s="634"/>
      <c r="K14" s="634">
        <v>2</v>
      </c>
    </row>
    <row r="15" spans="1:11" ht="12.95" customHeight="1" x14ac:dyDescent="0.2">
      <c r="A15" s="636">
        <v>7</v>
      </c>
      <c r="B15" s="637" t="s">
        <v>230</v>
      </c>
      <c r="C15" s="726">
        <v>47.3</v>
      </c>
      <c r="D15" s="634">
        <v>19</v>
      </c>
      <c r="E15" s="727">
        <v>45.666666666666664</v>
      </c>
      <c r="F15" s="634">
        <v>89</v>
      </c>
      <c r="G15" s="634">
        <v>34</v>
      </c>
      <c r="H15" s="634"/>
      <c r="I15" s="634"/>
      <c r="J15" s="634"/>
      <c r="K15" s="634">
        <v>1</v>
      </c>
    </row>
    <row r="16" spans="1:11" ht="12.95" customHeight="1" x14ac:dyDescent="0.2">
      <c r="A16" s="636">
        <v>8</v>
      </c>
      <c r="B16" s="637" t="s">
        <v>233</v>
      </c>
      <c r="C16" s="726">
        <v>44</v>
      </c>
      <c r="D16" s="634">
        <v>23</v>
      </c>
      <c r="E16" s="727">
        <v>41.166666666666664</v>
      </c>
      <c r="F16" s="634">
        <v>88</v>
      </c>
      <c r="G16" s="634">
        <v>30</v>
      </c>
      <c r="H16" s="634"/>
      <c r="I16" s="634"/>
      <c r="J16" s="634"/>
      <c r="K16" s="634">
        <v>1</v>
      </c>
    </row>
    <row r="17" spans="1:11" ht="12.95" customHeight="1" x14ac:dyDescent="0.2">
      <c r="A17" s="636">
        <v>9</v>
      </c>
      <c r="B17" s="637" t="s">
        <v>235</v>
      </c>
      <c r="C17" s="726">
        <v>46.3</v>
      </c>
      <c r="D17" s="634">
        <v>20</v>
      </c>
      <c r="E17" s="727">
        <v>43.6</v>
      </c>
      <c r="F17" s="634">
        <v>90</v>
      </c>
      <c r="G17" s="634">
        <v>30</v>
      </c>
      <c r="H17" s="634"/>
      <c r="I17" s="634"/>
      <c r="J17" s="634"/>
      <c r="K17" s="634">
        <v>2</v>
      </c>
    </row>
    <row r="18" spans="1:11" ht="12.95" customHeight="1" x14ac:dyDescent="0.2">
      <c r="A18" s="636">
        <v>10</v>
      </c>
      <c r="B18" s="637" t="s">
        <v>237</v>
      </c>
      <c r="C18" s="726">
        <v>48</v>
      </c>
      <c r="D18" s="634">
        <v>17</v>
      </c>
      <c r="E18" s="727">
        <v>42.4</v>
      </c>
      <c r="F18" s="634">
        <v>99</v>
      </c>
      <c r="G18" s="634">
        <v>36</v>
      </c>
      <c r="H18" s="634"/>
      <c r="I18" s="634"/>
      <c r="J18" s="634"/>
      <c r="K18" s="634">
        <v>1</v>
      </c>
    </row>
    <row r="19" spans="1:11" ht="12.95" customHeight="1" x14ac:dyDescent="0.2">
      <c r="A19" s="636">
        <v>11</v>
      </c>
      <c r="B19" s="637" t="s">
        <v>239</v>
      </c>
      <c r="C19" s="726">
        <v>77.099999999999994</v>
      </c>
      <c r="D19" s="634">
        <v>4</v>
      </c>
      <c r="E19" s="727">
        <v>56.43333333333333</v>
      </c>
      <c r="F19" s="634">
        <v>99</v>
      </c>
      <c r="G19" s="634">
        <v>34</v>
      </c>
      <c r="H19" s="634"/>
      <c r="I19" s="634"/>
      <c r="J19" s="634"/>
      <c r="K19" s="634">
        <v>1</v>
      </c>
    </row>
    <row r="20" spans="1:11" ht="12.95" customHeight="1" x14ac:dyDescent="0.2">
      <c r="A20" s="636">
        <v>12</v>
      </c>
      <c r="B20" s="637" t="s">
        <v>241</v>
      </c>
      <c r="C20" s="726">
        <v>30.9</v>
      </c>
      <c r="D20" s="634">
        <v>29</v>
      </c>
      <c r="E20" s="727"/>
      <c r="F20" s="634">
        <v>99</v>
      </c>
      <c r="G20" s="634">
        <v>31</v>
      </c>
      <c r="H20" s="634"/>
      <c r="I20" s="634"/>
      <c r="J20" s="634"/>
      <c r="K20" s="634">
        <v>3</v>
      </c>
    </row>
    <row r="21" spans="1:11" ht="12.95" customHeight="1" x14ac:dyDescent="0.2">
      <c r="A21" s="636">
        <v>13</v>
      </c>
      <c r="B21" s="637" t="s">
        <v>244</v>
      </c>
      <c r="C21" s="726">
        <v>32.1</v>
      </c>
      <c r="D21" s="634">
        <v>28</v>
      </c>
      <c r="E21" s="727"/>
      <c r="F21" s="634">
        <v>99</v>
      </c>
      <c r="G21" s="634">
        <v>29</v>
      </c>
      <c r="H21" s="634"/>
      <c r="I21" s="634"/>
      <c r="J21" s="634"/>
      <c r="K21" s="634">
        <v>2</v>
      </c>
    </row>
    <row r="22" spans="1:11" ht="12.95" customHeight="1" x14ac:dyDescent="0.2">
      <c r="A22" s="636">
        <v>14</v>
      </c>
      <c r="B22" s="637" t="s">
        <v>246</v>
      </c>
      <c r="C22" s="726">
        <v>45.3</v>
      </c>
      <c r="D22" s="634">
        <v>22</v>
      </c>
      <c r="E22" s="727"/>
      <c r="F22" s="634">
        <v>99</v>
      </c>
      <c r="G22" s="634">
        <v>31</v>
      </c>
      <c r="H22" s="634"/>
      <c r="I22" s="634"/>
      <c r="J22" s="634"/>
      <c r="K22" s="634">
        <v>1</v>
      </c>
    </row>
    <row r="23" spans="1:11" ht="12.95" customHeight="1" x14ac:dyDescent="0.2">
      <c r="A23" s="636">
        <v>15</v>
      </c>
      <c r="B23" s="637" t="s">
        <v>248</v>
      </c>
      <c r="C23" s="726">
        <v>78.400000000000006</v>
      </c>
      <c r="D23" s="634">
        <v>3</v>
      </c>
      <c r="E23" s="727">
        <v>56.1</v>
      </c>
      <c r="F23" s="634">
        <v>99</v>
      </c>
      <c r="G23" s="634">
        <v>36</v>
      </c>
      <c r="H23" s="634"/>
      <c r="I23" s="634"/>
      <c r="J23" s="634"/>
      <c r="K23" s="634">
        <v>1</v>
      </c>
    </row>
    <row r="24" spans="1:11" ht="12.95" customHeight="1" x14ac:dyDescent="0.2">
      <c r="A24" s="636">
        <v>16</v>
      </c>
      <c r="B24" s="637" t="s">
        <v>250</v>
      </c>
      <c r="C24" s="726">
        <v>70.8</v>
      </c>
      <c r="D24" s="634">
        <v>8</v>
      </c>
      <c r="E24" s="727">
        <v>55.20000000000001</v>
      </c>
      <c r="F24" s="634">
        <v>100</v>
      </c>
      <c r="G24" s="634">
        <v>31</v>
      </c>
      <c r="H24" s="634"/>
      <c r="I24" s="634"/>
      <c r="J24" s="634"/>
      <c r="K24" s="634">
        <v>2</v>
      </c>
    </row>
    <row r="25" spans="1:11" ht="12.95" customHeight="1" x14ac:dyDescent="0.2">
      <c r="A25" s="636">
        <v>17</v>
      </c>
      <c r="B25" s="637" t="s">
        <v>252</v>
      </c>
      <c r="C25" s="726">
        <v>76.900000000000006</v>
      </c>
      <c r="D25" s="634">
        <v>5</v>
      </c>
      <c r="E25" s="727">
        <v>54.733333333333327</v>
      </c>
      <c r="F25" s="634">
        <v>100</v>
      </c>
      <c r="G25" s="634">
        <v>34</v>
      </c>
      <c r="H25" s="634"/>
      <c r="I25" s="634"/>
      <c r="J25" s="634"/>
      <c r="K25" s="634">
        <v>1</v>
      </c>
    </row>
    <row r="26" spans="1:11" ht="12.95" customHeight="1" x14ac:dyDescent="0.2">
      <c r="A26" s="636">
        <v>18</v>
      </c>
      <c r="B26" s="637" t="s">
        <v>254</v>
      </c>
      <c r="C26" s="726">
        <v>71.900000000000006</v>
      </c>
      <c r="D26" s="634">
        <v>6</v>
      </c>
      <c r="E26" s="727">
        <v>55.233333333333327</v>
      </c>
      <c r="F26" s="634">
        <v>100</v>
      </c>
      <c r="G26" s="634">
        <v>35</v>
      </c>
      <c r="H26" s="634"/>
      <c r="I26" s="634"/>
      <c r="J26" s="634"/>
      <c r="K26" s="634">
        <v>0</v>
      </c>
    </row>
    <row r="27" spans="1:11" ht="12.95" customHeight="1" x14ac:dyDescent="0.2">
      <c r="A27" s="636">
        <v>19</v>
      </c>
      <c r="B27" s="637" t="s">
        <v>256</v>
      </c>
      <c r="C27" s="726">
        <v>64.2</v>
      </c>
      <c r="D27" s="634">
        <v>10</v>
      </c>
      <c r="E27" s="727">
        <v>55</v>
      </c>
      <c r="F27" s="634">
        <v>104</v>
      </c>
      <c r="G27" s="634">
        <v>34</v>
      </c>
      <c r="H27" s="634"/>
      <c r="I27" s="634"/>
      <c r="J27" s="634"/>
      <c r="K27" s="634">
        <v>1</v>
      </c>
    </row>
    <row r="28" spans="1:11" ht="12.95" customHeight="1" x14ac:dyDescent="0.2">
      <c r="A28" s="636">
        <v>20</v>
      </c>
      <c r="B28" s="637" t="s">
        <v>258</v>
      </c>
      <c r="C28" s="726">
        <v>63.6</v>
      </c>
      <c r="D28" s="634">
        <v>11</v>
      </c>
      <c r="E28" s="727">
        <v>55.266666666666673</v>
      </c>
      <c r="F28" s="634">
        <v>100</v>
      </c>
      <c r="G28" s="634">
        <v>32</v>
      </c>
      <c r="H28" s="634"/>
      <c r="I28" s="634"/>
      <c r="J28" s="634"/>
      <c r="K28" s="634">
        <v>1</v>
      </c>
    </row>
    <row r="29" spans="1:11" ht="12.95" customHeight="1" x14ac:dyDescent="0.2">
      <c r="A29" s="636">
        <v>21</v>
      </c>
      <c r="B29" s="637" t="s">
        <v>260</v>
      </c>
      <c r="C29" s="726">
        <v>62.9</v>
      </c>
      <c r="D29" s="634">
        <v>12</v>
      </c>
      <c r="E29" s="727">
        <v>55.266666666666673</v>
      </c>
      <c r="F29" s="634">
        <v>91</v>
      </c>
      <c r="G29" s="634">
        <v>30</v>
      </c>
      <c r="H29" s="634"/>
      <c r="I29" s="634"/>
      <c r="J29" s="634"/>
      <c r="K29" s="634">
        <v>1</v>
      </c>
    </row>
    <row r="30" spans="1:11" ht="12.95" customHeight="1" x14ac:dyDescent="0.2">
      <c r="A30" s="636">
        <v>22</v>
      </c>
      <c r="B30" s="637" t="s">
        <v>262</v>
      </c>
      <c r="C30" s="726">
        <v>47.4</v>
      </c>
      <c r="D30" s="634">
        <v>18</v>
      </c>
      <c r="E30" s="727">
        <v>44</v>
      </c>
      <c r="F30" s="634">
        <v>87</v>
      </c>
      <c r="G30" s="634">
        <v>31</v>
      </c>
      <c r="H30" s="634"/>
      <c r="I30" s="634"/>
      <c r="J30" s="634"/>
      <c r="K30" s="634">
        <v>2</v>
      </c>
    </row>
    <row r="31" spans="1:11" ht="12.95" customHeight="1" x14ac:dyDescent="0.2">
      <c r="A31" s="636">
        <v>23</v>
      </c>
      <c r="B31" s="637" t="s">
        <v>264</v>
      </c>
      <c r="C31" s="726">
        <v>57.2</v>
      </c>
      <c r="D31" s="634">
        <v>13</v>
      </c>
      <c r="E31" s="727">
        <v>52.466666666666669</v>
      </c>
      <c r="F31" s="634">
        <v>102</v>
      </c>
      <c r="G31" s="634">
        <v>33</v>
      </c>
      <c r="H31" s="634"/>
      <c r="I31" s="634"/>
      <c r="J31" s="634"/>
      <c r="K31" s="634">
        <v>1</v>
      </c>
    </row>
    <row r="32" spans="1:11" ht="12.95" customHeight="1" x14ac:dyDescent="0.2">
      <c r="A32" s="636">
        <v>24</v>
      </c>
      <c r="B32" s="637" t="s">
        <v>266</v>
      </c>
      <c r="C32" s="726">
        <v>48.9</v>
      </c>
      <c r="D32" s="634">
        <v>16</v>
      </c>
      <c r="E32" s="727">
        <v>45.666666666666664</v>
      </c>
      <c r="F32" s="634">
        <v>100</v>
      </c>
      <c r="G32" s="634">
        <v>27</v>
      </c>
      <c r="H32" s="634"/>
      <c r="I32" s="634"/>
      <c r="J32" s="634"/>
      <c r="K32" s="634">
        <v>1</v>
      </c>
    </row>
    <row r="33" spans="1:11" ht="12.95" customHeight="1" x14ac:dyDescent="0.2">
      <c r="A33" s="636">
        <v>25</v>
      </c>
      <c r="B33" s="637" t="s">
        <v>268</v>
      </c>
      <c r="C33" s="726">
        <v>33.299999999999997</v>
      </c>
      <c r="D33" s="634">
        <v>27</v>
      </c>
      <c r="E33" s="727"/>
      <c r="F33" s="634">
        <v>88</v>
      </c>
      <c r="G33" s="634">
        <v>29</v>
      </c>
      <c r="H33" s="634"/>
      <c r="I33" s="634"/>
      <c r="J33" s="634"/>
      <c r="K33" s="634">
        <v>1</v>
      </c>
    </row>
    <row r="34" spans="1:11" ht="12.95" customHeight="1" x14ac:dyDescent="0.2">
      <c r="A34" s="636">
        <v>26</v>
      </c>
      <c r="B34" s="637" t="s">
        <v>271</v>
      </c>
      <c r="C34" s="726">
        <v>40</v>
      </c>
      <c r="D34" s="634">
        <v>26</v>
      </c>
      <c r="E34" s="727"/>
      <c r="F34" s="634">
        <v>89</v>
      </c>
      <c r="G34" s="634">
        <v>32</v>
      </c>
      <c r="H34" s="634"/>
      <c r="I34" s="634"/>
      <c r="J34" s="634"/>
      <c r="K34" s="634">
        <v>1</v>
      </c>
    </row>
    <row r="35" spans="1:11" ht="12.95" customHeight="1" x14ac:dyDescent="0.2">
      <c r="A35" s="636">
        <v>27</v>
      </c>
      <c r="B35" s="637" t="s">
        <v>273</v>
      </c>
      <c r="C35" s="726">
        <v>55.3</v>
      </c>
      <c r="D35" s="634">
        <v>14</v>
      </c>
      <c r="E35" s="727">
        <v>53.466666666666669</v>
      </c>
      <c r="F35" s="634">
        <v>100</v>
      </c>
      <c r="G35" s="634">
        <v>31</v>
      </c>
      <c r="H35" s="634"/>
      <c r="I35" s="634"/>
      <c r="J35" s="634"/>
      <c r="K35" s="634">
        <v>1</v>
      </c>
    </row>
    <row r="36" spans="1:11" ht="12.95" customHeight="1" x14ac:dyDescent="0.2">
      <c r="A36" s="636">
        <v>28</v>
      </c>
      <c r="B36" s="637" t="s">
        <v>275</v>
      </c>
      <c r="C36" s="726">
        <v>29.4</v>
      </c>
      <c r="D36" s="634">
        <v>30</v>
      </c>
      <c r="E36" s="727"/>
      <c r="F36" s="634">
        <v>87</v>
      </c>
      <c r="G36" s="634">
        <v>28</v>
      </c>
      <c r="H36" s="634"/>
      <c r="I36" s="634"/>
      <c r="J36" s="634"/>
      <c r="K36" s="634">
        <v>1</v>
      </c>
    </row>
    <row r="37" spans="1:11" ht="12.95" customHeight="1" x14ac:dyDescent="0.2">
      <c r="A37" s="636">
        <v>29</v>
      </c>
      <c r="B37" s="637" t="s">
        <v>277</v>
      </c>
      <c r="C37" s="726">
        <v>42.3</v>
      </c>
      <c r="D37" s="634">
        <v>25</v>
      </c>
      <c r="E37" s="727"/>
      <c r="F37" s="634">
        <v>89</v>
      </c>
      <c r="G37" s="634">
        <v>35</v>
      </c>
      <c r="H37" s="634"/>
      <c r="I37" s="634"/>
      <c r="J37" s="634"/>
      <c r="K37" s="634">
        <v>2</v>
      </c>
    </row>
    <row r="38" spans="1:11" ht="12.95" customHeight="1" x14ac:dyDescent="0.2">
      <c r="A38" s="636">
        <v>30</v>
      </c>
      <c r="B38" s="637" t="s">
        <v>280</v>
      </c>
      <c r="C38" s="726">
        <v>54.3</v>
      </c>
      <c r="D38" s="634">
        <v>15</v>
      </c>
      <c r="E38" s="727">
        <v>51.233333333333327</v>
      </c>
      <c r="F38" s="634">
        <v>89</v>
      </c>
      <c r="G38" s="634">
        <v>34</v>
      </c>
      <c r="H38" s="634"/>
      <c r="I38" s="634"/>
      <c r="J38" s="634"/>
      <c r="K38" s="634">
        <v>1</v>
      </c>
    </row>
    <row r="39" spans="1:11" ht="12.95" customHeight="1" x14ac:dyDescent="0.2">
      <c r="A39" s="636">
        <v>31</v>
      </c>
      <c r="B39" s="637" t="s">
        <v>282</v>
      </c>
      <c r="C39" s="726">
        <v>43.5</v>
      </c>
      <c r="D39" s="634">
        <v>24</v>
      </c>
      <c r="E39" s="727">
        <v>41.199999999999996</v>
      </c>
      <c r="F39" s="634">
        <v>89</v>
      </c>
      <c r="G39" s="634">
        <v>32</v>
      </c>
      <c r="H39" s="634"/>
      <c r="I39" s="634"/>
      <c r="J39" s="634"/>
      <c r="K39" s="634">
        <v>1</v>
      </c>
    </row>
    <row r="40" spans="1:11" ht="12.95" customHeight="1" x14ac:dyDescent="0.2">
      <c r="A40" s="636">
        <v>32</v>
      </c>
      <c r="B40" s="637" t="s">
        <v>284</v>
      </c>
      <c r="C40" s="726">
        <v>71.8</v>
      </c>
      <c r="D40" s="634">
        <v>7</v>
      </c>
      <c r="E40" s="727">
        <v>55.633333333333333</v>
      </c>
      <c r="F40" s="634">
        <v>99</v>
      </c>
      <c r="G40" s="634">
        <v>36</v>
      </c>
      <c r="H40" s="634"/>
      <c r="I40" s="634"/>
      <c r="J40" s="634"/>
      <c r="K40" s="634">
        <v>0</v>
      </c>
    </row>
    <row r="41" spans="1:11" ht="12.95" customHeight="1" x14ac:dyDescent="0.2">
      <c r="A41" s="636">
        <v>33</v>
      </c>
      <c r="B41" s="637" t="s">
        <v>286</v>
      </c>
      <c r="C41" s="726">
        <v>67.599999999999994</v>
      </c>
      <c r="D41" s="634">
        <v>9</v>
      </c>
      <c r="E41" s="727">
        <v>54.433333333333337</v>
      </c>
      <c r="F41" s="634">
        <v>99</v>
      </c>
      <c r="G41" s="634">
        <v>32</v>
      </c>
      <c r="H41" s="634"/>
      <c r="I41" s="634"/>
      <c r="J41" s="634"/>
      <c r="K41" s="634">
        <v>1</v>
      </c>
    </row>
    <row r="42" spans="1:11" ht="12.95" customHeight="1" x14ac:dyDescent="0.2">
      <c r="A42" s="636">
        <v>34</v>
      </c>
      <c r="B42" s="637" t="s">
        <v>288</v>
      </c>
      <c r="C42" s="726">
        <v>25.5</v>
      </c>
      <c r="D42" s="634">
        <v>33</v>
      </c>
      <c r="E42" s="727"/>
      <c r="F42" s="634">
        <v>90</v>
      </c>
      <c r="G42" s="634">
        <v>30</v>
      </c>
      <c r="H42" s="634"/>
      <c r="I42" s="634"/>
      <c r="J42" s="634"/>
      <c r="K42" s="634">
        <v>1</v>
      </c>
    </row>
    <row r="43" spans="1:11" ht="12.95" customHeight="1" x14ac:dyDescent="0.2">
      <c r="A43" s="636">
        <v>35</v>
      </c>
      <c r="B43" s="637" t="s">
        <v>290</v>
      </c>
      <c r="C43" s="726">
        <v>29</v>
      </c>
      <c r="D43" s="634">
        <v>31</v>
      </c>
      <c r="E43" s="727"/>
      <c r="F43" s="634">
        <v>88</v>
      </c>
      <c r="G43" s="634">
        <v>28</v>
      </c>
      <c r="H43" s="634"/>
      <c r="I43" s="634"/>
      <c r="J43" s="634"/>
      <c r="K43" s="634">
        <v>2</v>
      </c>
    </row>
    <row r="44" spans="1:11" s="558" customFormat="1" ht="12.95" customHeight="1" x14ac:dyDescent="0.2">
      <c r="A44" s="638">
        <v>36</v>
      </c>
      <c r="B44" s="639" t="s">
        <v>291</v>
      </c>
      <c r="C44" s="728">
        <v>25.4</v>
      </c>
      <c r="D44" s="642">
        <v>34</v>
      </c>
      <c r="E44" s="729"/>
      <c r="F44" s="642">
        <v>90</v>
      </c>
      <c r="G44" s="642">
        <v>28</v>
      </c>
      <c r="H44" s="642"/>
      <c r="I44" s="642"/>
      <c r="J44" s="642"/>
      <c r="K44" s="642">
        <v>2</v>
      </c>
    </row>
    <row r="45" spans="1:11" x14ac:dyDescent="0.2">
      <c r="A45" s="558" t="s">
        <v>25</v>
      </c>
      <c r="B45" s="558"/>
      <c r="C45" s="643"/>
      <c r="D45" s="558"/>
      <c r="E45" s="558"/>
      <c r="F45" s="730">
        <f>AVERAGE(F9:F44)</f>
        <v>94.333333333333329</v>
      </c>
      <c r="G45" s="730">
        <f>AVERAGE(G9:G44)</f>
        <v>31.833333333333332</v>
      </c>
      <c r="H45" s="558"/>
      <c r="I45" s="558"/>
      <c r="J45" s="558"/>
      <c r="K45" s="558"/>
    </row>
    <row r="47" spans="1:11" x14ac:dyDescent="0.2">
      <c r="A47" s="526" t="s">
        <v>152</v>
      </c>
    </row>
    <row r="48" spans="1:11" x14ac:dyDescent="0.2">
      <c r="B48" s="731" t="s">
        <v>350</v>
      </c>
      <c r="C48" s="731"/>
      <c r="D48" s="731"/>
      <c r="E48" s="731"/>
      <c r="F48" s="732"/>
    </row>
    <row r="49" spans="2:6" x14ac:dyDescent="0.2">
      <c r="B49" s="731" t="s">
        <v>351</v>
      </c>
      <c r="C49" s="731"/>
      <c r="D49" s="731"/>
      <c r="E49" s="731"/>
      <c r="F49" s="732"/>
    </row>
    <row r="50" spans="2:6" x14ac:dyDescent="0.2">
      <c r="B50" s="731" t="s">
        <v>352</v>
      </c>
      <c r="C50" s="731"/>
      <c r="D50" s="731"/>
      <c r="E50" s="731"/>
      <c r="F50" s="732"/>
    </row>
  </sheetData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&amp;C2016-2017 UNIFORM SOUTHERN SOFT RED WINTER WHEAT NURSERY
DATA SHEET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5"/>
  <sheetViews>
    <sheetView workbookViewId="0">
      <pane ySplit="4" topLeftCell="A5" activePane="bottomLeft" state="frozen"/>
      <selection pane="bottomLeft" activeCell="S8" sqref="S8"/>
    </sheetView>
  </sheetViews>
  <sheetFormatPr defaultColWidth="8.85546875" defaultRowHeight="12.75" x14ac:dyDescent="0.2"/>
  <cols>
    <col min="1" max="1" width="5.85546875" style="648" customWidth="1"/>
    <col min="2" max="2" width="25.5703125" style="648" customWidth="1"/>
    <col min="3" max="10" width="7.140625" style="720" customWidth="1"/>
    <col min="11" max="11" width="1.42578125" style="720" customWidth="1"/>
    <col min="12" max="12" width="5.85546875" style="720" customWidth="1"/>
    <col min="13" max="16" width="5.85546875" style="721" customWidth="1"/>
    <col min="17" max="17" width="7.140625" style="721" customWidth="1"/>
    <col min="18" max="16384" width="8.85546875" style="648"/>
  </cols>
  <sheetData>
    <row r="1" spans="1:27" x14ac:dyDescent="0.2">
      <c r="A1" s="880" t="s">
        <v>299</v>
      </c>
      <c r="B1" s="881"/>
      <c r="C1" s="881"/>
      <c r="D1" s="881"/>
      <c r="E1" s="881"/>
      <c r="F1" s="881"/>
      <c r="G1" s="881"/>
      <c r="H1" s="881"/>
      <c r="I1" s="881"/>
      <c r="J1" s="882"/>
      <c r="K1" s="645"/>
      <c r="L1" s="838" t="s">
        <v>394</v>
      </c>
      <c r="M1" s="647"/>
      <c r="N1" s="647"/>
      <c r="O1" s="647"/>
      <c r="P1" s="647"/>
      <c r="Q1" s="647"/>
    </row>
    <row r="2" spans="1:27" x14ac:dyDescent="0.2">
      <c r="A2" s="649"/>
      <c r="B2" s="649"/>
      <c r="C2" s="650" t="s">
        <v>173</v>
      </c>
      <c r="D2" s="650" t="s">
        <v>174</v>
      </c>
      <c r="E2" s="650" t="s">
        <v>175</v>
      </c>
      <c r="F2" s="650" t="s">
        <v>300</v>
      </c>
      <c r="G2" s="650" t="s">
        <v>176</v>
      </c>
      <c r="H2" s="650" t="s">
        <v>301</v>
      </c>
      <c r="I2" s="650" t="s">
        <v>157</v>
      </c>
      <c r="J2" s="646" t="s">
        <v>302</v>
      </c>
      <c r="K2" s="645"/>
      <c r="L2" s="651" t="s">
        <v>175</v>
      </c>
      <c r="M2" s="652" t="s">
        <v>54</v>
      </c>
      <c r="N2" s="652" t="s">
        <v>54</v>
      </c>
      <c r="O2" s="652" t="s">
        <v>54</v>
      </c>
      <c r="P2" s="652" t="s">
        <v>54</v>
      </c>
      <c r="Q2" s="652" t="s">
        <v>54</v>
      </c>
    </row>
    <row r="3" spans="1:27" x14ac:dyDescent="0.2">
      <c r="A3" s="653" t="s">
        <v>37</v>
      </c>
      <c r="B3" s="653" t="s">
        <v>133</v>
      </c>
      <c r="C3" s="654" t="s">
        <v>19</v>
      </c>
      <c r="D3" s="654" t="s">
        <v>177</v>
      </c>
      <c r="E3" s="654" t="s">
        <v>178</v>
      </c>
      <c r="F3" s="654" t="s">
        <v>303</v>
      </c>
      <c r="G3" s="654" t="s">
        <v>158</v>
      </c>
      <c r="H3" s="654" t="s">
        <v>158</v>
      </c>
      <c r="I3" s="654" t="s">
        <v>159</v>
      </c>
      <c r="J3" s="655" t="s">
        <v>304</v>
      </c>
      <c r="K3" s="656"/>
      <c r="L3" s="657" t="s">
        <v>305</v>
      </c>
      <c r="M3" s="658" t="s">
        <v>306</v>
      </c>
      <c r="N3" s="658" t="s">
        <v>307</v>
      </c>
      <c r="O3" s="658" t="s">
        <v>308</v>
      </c>
      <c r="P3" s="658" t="s">
        <v>395</v>
      </c>
      <c r="Q3" s="658" t="s">
        <v>396</v>
      </c>
    </row>
    <row r="4" spans="1:27" s="666" customFormat="1" ht="11.25" x14ac:dyDescent="0.2">
      <c r="A4" s="659"/>
      <c r="B4" s="659"/>
      <c r="C4" s="660" t="s">
        <v>58</v>
      </c>
      <c r="D4" s="660" t="s">
        <v>16</v>
      </c>
      <c r="E4" s="660" t="s">
        <v>60</v>
      </c>
      <c r="F4" s="661" t="s">
        <v>18</v>
      </c>
      <c r="G4" s="661" t="s">
        <v>18</v>
      </c>
      <c r="H4" s="661" t="s">
        <v>18</v>
      </c>
      <c r="I4" s="661" t="s">
        <v>18</v>
      </c>
      <c r="J4" s="662" t="s">
        <v>18</v>
      </c>
      <c r="K4" s="663"/>
      <c r="L4" s="664" t="s">
        <v>60</v>
      </c>
      <c r="M4" s="665" t="s">
        <v>129</v>
      </c>
      <c r="N4" s="665" t="s">
        <v>129</v>
      </c>
      <c r="O4" s="665" t="s">
        <v>129</v>
      </c>
      <c r="P4" s="665" t="s">
        <v>129</v>
      </c>
      <c r="Q4" s="665" t="s">
        <v>129</v>
      </c>
    </row>
    <row r="5" spans="1:27" x14ac:dyDescent="0.2">
      <c r="A5" s="667"/>
      <c r="B5" s="667"/>
      <c r="C5" s="668"/>
      <c r="D5" s="668"/>
      <c r="E5" s="668"/>
      <c r="F5" s="668"/>
      <c r="G5" s="668"/>
      <c r="H5" s="668"/>
      <c r="I5" s="668"/>
      <c r="J5" s="669"/>
      <c r="K5" s="670"/>
      <c r="L5" s="671"/>
      <c r="M5" s="672"/>
      <c r="N5" s="672"/>
      <c r="O5" s="672"/>
      <c r="P5" s="672"/>
      <c r="Q5" s="672"/>
    </row>
    <row r="6" spans="1:27" x14ac:dyDescent="0.2">
      <c r="A6" s="673">
        <v>1</v>
      </c>
      <c r="B6" s="673" t="s">
        <v>0</v>
      </c>
      <c r="C6" s="668">
        <v>49.806081896551731</v>
      </c>
      <c r="D6" s="668">
        <v>55.599999999999994</v>
      </c>
      <c r="E6" s="668"/>
      <c r="F6" s="668">
        <v>4</v>
      </c>
      <c r="G6" s="668">
        <v>3.5</v>
      </c>
      <c r="H6" s="668">
        <v>0</v>
      </c>
      <c r="I6" s="668">
        <v>4.5</v>
      </c>
      <c r="J6" s="669">
        <v>2</v>
      </c>
      <c r="K6" s="670">
        <v>2</v>
      </c>
      <c r="L6" s="674">
        <v>78.5</v>
      </c>
      <c r="M6" s="675">
        <v>52.5</v>
      </c>
      <c r="N6" s="675">
        <v>20</v>
      </c>
      <c r="O6" s="675">
        <v>10.5</v>
      </c>
      <c r="P6" s="675">
        <v>37.5</v>
      </c>
      <c r="Q6" s="675">
        <v>36.75</v>
      </c>
    </row>
    <row r="7" spans="1:27" x14ac:dyDescent="0.2">
      <c r="A7" s="673">
        <v>2</v>
      </c>
      <c r="B7" s="673" t="s">
        <v>26</v>
      </c>
      <c r="C7" s="668">
        <v>59.25781034482759</v>
      </c>
      <c r="D7" s="668">
        <v>59.1</v>
      </c>
      <c r="E7" s="668"/>
      <c r="F7" s="668">
        <v>3.5</v>
      </c>
      <c r="G7" s="668">
        <v>0.25</v>
      </c>
      <c r="H7" s="668">
        <v>1.75</v>
      </c>
      <c r="I7" s="668">
        <v>5</v>
      </c>
      <c r="J7" s="669">
        <v>6.5</v>
      </c>
      <c r="K7" s="670">
        <v>6.5</v>
      </c>
      <c r="L7" s="674">
        <v>76</v>
      </c>
      <c r="M7" s="675">
        <v>37.5</v>
      </c>
      <c r="N7" s="675">
        <v>17.5</v>
      </c>
      <c r="O7" s="675">
        <v>7.5</v>
      </c>
      <c r="P7" s="675">
        <v>27.5</v>
      </c>
      <c r="Q7" s="675">
        <v>27.5</v>
      </c>
    </row>
    <row r="8" spans="1:27" x14ac:dyDescent="0.2">
      <c r="A8" s="673">
        <v>3</v>
      </c>
      <c r="B8" s="673" t="s">
        <v>183</v>
      </c>
      <c r="C8" s="668">
        <v>59.361810344827589</v>
      </c>
      <c r="D8" s="668">
        <v>54.4</v>
      </c>
      <c r="E8" s="668"/>
      <c r="F8" s="668">
        <v>6.5</v>
      </c>
      <c r="G8" s="668">
        <v>0</v>
      </c>
      <c r="H8" s="668">
        <v>0.5</v>
      </c>
      <c r="I8" s="668">
        <v>5.75</v>
      </c>
      <c r="J8" s="669">
        <v>5.5</v>
      </c>
      <c r="K8" s="670">
        <v>5.5</v>
      </c>
      <c r="L8" s="674">
        <v>89</v>
      </c>
      <c r="M8" s="675">
        <v>12.5</v>
      </c>
      <c r="N8" s="675">
        <v>17.5</v>
      </c>
      <c r="O8" s="675">
        <v>2.125</v>
      </c>
      <c r="P8" s="675">
        <v>22.5</v>
      </c>
      <c r="Q8" s="675">
        <v>18</v>
      </c>
      <c r="R8" s="839"/>
      <c r="S8" s="839"/>
      <c r="T8" s="839"/>
      <c r="U8" s="839"/>
      <c r="V8" s="839"/>
      <c r="W8" s="839"/>
      <c r="X8" s="839"/>
      <c r="Y8" s="839"/>
      <c r="Z8" s="839"/>
      <c r="AA8" s="839"/>
    </row>
    <row r="9" spans="1:27" x14ac:dyDescent="0.2">
      <c r="A9" s="673">
        <v>4</v>
      </c>
      <c r="B9" s="673" t="s">
        <v>185</v>
      </c>
      <c r="C9" s="668">
        <v>46.277478448275865</v>
      </c>
      <c r="D9" s="668">
        <v>54.85</v>
      </c>
      <c r="E9" s="668"/>
      <c r="F9" s="668">
        <v>7</v>
      </c>
      <c r="G9" s="668">
        <v>0.5</v>
      </c>
      <c r="H9" s="668">
        <v>4.25</v>
      </c>
      <c r="I9" s="668">
        <v>4.5</v>
      </c>
      <c r="J9" s="669">
        <v>0.5</v>
      </c>
      <c r="K9" s="670">
        <v>0.5</v>
      </c>
      <c r="L9" s="674">
        <v>96</v>
      </c>
      <c r="M9" s="675">
        <v>40</v>
      </c>
      <c r="N9" s="675">
        <v>5</v>
      </c>
      <c r="O9" s="675">
        <v>2</v>
      </c>
      <c r="P9" s="675">
        <v>37.5</v>
      </c>
      <c r="Q9" s="675">
        <v>28.5</v>
      </c>
    </row>
    <row r="10" spans="1:27" s="682" customFormat="1" x14ac:dyDescent="0.2">
      <c r="A10" s="676">
        <v>5</v>
      </c>
      <c r="B10" s="676" t="s">
        <v>188</v>
      </c>
      <c r="C10" s="677">
        <v>77.255581896551732</v>
      </c>
      <c r="D10" s="677">
        <v>58.05</v>
      </c>
      <c r="E10" s="677"/>
      <c r="F10" s="677">
        <v>4.25</v>
      </c>
      <c r="G10" s="677">
        <v>0</v>
      </c>
      <c r="H10" s="677">
        <v>0.5</v>
      </c>
      <c r="I10" s="677">
        <v>5.75</v>
      </c>
      <c r="J10" s="678">
        <v>3.5</v>
      </c>
      <c r="K10" s="679">
        <v>3.5</v>
      </c>
      <c r="L10" s="680">
        <v>80</v>
      </c>
      <c r="M10" s="681">
        <v>60</v>
      </c>
      <c r="N10" s="681">
        <v>25</v>
      </c>
      <c r="O10" s="681">
        <v>15</v>
      </c>
      <c r="P10" s="681">
        <v>45</v>
      </c>
      <c r="Q10" s="681">
        <v>43.5</v>
      </c>
    </row>
    <row r="11" spans="1:27" x14ac:dyDescent="0.2">
      <c r="A11" s="683">
        <v>6</v>
      </c>
      <c r="B11" s="683" t="s">
        <v>191</v>
      </c>
      <c r="C11" s="684">
        <v>83.462689655172426</v>
      </c>
      <c r="D11" s="684">
        <v>61.75</v>
      </c>
      <c r="E11" s="684"/>
      <c r="F11" s="684">
        <v>3.75</v>
      </c>
      <c r="G11" s="684">
        <v>0</v>
      </c>
      <c r="H11" s="684">
        <v>0</v>
      </c>
      <c r="I11" s="684">
        <v>5</v>
      </c>
      <c r="J11" s="685">
        <v>0.5</v>
      </c>
      <c r="K11" s="686">
        <v>0.5</v>
      </c>
      <c r="L11" s="687">
        <v>77</v>
      </c>
      <c r="M11" s="688">
        <v>57.5</v>
      </c>
      <c r="N11" s="688">
        <v>20</v>
      </c>
      <c r="O11" s="688">
        <v>11.5</v>
      </c>
      <c r="P11" s="688">
        <v>50</v>
      </c>
      <c r="Q11" s="688">
        <v>43.25</v>
      </c>
    </row>
    <row r="12" spans="1:27" x14ac:dyDescent="0.2">
      <c r="A12" s="673">
        <v>7</v>
      </c>
      <c r="B12" s="673" t="s">
        <v>230</v>
      </c>
      <c r="C12" s="668">
        <v>72.548181034482752</v>
      </c>
      <c r="D12" s="668">
        <v>58.2</v>
      </c>
      <c r="E12" s="668"/>
      <c r="F12" s="668">
        <v>5</v>
      </c>
      <c r="G12" s="668">
        <v>0.25</v>
      </c>
      <c r="H12" s="668">
        <v>0</v>
      </c>
      <c r="I12" s="668">
        <v>4.5</v>
      </c>
      <c r="J12" s="669">
        <v>1</v>
      </c>
      <c r="K12" s="670">
        <v>1</v>
      </c>
      <c r="L12" s="674">
        <v>81</v>
      </c>
      <c r="M12" s="675">
        <v>55</v>
      </c>
      <c r="N12" s="675">
        <v>20</v>
      </c>
      <c r="O12" s="675">
        <v>11.5</v>
      </c>
      <c r="P12" s="675">
        <v>42.5</v>
      </c>
      <c r="Q12" s="675">
        <v>39.5</v>
      </c>
    </row>
    <row r="13" spans="1:27" x14ac:dyDescent="0.2">
      <c r="A13" s="673">
        <v>8</v>
      </c>
      <c r="B13" s="673" t="s">
        <v>233</v>
      </c>
      <c r="C13" s="668">
        <v>65.494112068965507</v>
      </c>
      <c r="D13" s="668">
        <v>58.8</v>
      </c>
      <c r="E13" s="668"/>
      <c r="F13" s="668">
        <v>4.5</v>
      </c>
      <c r="G13" s="668">
        <v>0</v>
      </c>
      <c r="H13" s="668">
        <v>1.25</v>
      </c>
      <c r="I13" s="668">
        <v>4.75</v>
      </c>
      <c r="J13" s="669">
        <v>4</v>
      </c>
      <c r="K13" s="670">
        <v>4</v>
      </c>
      <c r="L13" s="674">
        <v>80</v>
      </c>
      <c r="M13" s="675">
        <v>45</v>
      </c>
      <c r="N13" s="675">
        <v>20</v>
      </c>
      <c r="O13" s="675">
        <v>9</v>
      </c>
      <c r="P13" s="675">
        <v>27.5</v>
      </c>
      <c r="Q13" s="675">
        <v>30.5</v>
      </c>
      <c r="R13" s="839"/>
      <c r="S13" s="839"/>
      <c r="T13" s="839"/>
      <c r="U13" s="839"/>
      <c r="V13" s="839"/>
      <c r="W13" s="839"/>
      <c r="X13" s="839"/>
      <c r="Y13" s="839"/>
      <c r="Z13" s="839"/>
      <c r="AA13" s="839"/>
    </row>
    <row r="14" spans="1:27" x14ac:dyDescent="0.2">
      <c r="A14" s="673">
        <v>9</v>
      </c>
      <c r="B14" s="673" t="s">
        <v>235</v>
      </c>
      <c r="C14" s="668">
        <v>71.553793103448271</v>
      </c>
      <c r="D14" s="668">
        <v>60.7</v>
      </c>
      <c r="E14" s="668"/>
      <c r="F14" s="668">
        <v>4</v>
      </c>
      <c r="G14" s="668">
        <v>1.25</v>
      </c>
      <c r="H14" s="668">
        <v>0.5</v>
      </c>
      <c r="I14" s="668">
        <v>4.75</v>
      </c>
      <c r="J14" s="669">
        <v>7.5</v>
      </c>
      <c r="K14" s="670">
        <v>7.5</v>
      </c>
      <c r="L14" s="674">
        <v>80</v>
      </c>
      <c r="M14" s="675">
        <v>77.5</v>
      </c>
      <c r="N14" s="675">
        <v>35</v>
      </c>
      <c r="O14" s="675">
        <v>27</v>
      </c>
      <c r="P14" s="675">
        <v>55</v>
      </c>
      <c r="Q14" s="675">
        <v>55.75</v>
      </c>
    </row>
    <row r="15" spans="1:27" s="682" customFormat="1" x14ac:dyDescent="0.2">
      <c r="A15" s="676">
        <v>10</v>
      </c>
      <c r="B15" s="676" t="s">
        <v>237</v>
      </c>
      <c r="C15" s="677">
        <v>58.211366379310348</v>
      </c>
      <c r="D15" s="677">
        <v>58.9</v>
      </c>
      <c r="E15" s="677"/>
      <c r="F15" s="677">
        <v>6.5</v>
      </c>
      <c r="G15" s="677">
        <v>3</v>
      </c>
      <c r="H15" s="677">
        <v>0</v>
      </c>
      <c r="I15" s="677">
        <v>4.25</v>
      </c>
      <c r="J15" s="678">
        <v>6.5</v>
      </c>
      <c r="K15" s="679">
        <v>6.5</v>
      </c>
      <c r="L15" s="680">
        <v>85</v>
      </c>
      <c r="M15" s="681">
        <v>35</v>
      </c>
      <c r="N15" s="681">
        <v>17.5</v>
      </c>
      <c r="O15" s="681">
        <v>8</v>
      </c>
      <c r="P15" s="681">
        <v>22.5</v>
      </c>
      <c r="Q15" s="681">
        <v>24.75</v>
      </c>
    </row>
    <row r="16" spans="1:27" x14ac:dyDescent="0.2">
      <c r="A16" s="683">
        <v>11</v>
      </c>
      <c r="B16" s="683" t="s">
        <v>239</v>
      </c>
      <c r="C16" s="684">
        <v>64.556655172413798</v>
      </c>
      <c r="D16" s="684">
        <v>57.45</v>
      </c>
      <c r="E16" s="684"/>
      <c r="F16" s="684">
        <v>6.25</v>
      </c>
      <c r="G16" s="684">
        <v>0</v>
      </c>
      <c r="H16" s="684">
        <v>0.25</v>
      </c>
      <c r="I16" s="684">
        <v>5</v>
      </c>
      <c r="J16" s="685">
        <v>1</v>
      </c>
      <c r="K16" s="686">
        <v>1</v>
      </c>
      <c r="L16" s="687">
        <v>90.5</v>
      </c>
      <c r="M16" s="688">
        <v>47.5</v>
      </c>
      <c r="N16" s="688">
        <v>27.5</v>
      </c>
      <c r="O16" s="688">
        <v>16.5</v>
      </c>
      <c r="P16" s="688">
        <v>12.5</v>
      </c>
      <c r="Q16" s="688">
        <v>27.5</v>
      </c>
      <c r="R16" s="839"/>
      <c r="S16" s="839"/>
      <c r="T16" s="839"/>
      <c r="U16" s="839"/>
      <c r="V16" s="839"/>
      <c r="W16" s="839"/>
      <c r="X16" s="839"/>
      <c r="Y16" s="839"/>
      <c r="Z16" s="839"/>
      <c r="AA16" s="839"/>
    </row>
    <row r="17" spans="1:27" x14ac:dyDescent="0.2">
      <c r="A17" s="673">
        <v>12</v>
      </c>
      <c r="B17" s="673" t="s">
        <v>241</v>
      </c>
      <c r="C17" s="668">
        <v>59.431864655172419</v>
      </c>
      <c r="D17" s="668">
        <v>52.9</v>
      </c>
      <c r="E17" s="668"/>
      <c r="F17" s="668">
        <v>4.5</v>
      </c>
      <c r="G17" s="668">
        <v>0.5</v>
      </c>
      <c r="H17" s="668">
        <v>0.5</v>
      </c>
      <c r="I17" s="668">
        <v>5.5</v>
      </c>
      <c r="J17" s="669">
        <v>5</v>
      </c>
      <c r="K17" s="670">
        <v>5</v>
      </c>
      <c r="L17" s="674">
        <v>79.5</v>
      </c>
      <c r="M17" s="675">
        <v>35</v>
      </c>
      <c r="N17" s="675">
        <v>25</v>
      </c>
      <c r="O17" s="675">
        <v>9.5</v>
      </c>
      <c r="P17" s="675">
        <v>47.5</v>
      </c>
      <c r="Q17" s="675">
        <v>37</v>
      </c>
    </row>
    <row r="18" spans="1:27" x14ac:dyDescent="0.2">
      <c r="A18" s="673">
        <v>13</v>
      </c>
      <c r="B18" s="673" t="s">
        <v>244</v>
      </c>
      <c r="C18" s="668">
        <v>60.713642241379311</v>
      </c>
      <c r="D18" s="668">
        <v>53.099999999999994</v>
      </c>
      <c r="E18" s="668"/>
      <c r="F18" s="668">
        <v>4.5</v>
      </c>
      <c r="G18" s="668">
        <v>0</v>
      </c>
      <c r="H18" s="668">
        <v>0.75</v>
      </c>
      <c r="I18" s="668">
        <v>4.5</v>
      </c>
      <c r="J18" s="669">
        <v>3</v>
      </c>
      <c r="K18" s="670">
        <v>3</v>
      </c>
      <c r="L18" s="674">
        <v>81</v>
      </c>
      <c r="M18" s="675">
        <v>25</v>
      </c>
      <c r="N18" s="675">
        <v>17.5</v>
      </c>
      <c r="O18" s="675">
        <v>4.25</v>
      </c>
      <c r="P18" s="675">
        <v>50</v>
      </c>
      <c r="Q18" s="675">
        <v>32.75</v>
      </c>
    </row>
    <row r="19" spans="1:27" x14ac:dyDescent="0.2">
      <c r="A19" s="673">
        <v>14</v>
      </c>
      <c r="B19" s="673" t="s">
        <v>246</v>
      </c>
      <c r="C19" s="668">
        <v>70.371325431034492</v>
      </c>
      <c r="D19" s="668">
        <v>55.25</v>
      </c>
      <c r="E19" s="668"/>
      <c r="F19" s="668">
        <v>3.75</v>
      </c>
      <c r="G19" s="668">
        <v>0</v>
      </c>
      <c r="H19" s="668">
        <v>0.75</v>
      </c>
      <c r="I19" s="668">
        <v>6</v>
      </c>
      <c r="J19" s="669">
        <v>2.5</v>
      </c>
      <c r="K19" s="670">
        <v>2.5</v>
      </c>
      <c r="L19" s="674">
        <v>81</v>
      </c>
      <c r="M19" s="675">
        <v>85</v>
      </c>
      <c r="N19" s="675">
        <v>35</v>
      </c>
      <c r="O19" s="675">
        <v>30</v>
      </c>
      <c r="P19" s="675">
        <v>62.5</v>
      </c>
      <c r="Q19" s="675">
        <v>61</v>
      </c>
      <c r="R19" s="839"/>
      <c r="S19" s="839"/>
      <c r="T19" s="839"/>
      <c r="U19" s="839"/>
      <c r="V19" s="839"/>
      <c r="W19" s="839"/>
      <c r="X19" s="839"/>
      <c r="Y19" s="839"/>
      <c r="Z19" s="839"/>
      <c r="AA19" s="839"/>
    </row>
    <row r="20" spans="1:27" s="682" customFormat="1" x14ac:dyDescent="0.2">
      <c r="A20" s="676">
        <v>15</v>
      </c>
      <c r="B20" s="676" t="s">
        <v>248</v>
      </c>
      <c r="C20" s="677">
        <v>62.955262500000003</v>
      </c>
      <c r="D20" s="677">
        <v>53.900000000000006</v>
      </c>
      <c r="E20" s="677"/>
      <c r="F20" s="677">
        <v>6</v>
      </c>
      <c r="G20" s="677">
        <v>0</v>
      </c>
      <c r="H20" s="677">
        <v>0.75</v>
      </c>
      <c r="I20" s="677">
        <v>5</v>
      </c>
      <c r="J20" s="678">
        <v>4.5</v>
      </c>
      <c r="K20" s="679">
        <v>4.5</v>
      </c>
      <c r="L20" s="680">
        <v>86</v>
      </c>
      <c r="M20" s="681">
        <v>17.5</v>
      </c>
      <c r="N20" s="681">
        <v>15</v>
      </c>
      <c r="O20" s="681">
        <v>2.75</v>
      </c>
      <c r="P20" s="681">
        <v>30</v>
      </c>
      <c r="Q20" s="681">
        <v>21.75</v>
      </c>
    </row>
    <row r="21" spans="1:27" x14ac:dyDescent="0.2">
      <c r="A21" s="683">
        <v>16</v>
      </c>
      <c r="B21" s="683" t="s">
        <v>250</v>
      </c>
      <c r="C21" s="684">
        <v>68.577017241379309</v>
      </c>
      <c r="D21" s="684">
        <v>57.95</v>
      </c>
      <c r="E21" s="684"/>
      <c r="F21" s="684">
        <v>5.75</v>
      </c>
      <c r="G21" s="684">
        <v>0.25</v>
      </c>
      <c r="H21" s="684">
        <v>0</v>
      </c>
      <c r="I21" s="684">
        <v>4.25</v>
      </c>
      <c r="J21" s="685">
        <v>7</v>
      </c>
      <c r="K21" s="686">
        <v>7</v>
      </c>
      <c r="L21" s="687">
        <v>85.5</v>
      </c>
      <c r="M21" s="688">
        <v>25</v>
      </c>
      <c r="N21" s="688">
        <v>22.5</v>
      </c>
      <c r="O21" s="688">
        <v>5.75</v>
      </c>
      <c r="P21" s="688">
        <v>42.5</v>
      </c>
      <c r="Q21" s="688">
        <v>31.25</v>
      </c>
    </row>
    <row r="22" spans="1:27" x14ac:dyDescent="0.2">
      <c r="A22" s="673">
        <v>17</v>
      </c>
      <c r="B22" s="673" t="s">
        <v>252</v>
      </c>
      <c r="C22" s="668">
        <v>53.858484482758627</v>
      </c>
      <c r="D22" s="668">
        <v>52.7</v>
      </c>
      <c r="E22" s="668"/>
      <c r="F22" s="668">
        <v>6.25</v>
      </c>
      <c r="G22" s="668">
        <v>0</v>
      </c>
      <c r="H22" s="668">
        <v>0.5</v>
      </c>
      <c r="I22" s="668">
        <v>4.5</v>
      </c>
      <c r="J22" s="669">
        <v>6</v>
      </c>
      <c r="K22" s="670">
        <v>6</v>
      </c>
      <c r="L22" s="674">
        <v>85</v>
      </c>
      <c r="M22" s="675">
        <v>45</v>
      </c>
      <c r="N22" s="675">
        <v>22.5</v>
      </c>
      <c r="O22" s="675">
        <v>10.75</v>
      </c>
      <c r="P22" s="675">
        <v>20</v>
      </c>
      <c r="Q22" s="675">
        <v>28.25</v>
      </c>
    </row>
    <row r="23" spans="1:27" x14ac:dyDescent="0.2">
      <c r="A23" s="673">
        <v>18</v>
      </c>
      <c r="B23" s="673" t="s">
        <v>254</v>
      </c>
      <c r="C23" s="668">
        <v>42.482038793103449</v>
      </c>
      <c r="D23" s="668">
        <v>45.849999999999994</v>
      </c>
      <c r="E23" s="668"/>
      <c r="F23" s="668">
        <v>8</v>
      </c>
      <c r="G23" s="668">
        <v>2.25</v>
      </c>
      <c r="H23" s="668">
        <v>0.25</v>
      </c>
      <c r="I23" s="668">
        <v>4</v>
      </c>
      <c r="J23" s="669">
        <v>6</v>
      </c>
      <c r="K23" s="670">
        <v>6</v>
      </c>
      <c r="L23" s="674"/>
      <c r="M23" s="675"/>
      <c r="N23" s="675"/>
      <c r="O23" s="675"/>
      <c r="P23" s="675"/>
      <c r="Q23" s="675"/>
    </row>
    <row r="24" spans="1:27" x14ac:dyDescent="0.2">
      <c r="A24" s="673">
        <v>19</v>
      </c>
      <c r="B24" s="673" t="s">
        <v>256</v>
      </c>
      <c r="C24" s="668">
        <v>16.055168103448274</v>
      </c>
      <c r="D24" s="668">
        <v>25</v>
      </c>
      <c r="E24" s="668"/>
      <c r="F24" s="668">
        <v>7.75</v>
      </c>
      <c r="G24" s="668">
        <v>2.25</v>
      </c>
      <c r="H24" s="668">
        <v>1</v>
      </c>
      <c r="I24" s="668">
        <v>3.75</v>
      </c>
      <c r="J24" s="669">
        <v>7.5</v>
      </c>
      <c r="K24" s="670">
        <v>7.5</v>
      </c>
      <c r="L24" s="674"/>
      <c r="M24" s="675"/>
      <c r="N24" s="675"/>
      <c r="O24" s="675"/>
      <c r="P24" s="675"/>
      <c r="Q24" s="675"/>
    </row>
    <row r="25" spans="1:27" s="682" customFormat="1" x14ac:dyDescent="0.2">
      <c r="A25" s="676">
        <v>20</v>
      </c>
      <c r="B25" s="676" t="s">
        <v>258</v>
      </c>
      <c r="C25" s="677">
        <v>23.385318965517243</v>
      </c>
      <c r="D25" s="677">
        <v>44.05</v>
      </c>
      <c r="E25" s="677"/>
      <c r="F25" s="677">
        <v>7</v>
      </c>
      <c r="G25" s="677">
        <v>0.25</v>
      </c>
      <c r="H25" s="677">
        <v>3.75</v>
      </c>
      <c r="I25" s="677">
        <v>4.25</v>
      </c>
      <c r="J25" s="678">
        <v>8</v>
      </c>
      <c r="K25" s="679">
        <v>8</v>
      </c>
      <c r="L25" s="680">
        <v>93.5</v>
      </c>
      <c r="M25" s="681"/>
      <c r="N25" s="681"/>
      <c r="O25" s="681"/>
      <c r="P25" s="681"/>
      <c r="Q25" s="681"/>
    </row>
    <row r="26" spans="1:27" x14ac:dyDescent="0.2">
      <c r="A26" s="683">
        <v>21</v>
      </c>
      <c r="B26" s="683" t="s">
        <v>260</v>
      </c>
      <c r="C26" s="684">
        <v>69.11864655172414</v>
      </c>
      <c r="D26" s="684">
        <v>57.45</v>
      </c>
      <c r="E26" s="684"/>
      <c r="F26" s="684">
        <v>6.25</v>
      </c>
      <c r="G26" s="684">
        <v>0</v>
      </c>
      <c r="H26" s="684">
        <v>0</v>
      </c>
      <c r="I26" s="684">
        <v>5.5</v>
      </c>
      <c r="J26" s="685">
        <v>1.5</v>
      </c>
      <c r="K26" s="686">
        <v>1.5</v>
      </c>
      <c r="L26" s="687">
        <v>79.5</v>
      </c>
      <c r="M26" s="688">
        <v>52.5</v>
      </c>
      <c r="N26" s="688">
        <v>25</v>
      </c>
      <c r="O26" s="688">
        <v>15.375</v>
      </c>
      <c r="P26" s="688">
        <v>30</v>
      </c>
      <c r="Q26" s="688">
        <v>35.25</v>
      </c>
      <c r="R26" s="839"/>
      <c r="S26" s="839"/>
      <c r="T26" s="839"/>
      <c r="U26" s="839"/>
      <c r="V26" s="839"/>
      <c r="W26" s="839"/>
      <c r="X26" s="839"/>
      <c r="Y26" s="839"/>
      <c r="Z26" s="839"/>
      <c r="AA26" s="839"/>
    </row>
    <row r="27" spans="1:27" x14ac:dyDescent="0.2">
      <c r="A27" s="673">
        <v>22</v>
      </c>
      <c r="B27" s="673" t="s">
        <v>262</v>
      </c>
      <c r="C27" s="668">
        <v>58.960995689655164</v>
      </c>
      <c r="D27" s="668">
        <v>55</v>
      </c>
      <c r="E27" s="668"/>
      <c r="F27" s="668">
        <v>3.5</v>
      </c>
      <c r="G27" s="668">
        <v>3</v>
      </c>
      <c r="H27" s="668">
        <v>0</v>
      </c>
      <c r="I27" s="668">
        <v>5</v>
      </c>
      <c r="J27" s="669">
        <v>1.5</v>
      </c>
      <c r="K27" s="670">
        <v>1.5</v>
      </c>
      <c r="L27" s="674">
        <v>80</v>
      </c>
      <c r="M27" s="675">
        <v>80</v>
      </c>
      <c r="N27" s="675">
        <v>42.5</v>
      </c>
      <c r="O27" s="675">
        <v>33.75</v>
      </c>
      <c r="P27" s="675">
        <v>65</v>
      </c>
      <c r="Q27" s="675">
        <v>62.75</v>
      </c>
    </row>
    <row r="28" spans="1:27" x14ac:dyDescent="0.2">
      <c r="A28" s="673">
        <v>23</v>
      </c>
      <c r="B28" s="673" t="s">
        <v>264</v>
      </c>
      <c r="C28" s="668">
        <v>17.834655172413793</v>
      </c>
      <c r="D28" s="668">
        <v>43.849999999999994</v>
      </c>
      <c r="E28" s="668"/>
      <c r="F28" s="668">
        <v>7.5</v>
      </c>
      <c r="G28" s="668">
        <v>1.75</v>
      </c>
      <c r="H28" s="668">
        <v>4.5</v>
      </c>
      <c r="I28" s="668">
        <v>3.75</v>
      </c>
      <c r="J28" s="669">
        <v>4.5</v>
      </c>
      <c r="K28" s="670">
        <v>4.5</v>
      </c>
      <c r="L28" s="674">
        <v>91</v>
      </c>
      <c r="M28" s="675">
        <v>25</v>
      </c>
      <c r="N28" s="675">
        <v>17.5</v>
      </c>
      <c r="O28" s="675">
        <v>4.5</v>
      </c>
      <c r="P28" s="675">
        <v>25</v>
      </c>
      <c r="Q28" s="675">
        <v>22.75</v>
      </c>
    </row>
    <row r="29" spans="1:27" x14ac:dyDescent="0.2">
      <c r="A29" s="673">
        <v>24</v>
      </c>
      <c r="B29" s="673" t="s">
        <v>266</v>
      </c>
      <c r="C29" s="668">
        <v>36.570087068965513</v>
      </c>
      <c r="D29" s="668">
        <v>47.3</v>
      </c>
      <c r="E29" s="668"/>
      <c r="F29" s="668">
        <v>5.5</v>
      </c>
      <c r="G29" s="668">
        <v>0.25</v>
      </c>
      <c r="H29" s="668">
        <v>4</v>
      </c>
      <c r="I29" s="668">
        <v>4.75</v>
      </c>
      <c r="J29" s="669">
        <v>7</v>
      </c>
      <c r="K29" s="670">
        <v>7</v>
      </c>
      <c r="L29" s="674">
        <v>85</v>
      </c>
      <c r="M29" s="675">
        <v>55</v>
      </c>
      <c r="N29" s="675">
        <v>25</v>
      </c>
      <c r="O29" s="675">
        <v>17.5</v>
      </c>
      <c r="P29" s="675">
        <v>47.5</v>
      </c>
      <c r="Q29" s="675">
        <v>43</v>
      </c>
    </row>
    <row r="30" spans="1:27" s="682" customFormat="1" x14ac:dyDescent="0.2">
      <c r="A30" s="676">
        <v>25</v>
      </c>
      <c r="B30" s="676" t="s">
        <v>268</v>
      </c>
      <c r="C30" s="677">
        <v>84.723241379310338</v>
      </c>
      <c r="D30" s="677">
        <v>60.6</v>
      </c>
      <c r="E30" s="677"/>
      <c r="F30" s="677">
        <v>4</v>
      </c>
      <c r="G30" s="677">
        <v>0</v>
      </c>
      <c r="H30" s="677">
        <v>1</v>
      </c>
      <c r="I30" s="677">
        <v>5.25</v>
      </c>
      <c r="J30" s="678">
        <v>0.5</v>
      </c>
      <c r="K30" s="679">
        <v>0.5</v>
      </c>
      <c r="L30" s="680">
        <v>77</v>
      </c>
      <c r="M30" s="681">
        <v>45</v>
      </c>
      <c r="N30" s="681">
        <v>17.5</v>
      </c>
      <c r="O30" s="681">
        <v>8.75</v>
      </c>
      <c r="P30" s="681">
        <v>35</v>
      </c>
      <c r="Q30" s="681">
        <v>32.75</v>
      </c>
    </row>
    <row r="31" spans="1:27" x14ac:dyDescent="0.2">
      <c r="A31" s="683">
        <v>26</v>
      </c>
      <c r="B31" s="683" t="s">
        <v>271</v>
      </c>
      <c r="C31" s="684">
        <v>75.609232758620692</v>
      </c>
      <c r="D31" s="684">
        <v>57.849999999999994</v>
      </c>
      <c r="E31" s="684"/>
      <c r="F31" s="684">
        <v>3.75</v>
      </c>
      <c r="G31" s="684">
        <v>2</v>
      </c>
      <c r="H31" s="684">
        <v>0</v>
      </c>
      <c r="I31" s="684">
        <v>5.75</v>
      </c>
      <c r="J31" s="685">
        <v>0</v>
      </c>
      <c r="K31" s="686">
        <v>0</v>
      </c>
      <c r="L31" s="687">
        <v>78.5</v>
      </c>
      <c r="M31" s="688">
        <v>82.5</v>
      </c>
      <c r="N31" s="688">
        <v>35</v>
      </c>
      <c r="O31" s="688">
        <v>29.25</v>
      </c>
      <c r="P31" s="688">
        <v>42.5</v>
      </c>
      <c r="Q31" s="688">
        <v>52.25</v>
      </c>
    </row>
    <row r="32" spans="1:27" x14ac:dyDescent="0.2">
      <c r="A32" s="673">
        <v>27</v>
      </c>
      <c r="B32" s="673" t="s">
        <v>273</v>
      </c>
      <c r="C32" s="668">
        <v>75.997058620689657</v>
      </c>
      <c r="D32" s="668">
        <v>59.25</v>
      </c>
      <c r="E32" s="668"/>
      <c r="F32" s="668">
        <v>4.75</v>
      </c>
      <c r="G32" s="668">
        <v>0.75</v>
      </c>
      <c r="H32" s="668">
        <v>0</v>
      </c>
      <c r="I32" s="668">
        <v>5</v>
      </c>
      <c r="J32" s="669">
        <v>0</v>
      </c>
      <c r="K32" s="670">
        <v>0</v>
      </c>
      <c r="L32" s="674">
        <v>79.5</v>
      </c>
      <c r="M32" s="675">
        <v>35</v>
      </c>
      <c r="N32" s="675">
        <v>17.5</v>
      </c>
      <c r="O32" s="675">
        <v>6.5</v>
      </c>
      <c r="P32" s="675">
        <v>30</v>
      </c>
      <c r="Q32" s="675">
        <v>27.75</v>
      </c>
    </row>
    <row r="33" spans="1:17" x14ac:dyDescent="0.2">
      <c r="A33" s="673">
        <v>28</v>
      </c>
      <c r="B33" s="673" t="s">
        <v>275</v>
      </c>
      <c r="C33" s="668">
        <v>71.47968189655171</v>
      </c>
      <c r="D33" s="668">
        <v>56.1</v>
      </c>
      <c r="E33" s="668"/>
      <c r="F33" s="668">
        <v>4.25</v>
      </c>
      <c r="G33" s="668">
        <v>1.25</v>
      </c>
      <c r="H33" s="668">
        <v>0</v>
      </c>
      <c r="I33" s="668">
        <v>5.25</v>
      </c>
      <c r="J33" s="669">
        <v>3</v>
      </c>
      <c r="K33" s="670">
        <v>3</v>
      </c>
      <c r="L33" s="674">
        <v>80</v>
      </c>
      <c r="M33" s="675">
        <v>65</v>
      </c>
      <c r="N33" s="675">
        <v>45</v>
      </c>
      <c r="O33" s="675">
        <v>29</v>
      </c>
      <c r="P33" s="675">
        <v>60</v>
      </c>
      <c r="Q33" s="675">
        <v>57</v>
      </c>
    </row>
    <row r="34" spans="1:17" x14ac:dyDescent="0.2">
      <c r="A34" s="673">
        <v>29</v>
      </c>
      <c r="B34" s="673" t="s">
        <v>277</v>
      </c>
      <c r="C34" s="668">
        <v>75.082396551724131</v>
      </c>
      <c r="D34" s="668">
        <v>60.099999999999994</v>
      </c>
      <c r="E34" s="668"/>
      <c r="F34" s="668">
        <v>4.25</v>
      </c>
      <c r="G34" s="668">
        <v>0</v>
      </c>
      <c r="H34" s="668">
        <v>0.25</v>
      </c>
      <c r="I34" s="668">
        <v>5.25</v>
      </c>
      <c r="J34" s="669">
        <v>1.5</v>
      </c>
      <c r="K34" s="670">
        <v>1.5</v>
      </c>
      <c r="L34" s="674">
        <v>81</v>
      </c>
      <c r="M34" s="675">
        <v>30</v>
      </c>
      <c r="N34" s="675">
        <v>15</v>
      </c>
      <c r="O34" s="675">
        <v>5.5</v>
      </c>
      <c r="P34" s="675">
        <v>42.5</v>
      </c>
      <c r="Q34" s="675">
        <v>30.5</v>
      </c>
    </row>
    <row r="35" spans="1:17" x14ac:dyDescent="0.2">
      <c r="A35" s="676">
        <v>30</v>
      </c>
      <c r="B35" s="676" t="s">
        <v>280</v>
      </c>
      <c r="C35" s="677">
        <v>33.532973275862069</v>
      </c>
      <c r="D35" s="677">
        <v>54.3</v>
      </c>
      <c r="E35" s="677"/>
      <c r="F35" s="677">
        <v>6.25</v>
      </c>
      <c r="G35" s="677">
        <v>0</v>
      </c>
      <c r="H35" s="677">
        <v>2.75</v>
      </c>
      <c r="I35" s="677">
        <v>5</v>
      </c>
      <c r="J35" s="678">
        <v>7.5</v>
      </c>
      <c r="K35" s="679">
        <v>7.5</v>
      </c>
      <c r="L35" s="680">
        <v>82.5</v>
      </c>
      <c r="M35" s="681">
        <v>60</v>
      </c>
      <c r="N35" s="681">
        <v>17.5</v>
      </c>
      <c r="O35" s="681">
        <v>10.75</v>
      </c>
      <c r="P35" s="681">
        <v>35</v>
      </c>
      <c r="Q35" s="681">
        <v>37.25</v>
      </c>
    </row>
    <row r="36" spans="1:17" x14ac:dyDescent="0.2">
      <c r="A36" s="689">
        <v>31</v>
      </c>
      <c r="B36" s="689" t="s">
        <v>282</v>
      </c>
      <c r="C36" s="690">
        <v>84.485481465517239</v>
      </c>
      <c r="D36" s="690">
        <v>59.5</v>
      </c>
      <c r="E36" s="690"/>
      <c r="F36" s="690">
        <v>3.75</v>
      </c>
      <c r="G36" s="690">
        <v>0</v>
      </c>
      <c r="H36" s="690">
        <v>0.25</v>
      </c>
      <c r="I36" s="690">
        <v>5</v>
      </c>
      <c r="J36" s="691">
        <v>3.5</v>
      </c>
      <c r="K36" s="692">
        <v>3.5</v>
      </c>
      <c r="L36" s="693">
        <v>77</v>
      </c>
      <c r="M36" s="694">
        <v>85</v>
      </c>
      <c r="N36" s="694">
        <v>37.5</v>
      </c>
      <c r="O36" s="694">
        <v>32</v>
      </c>
      <c r="P36" s="694">
        <v>27.5</v>
      </c>
      <c r="Q36" s="694">
        <v>47.75</v>
      </c>
    </row>
    <row r="37" spans="1:17" x14ac:dyDescent="0.2">
      <c r="A37" s="695">
        <v>32</v>
      </c>
      <c r="B37" s="695" t="s">
        <v>284</v>
      </c>
      <c r="C37" s="696">
        <v>34.421086206896554</v>
      </c>
      <c r="D37" s="696">
        <v>36.9</v>
      </c>
      <c r="E37" s="696"/>
      <c r="F37" s="696">
        <v>7.25</v>
      </c>
      <c r="G37" s="696">
        <v>1</v>
      </c>
      <c r="H37" s="696">
        <v>1</v>
      </c>
      <c r="I37" s="696">
        <v>5</v>
      </c>
      <c r="J37" s="697">
        <v>5</v>
      </c>
      <c r="K37" s="698">
        <v>5</v>
      </c>
      <c r="L37" s="699"/>
      <c r="M37" s="700"/>
      <c r="N37" s="700"/>
      <c r="O37" s="700"/>
      <c r="P37" s="700"/>
      <c r="Q37" s="700"/>
    </row>
    <row r="38" spans="1:17" x14ac:dyDescent="0.2">
      <c r="A38" s="695">
        <v>33</v>
      </c>
      <c r="B38" s="695" t="s">
        <v>286</v>
      </c>
      <c r="C38" s="696">
        <v>32.893205172413793</v>
      </c>
      <c r="D38" s="696">
        <v>53.400000000000006</v>
      </c>
      <c r="E38" s="696"/>
      <c r="F38" s="696">
        <v>7.5</v>
      </c>
      <c r="G38" s="696">
        <v>2.5</v>
      </c>
      <c r="H38" s="696">
        <v>2.5</v>
      </c>
      <c r="I38" s="696">
        <v>4.5</v>
      </c>
      <c r="J38" s="697">
        <v>8</v>
      </c>
      <c r="K38" s="698">
        <v>8</v>
      </c>
      <c r="L38" s="699"/>
      <c r="M38" s="700"/>
      <c r="N38" s="700"/>
      <c r="O38" s="700"/>
      <c r="P38" s="700"/>
      <c r="Q38" s="700"/>
    </row>
    <row r="39" spans="1:17" x14ac:dyDescent="0.2">
      <c r="A39" s="695">
        <v>34</v>
      </c>
      <c r="B39" s="695" t="s">
        <v>288</v>
      </c>
      <c r="C39" s="696">
        <v>48.216439655172408</v>
      </c>
      <c r="D39" s="696">
        <v>58.35</v>
      </c>
      <c r="E39" s="696"/>
      <c r="F39" s="696">
        <v>4.5</v>
      </c>
      <c r="G39" s="696">
        <v>2.75</v>
      </c>
      <c r="H39" s="696">
        <v>0</v>
      </c>
      <c r="I39" s="696">
        <v>3.75</v>
      </c>
      <c r="J39" s="697">
        <v>4.5</v>
      </c>
      <c r="K39" s="698">
        <v>4.5</v>
      </c>
      <c r="L39" s="699">
        <v>78.5</v>
      </c>
      <c r="M39" s="700">
        <v>67.5</v>
      </c>
      <c r="N39" s="700">
        <v>25</v>
      </c>
      <c r="O39" s="700">
        <v>16.75</v>
      </c>
      <c r="P39" s="700">
        <v>35</v>
      </c>
      <c r="Q39" s="700">
        <v>41.75</v>
      </c>
    </row>
    <row r="40" spans="1:17" x14ac:dyDescent="0.2">
      <c r="A40" s="676">
        <v>35</v>
      </c>
      <c r="B40" s="676" t="s">
        <v>290</v>
      </c>
      <c r="C40" s="677">
        <v>66.149547413793101</v>
      </c>
      <c r="D40" s="677">
        <v>58.65</v>
      </c>
      <c r="E40" s="677"/>
      <c r="F40" s="677">
        <v>3.25</v>
      </c>
      <c r="G40" s="677">
        <v>1.5</v>
      </c>
      <c r="H40" s="677">
        <v>1</v>
      </c>
      <c r="I40" s="677">
        <v>4.25</v>
      </c>
      <c r="J40" s="678">
        <v>4</v>
      </c>
      <c r="K40" s="679">
        <v>4</v>
      </c>
      <c r="L40" s="680">
        <v>78.5</v>
      </c>
      <c r="M40" s="681">
        <v>67.5</v>
      </c>
      <c r="N40" s="681">
        <v>22.5</v>
      </c>
      <c r="O40" s="681">
        <v>15.375</v>
      </c>
      <c r="P40" s="681">
        <v>37.5</v>
      </c>
      <c r="Q40" s="681">
        <v>42</v>
      </c>
    </row>
    <row r="41" spans="1:17" x14ac:dyDescent="0.2">
      <c r="A41" s="701">
        <v>36</v>
      </c>
      <c r="B41" s="701" t="s">
        <v>291</v>
      </c>
      <c r="C41" s="702">
        <v>65.882610344827583</v>
      </c>
      <c r="D41" s="702">
        <v>58.7</v>
      </c>
      <c r="E41" s="702"/>
      <c r="F41" s="702">
        <v>3.75</v>
      </c>
      <c r="G41" s="702">
        <v>2.25</v>
      </c>
      <c r="H41" s="702">
        <v>0.75</v>
      </c>
      <c r="I41" s="702">
        <v>4.75</v>
      </c>
      <c r="J41" s="703">
        <v>3.5</v>
      </c>
      <c r="K41" s="704">
        <v>3.5</v>
      </c>
      <c r="L41" s="705">
        <v>78.5</v>
      </c>
      <c r="M41" s="706">
        <v>60</v>
      </c>
      <c r="N41" s="706">
        <v>35</v>
      </c>
      <c r="O41" s="706">
        <v>25.5</v>
      </c>
      <c r="P41" s="706">
        <v>55</v>
      </c>
      <c r="Q41" s="706">
        <v>50.5</v>
      </c>
    </row>
    <row r="42" spans="1:17" x14ac:dyDescent="0.2">
      <c r="A42" s="707"/>
      <c r="B42" s="708" t="s">
        <v>69</v>
      </c>
      <c r="C42" s="709">
        <v>58.238139499521075</v>
      </c>
      <c r="D42" s="709">
        <v>54.327777777777776</v>
      </c>
      <c r="E42" s="709"/>
      <c r="F42" s="709">
        <v>5.2430555555555554</v>
      </c>
      <c r="G42" s="709">
        <v>0.92361111111111116</v>
      </c>
      <c r="H42" s="709">
        <v>0.97916666666666663</v>
      </c>
      <c r="I42" s="709">
        <v>4.8125</v>
      </c>
      <c r="J42" s="710">
        <v>3.9861111111111112</v>
      </c>
      <c r="K42" s="711">
        <v>3.9861111111111112</v>
      </c>
      <c r="L42" s="712">
        <v>82.353846153846149</v>
      </c>
      <c r="M42" s="713">
        <v>50.245901639344261</v>
      </c>
      <c r="N42" s="713">
        <v>23.852459016393443</v>
      </c>
      <c r="O42" s="713">
        <v>13.987704918032787</v>
      </c>
      <c r="P42" s="713">
        <v>38.606557377049178</v>
      </c>
      <c r="Q42" s="713">
        <v>37.67</v>
      </c>
    </row>
    <row r="43" spans="1:17" x14ac:dyDescent="0.2">
      <c r="A43" s="714"/>
      <c r="B43" s="715" t="s">
        <v>309</v>
      </c>
      <c r="C43" s="650">
        <v>11.932302206527748</v>
      </c>
      <c r="D43" s="650">
        <v>3.1512128314768546</v>
      </c>
      <c r="E43" s="650"/>
      <c r="F43" s="650">
        <v>7.2959405168104281</v>
      </c>
      <c r="G43" s="650">
        <v>47.876665724951678</v>
      </c>
      <c r="H43" s="650">
        <v>67.619991862533723</v>
      </c>
      <c r="I43" s="650">
        <v>10.009539605907833</v>
      </c>
      <c r="J43" s="646">
        <v>27.531487529696044</v>
      </c>
      <c r="K43" s="645">
        <v>27.531487529696044</v>
      </c>
      <c r="L43" s="716">
        <v>4.1548101894201315</v>
      </c>
      <c r="M43" s="717">
        <v>46.209571212340222</v>
      </c>
      <c r="N43" s="717">
        <v>37.078425174414001</v>
      </c>
      <c r="O43" s="717">
        <v>68.475235588106699</v>
      </c>
      <c r="P43" s="717">
        <v>30.395389028630362</v>
      </c>
      <c r="Q43" s="717">
        <v>21.6</v>
      </c>
    </row>
    <row r="44" spans="1:17" x14ac:dyDescent="0.2">
      <c r="A44" s="714"/>
      <c r="B44" s="715" t="s">
        <v>310</v>
      </c>
      <c r="C44" s="650">
        <v>11.741093804315849</v>
      </c>
      <c r="D44" s="650">
        <v>2.8925208530197337</v>
      </c>
      <c r="E44" s="650"/>
      <c r="F44" s="650">
        <v>0.64631251485128816</v>
      </c>
      <c r="G44" s="650">
        <v>0.74711914851650729</v>
      </c>
      <c r="H44" s="650">
        <v>1.1186869093279894</v>
      </c>
      <c r="I44" s="650">
        <v>0.81388241709787612</v>
      </c>
      <c r="J44" s="646">
        <v>1.8541971049852715</v>
      </c>
      <c r="K44" s="645">
        <v>1.8541971049852715</v>
      </c>
      <c r="L44" s="716">
        <v>5.8887100171054074</v>
      </c>
      <c r="M44" s="840" t="s">
        <v>397</v>
      </c>
      <c r="N44" s="717">
        <v>15.267728504620514</v>
      </c>
      <c r="O44" s="717">
        <v>16.534839633686435</v>
      </c>
      <c r="P44" s="717">
        <v>20.257636448435278</v>
      </c>
      <c r="Q44" s="717">
        <v>14.060947603915862</v>
      </c>
    </row>
    <row r="45" spans="1:17" ht="13.5" customHeight="1" x14ac:dyDescent="0.2">
      <c r="A45" s="667"/>
      <c r="B45" s="718" t="s">
        <v>38</v>
      </c>
      <c r="C45" s="841" t="s">
        <v>398</v>
      </c>
      <c r="D45" s="842"/>
      <c r="E45" s="842"/>
      <c r="F45" s="842"/>
      <c r="G45" s="842"/>
      <c r="H45" s="842"/>
      <c r="I45" s="842"/>
      <c r="J45" s="842"/>
      <c r="K45" s="842"/>
      <c r="L45" s="842"/>
      <c r="M45" s="842"/>
      <c r="N45" s="842"/>
      <c r="O45" s="842"/>
      <c r="P45" s="843"/>
      <c r="Q45" s="843"/>
    </row>
    <row r="46" spans="1:17" ht="13.5" customHeight="1" x14ac:dyDescent="0.2">
      <c r="A46" s="667"/>
      <c r="B46" s="718"/>
      <c r="C46" s="883" t="s">
        <v>311</v>
      </c>
      <c r="D46" s="884"/>
      <c r="E46" s="884"/>
      <c r="F46" s="884"/>
      <c r="G46" s="884"/>
      <c r="H46" s="884"/>
      <c r="I46" s="884"/>
      <c r="J46" s="884"/>
      <c r="K46" s="884"/>
      <c r="L46" s="884"/>
      <c r="M46" s="884"/>
      <c r="N46" s="884"/>
      <c r="O46" s="884"/>
      <c r="P46" s="843"/>
      <c r="Q46" s="843"/>
    </row>
    <row r="47" spans="1:17" x14ac:dyDescent="0.2">
      <c r="A47" s="667"/>
      <c r="B47" s="718" t="s">
        <v>312</v>
      </c>
      <c r="C47" s="878" t="s">
        <v>313</v>
      </c>
      <c r="D47" s="879"/>
      <c r="E47" s="879"/>
      <c r="F47" s="879"/>
      <c r="G47" s="879"/>
      <c r="H47" s="879"/>
      <c r="I47" s="879"/>
      <c r="J47" s="879"/>
      <c r="K47" s="879"/>
      <c r="L47" s="879"/>
      <c r="M47" s="879"/>
      <c r="N47" s="879"/>
      <c r="O47" s="879"/>
      <c r="P47" s="844"/>
      <c r="Q47" s="844"/>
    </row>
    <row r="48" spans="1:17" x14ac:dyDescent="0.2">
      <c r="A48" s="667"/>
      <c r="B48" s="718" t="s">
        <v>36</v>
      </c>
      <c r="C48" s="878" t="s">
        <v>314</v>
      </c>
      <c r="D48" s="879"/>
      <c r="E48" s="879"/>
      <c r="F48" s="879"/>
      <c r="G48" s="879"/>
      <c r="H48" s="879"/>
      <c r="I48" s="879"/>
      <c r="J48" s="879"/>
      <c r="K48" s="879"/>
      <c r="L48" s="879"/>
      <c r="M48" s="879"/>
      <c r="N48" s="879"/>
      <c r="O48" s="879"/>
      <c r="P48" s="844"/>
      <c r="Q48" s="844"/>
    </row>
    <row r="49" spans="1:17" x14ac:dyDescent="0.2">
      <c r="A49" s="667"/>
      <c r="B49" s="718" t="s">
        <v>315</v>
      </c>
      <c r="C49" s="878" t="s">
        <v>399</v>
      </c>
      <c r="D49" s="879"/>
      <c r="E49" s="879"/>
      <c r="F49" s="879"/>
      <c r="G49" s="879"/>
      <c r="H49" s="879"/>
      <c r="I49" s="879"/>
      <c r="J49" s="879"/>
      <c r="K49" s="879"/>
      <c r="L49" s="879"/>
      <c r="M49" s="879"/>
      <c r="N49" s="879"/>
      <c r="O49" s="879"/>
      <c r="P49" s="844"/>
      <c r="Q49" s="844"/>
    </row>
    <row r="50" spans="1:17" x14ac:dyDescent="0.2">
      <c r="A50" s="667"/>
      <c r="B50" s="718" t="s">
        <v>10</v>
      </c>
      <c r="C50" s="878"/>
      <c r="D50" s="879"/>
      <c r="E50" s="879"/>
      <c r="F50" s="879"/>
      <c r="G50" s="879"/>
      <c r="H50" s="879"/>
      <c r="I50" s="879"/>
      <c r="J50" s="879"/>
      <c r="K50" s="879"/>
      <c r="L50" s="879"/>
      <c r="M50" s="879"/>
      <c r="N50" s="879"/>
      <c r="O50" s="879"/>
      <c r="P50" s="844"/>
      <c r="Q50" s="844"/>
    </row>
    <row r="51" spans="1:17" x14ac:dyDescent="0.2">
      <c r="A51" s="667"/>
      <c r="B51" s="667"/>
      <c r="C51" s="878" t="s">
        <v>316</v>
      </c>
      <c r="D51" s="879"/>
      <c r="E51" s="879"/>
      <c r="F51" s="879"/>
      <c r="G51" s="879"/>
      <c r="H51" s="879"/>
      <c r="I51" s="879"/>
      <c r="J51" s="879"/>
      <c r="K51" s="879"/>
      <c r="L51" s="879"/>
      <c r="M51" s="879"/>
      <c r="N51" s="879"/>
      <c r="O51" s="879"/>
      <c r="P51" s="844"/>
      <c r="Q51" s="844"/>
    </row>
    <row r="52" spans="1:17" x14ac:dyDescent="0.2">
      <c r="A52" s="667"/>
      <c r="B52" s="667"/>
      <c r="C52" s="878" t="s">
        <v>317</v>
      </c>
      <c r="D52" s="879"/>
      <c r="E52" s="879"/>
      <c r="F52" s="879"/>
      <c r="G52" s="879"/>
      <c r="H52" s="879"/>
      <c r="I52" s="879"/>
      <c r="J52" s="879"/>
      <c r="K52" s="879"/>
      <c r="L52" s="879"/>
      <c r="M52" s="879"/>
      <c r="N52" s="879"/>
      <c r="O52" s="879"/>
      <c r="P52" s="844"/>
      <c r="Q52" s="844"/>
    </row>
    <row r="53" spans="1:17" x14ac:dyDescent="0.2">
      <c r="A53" s="667"/>
      <c r="B53" s="667"/>
      <c r="C53" s="878" t="s">
        <v>318</v>
      </c>
      <c r="D53" s="879"/>
      <c r="E53" s="879"/>
      <c r="F53" s="879"/>
      <c r="G53" s="879"/>
      <c r="H53" s="879"/>
      <c r="I53" s="879"/>
      <c r="J53" s="879"/>
      <c r="K53" s="879"/>
      <c r="L53" s="879"/>
      <c r="M53" s="879"/>
      <c r="N53" s="879"/>
      <c r="O53" s="879"/>
      <c r="P53" s="844"/>
      <c r="Q53" s="844"/>
    </row>
    <row r="54" spans="1:17" x14ac:dyDescent="0.2">
      <c r="A54" s="667"/>
      <c r="B54" s="718" t="s">
        <v>319</v>
      </c>
      <c r="C54" s="878" t="s">
        <v>320</v>
      </c>
      <c r="D54" s="879"/>
      <c r="E54" s="879"/>
      <c r="F54" s="879"/>
      <c r="G54" s="879"/>
      <c r="H54" s="879"/>
      <c r="I54" s="879"/>
      <c r="J54" s="879"/>
      <c r="K54" s="879"/>
      <c r="L54" s="879"/>
      <c r="M54" s="879"/>
      <c r="N54" s="879"/>
      <c r="O54" s="879"/>
      <c r="P54" s="844"/>
      <c r="Q54" s="844"/>
    </row>
    <row r="55" spans="1:17" x14ac:dyDescent="0.2">
      <c r="A55" s="667"/>
      <c r="B55" s="667"/>
      <c r="C55" s="668"/>
      <c r="D55" s="668"/>
      <c r="E55" s="668"/>
      <c r="F55" s="668"/>
      <c r="G55" s="668"/>
      <c r="H55" s="668"/>
      <c r="I55" s="668"/>
      <c r="J55" s="668"/>
      <c r="K55" s="668"/>
      <c r="L55" s="668"/>
      <c r="M55" s="719"/>
      <c r="N55" s="719"/>
      <c r="O55" s="719"/>
      <c r="P55" s="719"/>
      <c r="Q55" s="719"/>
    </row>
  </sheetData>
  <mergeCells count="10">
    <mergeCell ref="C51:O51"/>
    <mergeCell ref="C52:O52"/>
    <mergeCell ref="C53:O53"/>
    <mergeCell ref="C54:O54"/>
    <mergeCell ref="A1:J1"/>
    <mergeCell ref="C46:O46"/>
    <mergeCell ref="C47:O47"/>
    <mergeCell ref="C48:O48"/>
    <mergeCell ref="C49:O49"/>
    <mergeCell ref="C50:O50"/>
  </mergeCells>
  <pageMargins left="0.5" right="0.5" top="0.5" bottom="0.5" header="0.5" footer="0.5"/>
  <pageSetup scale="78" orientation="landscape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showGridLines="0" zoomScale="110" zoomScaleNormal="110" workbookViewId="0">
      <pane ySplit="8" topLeftCell="A9" activePane="bottomLeft" state="frozen"/>
      <selection pane="bottomLeft" activeCell="I17" sqref="I17"/>
    </sheetView>
  </sheetViews>
  <sheetFormatPr defaultColWidth="9.140625" defaultRowHeight="11.25" x14ac:dyDescent="0.2"/>
  <cols>
    <col min="1" max="1" width="9.140625" style="526"/>
    <col min="2" max="2" width="18.140625" style="526" customWidth="1"/>
    <col min="3" max="3" width="9.140625" style="526"/>
    <col min="4" max="4" width="4.42578125" style="526" customWidth="1"/>
    <col min="5" max="5" width="9.140625" style="526"/>
    <col min="6" max="6" width="9.140625" style="644"/>
    <col min="7" max="12" width="9.140625" style="526"/>
    <col min="13" max="13" width="9.5703125" style="526" customWidth="1"/>
    <col min="14" max="16384" width="9.140625" style="526"/>
  </cols>
  <sheetData>
    <row r="1" spans="1:18" x14ac:dyDescent="0.2">
      <c r="A1" s="523" t="s">
        <v>4</v>
      </c>
      <c r="B1" s="524" t="s">
        <v>293</v>
      </c>
      <c r="C1" s="524"/>
      <c r="D1" s="524"/>
      <c r="E1" s="524"/>
      <c r="F1" s="624"/>
      <c r="G1" s="524" t="s">
        <v>201</v>
      </c>
      <c r="H1" s="524" t="s">
        <v>294</v>
      </c>
      <c r="I1" s="524"/>
      <c r="J1" s="524"/>
      <c r="K1" s="524"/>
      <c r="L1" s="524"/>
      <c r="M1" s="524"/>
      <c r="N1" s="524"/>
      <c r="O1" s="524"/>
      <c r="P1" s="524"/>
      <c r="Q1" s="524"/>
      <c r="R1" s="525"/>
    </row>
    <row r="2" spans="1:18" x14ac:dyDescent="0.2">
      <c r="A2" s="523" t="s">
        <v>198</v>
      </c>
      <c r="B2" s="527">
        <v>2</v>
      </c>
      <c r="C2" s="527" t="s">
        <v>295</v>
      </c>
      <c r="D2" s="527"/>
      <c r="E2" s="527"/>
      <c r="F2" s="625"/>
      <c r="G2" s="527"/>
      <c r="H2" s="527" t="s">
        <v>204</v>
      </c>
      <c r="I2" s="527"/>
      <c r="J2" s="527"/>
      <c r="K2" s="527" t="s">
        <v>205</v>
      </c>
      <c r="L2" s="527"/>
      <c r="M2" s="527"/>
      <c r="N2" s="527"/>
      <c r="O2" s="527"/>
      <c r="P2" s="527"/>
      <c r="Q2" s="527"/>
      <c r="R2" s="528"/>
    </row>
    <row r="3" spans="1:18" x14ac:dyDescent="0.2">
      <c r="A3" s="529" t="s">
        <v>5</v>
      </c>
      <c r="B3" s="527" t="s">
        <v>195</v>
      </c>
      <c r="C3" s="527"/>
      <c r="D3" s="527"/>
      <c r="E3" s="527" t="s">
        <v>296</v>
      </c>
      <c r="F3" s="625"/>
      <c r="G3" s="527"/>
      <c r="H3" s="527"/>
      <c r="I3" s="527"/>
      <c r="J3" s="527" t="s">
        <v>297</v>
      </c>
      <c r="K3" s="527"/>
      <c r="L3" s="527"/>
      <c r="M3" s="527"/>
      <c r="N3" s="527"/>
      <c r="O3" s="527"/>
      <c r="P3" s="527"/>
      <c r="Q3" s="527"/>
      <c r="R3" s="528"/>
    </row>
    <row r="4" spans="1:18" x14ac:dyDescent="0.2">
      <c r="A4" s="530" t="s">
        <v>6</v>
      </c>
      <c r="B4" s="527"/>
      <c r="C4" s="527"/>
      <c r="D4" s="527"/>
      <c r="E4" s="528"/>
      <c r="F4" s="626">
        <v>10.1</v>
      </c>
      <c r="G4" s="627">
        <v>11</v>
      </c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</row>
    <row r="5" spans="1:18" x14ac:dyDescent="0.2">
      <c r="A5" s="532" t="s">
        <v>7</v>
      </c>
      <c r="B5" s="533" t="s">
        <v>8</v>
      </c>
      <c r="C5" s="534" t="s">
        <v>9</v>
      </c>
      <c r="D5" s="534"/>
      <c r="E5" s="534" t="s">
        <v>10</v>
      </c>
      <c r="F5" s="628" t="s">
        <v>134</v>
      </c>
      <c r="G5" s="534" t="s">
        <v>135</v>
      </c>
      <c r="H5" s="534" t="s">
        <v>136</v>
      </c>
      <c r="I5" s="534" t="s">
        <v>137</v>
      </c>
      <c r="J5" s="534" t="s">
        <v>138</v>
      </c>
      <c r="K5" s="534" t="s">
        <v>139</v>
      </c>
      <c r="L5" s="534" t="s">
        <v>140</v>
      </c>
      <c r="M5" s="535" t="s">
        <v>141</v>
      </c>
      <c r="N5" s="885" t="s">
        <v>142</v>
      </c>
      <c r="O5" s="886"/>
      <c r="P5" s="534" t="s">
        <v>54</v>
      </c>
      <c r="Q5" s="534" t="s">
        <v>22</v>
      </c>
      <c r="R5" s="535" t="s">
        <v>153</v>
      </c>
    </row>
    <row r="6" spans="1:18" x14ac:dyDescent="0.2">
      <c r="A6" s="532" t="s">
        <v>11</v>
      </c>
      <c r="B6" s="533" t="s">
        <v>12</v>
      </c>
      <c r="C6" s="534"/>
      <c r="D6" s="533"/>
      <c r="E6" s="534" t="s">
        <v>13</v>
      </c>
      <c r="F6" s="628" t="s">
        <v>14</v>
      </c>
      <c r="G6" s="534"/>
      <c r="H6" s="534"/>
      <c r="I6" s="534" t="s">
        <v>143</v>
      </c>
      <c r="J6" s="534" t="s">
        <v>144</v>
      </c>
      <c r="K6" s="534" t="s">
        <v>145</v>
      </c>
      <c r="L6" s="534" t="s">
        <v>145</v>
      </c>
      <c r="M6" s="536" t="s">
        <v>145</v>
      </c>
      <c r="N6" s="534" t="s">
        <v>146</v>
      </c>
      <c r="O6" s="534" t="s">
        <v>147</v>
      </c>
      <c r="P6" s="534" t="s">
        <v>148</v>
      </c>
      <c r="Q6" s="537" t="s">
        <v>23</v>
      </c>
      <c r="R6" s="538" t="s">
        <v>23</v>
      </c>
    </row>
    <row r="7" spans="1:18" x14ac:dyDescent="0.2">
      <c r="A7" s="532"/>
      <c r="B7" s="533"/>
      <c r="C7" s="534"/>
      <c r="D7" s="536" t="s">
        <v>19</v>
      </c>
      <c r="E7" s="534"/>
      <c r="F7" s="628"/>
      <c r="G7" s="534"/>
      <c r="H7" s="533"/>
      <c r="I7" s="533"/>
      <c r="J7" s="533"/>
      <c r="K7" s="533"/>
      <c r="L7" s="533"/>
      <c r="M7" s="533"/>
      <c r="N7" s="536" t="s">
        <v>149</v>
      </c>
      <c r="O7" s="534" t="s">
        <v>150</v>
      </c>
      <c r="P7" s="534"/>
      <c r="Q7" s="537" t="s">
        <v>24</v>
      </c>
      <c r="R7" s="538" t="s">
        <v>24</v>
      </c>
    </row>
    <row r="8" spans="1:18" x14ac:dyDescent="0.2">
      <c r="A8" s="539"/>
      <c r="B8" s="540"/>
      <c r="C8" s="541" t="s">
        <v>15</v>
      </c>
      <c r="D8" s="541" t="s">
        <v>20</v>
      </c>
      <c r="E8" s="541" t="s">
        <v>16</v>
      </c>
      <c r="F8" s="629" t="s">
        <v>17</v>
      </c>
      <c r="G8" s="541" t="s">
        <v>151</v>
      </c>
      <c r="H8" s="541" t="s">
        <v>18</v>
      </c>
      <c r="I8" s="541" t="s">
        <v>18</v>
      </c>
      <c r="J8" s="542" t="s">
        <v>18</v>
      </c>
      <c r="K8" s="542" t="s">
        <v>18</v>
      </c>
      <c r="L8" s="542" t="s">
        <v>18</v>
      </c>
      <c r="M8" s="542" t="s">
        <v>18</v>
      </c>
      <c r="N8" s="542" t="s">
        <v>18</v>
      </c>
      <c r="O8" s="542" t="s">
        <v>18</v>
      </c>
      <c r="P8" s="542" t="s">
        <v>18</v>
      </c>
      <c r="Q8" s="542" t="s">
        <v>18</v>
      </c>
      <c r="R8" s="542" t="s">
        <v>18</v>
      </c>
    </row>
    <row r="9" spans="1:18" ht="12.95" customHeight="1" x14ac:dyDescent="0.2">
      <c r="A9" s="630">
        <v>1</v>
      </c>
      <c r="B9" s="631" t="s">
        <v>0</v>
      </c>
      <c r="C9" s="632">
        <v>40.6</v>
      </c>
      <c r="D9" s="633"/>
      <c r="E9" s="633"/>
      <c r="F9" s="634">
        <v>80</v>
      </c>
      <c r="G9" s="634"/>
      <c r="H9" s="634"/>
      <c r="I9" s="634"/>
      <c r="J9" s="634"/>
      <c r="K9" s="634">
        <v>0</v>
      </c>
      <c r="L9" s="634"/>
      <c r="M9" s="634">
        <v>7</v>
      </c>
      <c r="N9" s="633"/>
      <c r="O9" s="635"/>
      <c r="P9" s="545"/>
      <c r="Q9" s="547"/>
      <c r="R9" s="548" t="s">
        <v>154</v>
      </c>
    </row>
    <row r="10" spans="1:18" ht="12.95" customHeight="1" x14ac:dyDescent="0.2">
      <c r="A10" s="636">
        <v>2</v>
      </c>
      <c r="B10" s="637" t="s">
        <v>26</v>
      </c>
      <c r="C10" s="632">
        <v>76.7</v>
      </c>
      <c r="D10" s="633"/>
      <c r="E10" s="633"/>
      <c r="F10" s="634">
        <v>93</v>
      </c>
      <c r="G10" s="634"/>
      <c r="H10" s="634"/>
      <c r="I10" s="634"/>
      <c r="J10" s="634"/>
      <c r="K10" s="634">
        <v>0</v>
      </c>
      <c r="L10" s="634"/>
      <c r="M10" s="634">
        <v>0</v>
      </c>
      <c r="N10" s="633"/>
      <c r="O10" s="635"/>
      <c r="P10" s="545"/>
      <c r="Q10" s="547"/>
      <c r="R10" s="551" t="s">
        <v>155</v>
      </c>
    </row>
    <row r="11" spans="1:18" ht="12.95" customHeight="1" x14ac:dyDescent="0.2">
      <c r="A11" s="636">
        <v>3</v>
      </c>
      <c r="B11" s="637" t="s">
        <v>183</v>
      </c>
      <c r="C11" s="632">
        <v>74.900000000000006</v>
      </c>
      <c r="D11" s="633"/>
      <c r="E11" s="633"/>
      <c r="F11" s="634">
        <v>98</v>
      </c>
      <c r="G11" s="634"/>
      <c r="H11" s="634"/>
      <c r="I11" s="634"/>
      <c r="J11" s="634"/>
      <c r="K11" s="634">
        <v>2</v>
      </c>
      <c r="L11" s="634"/>
      <c r="M11" s="634">
        <v>0</v>
      </c>
      <c r="N11" s="633"/>
      <c r="O11" s="635"/>
      <c r="P11" s="545"/>
      <c r="Q11" s="547"/>
      <c r="R11" s="551" t="s">
        <v>156</v>
      </c>
    </row>
    <row r="12" spans="1:18" ht="12.95" customHeight="1" x14ac:dyDescent="0.2">
      <c r="A12" s="636">
        <v>4</v>
      </c>
      <c r="B12" s="637" t="s">
        <v>185</v>
      </c>
      <c r="C12" s="632">
        <v>56.2</v>
      </c>
      <c r="D12" s="633"/>
      <c r="E12" s="633"/>
      <c r="F12" s="634">
        <v>101</v>
      </c>
      <c r="G12" s="634"/>
      <c r="H12" s="634"/>
      <c r="I12" s="634"/>
      <c r="J12" s="634"/>
      <c r="K12" s="634">
        <v>5</v>
      </c>
      <c r="L12" s="634"/>
      <c r="M12" s="634">
        <v>0</v>
      </c>
      <c r="N12" s="633"/>
      <c r="O12" s="635"/>
      <c r="P12" s="545"/>
      <c r="Q12" s="547"/>
      <c r="R12" s="552"/>
    </row>
    <row r="13" spans="1:18" ht="12.95" customHeight="1" x14ac:dyDescent="0.2">
      <c r="A13" s="636">
        <v>5</v>
      </c>
      <c r="B13" s="637" t="s">
        <v>188</v>
      </c>
      <c r="C13" s="632">
        <v>75.900000000000006</v>
      </c>
      <c r="D13" s="633"/>
      <c r="E13" s="633"/>
      <c r="F13" s="634">
        <v>87</v>
      </c>
      <c r="G13" s="634"/>
      <c r="H13" s="634"/>
      <c r="I13" s="634"/>
      <c r="J13" s="634"/>
      <c r="K13" s="634">
        <v>6</v>
      </c>
      <c r="L13" s="634"/>
      <c r="M13" s="634">
        <v>0</v>
      </c>
      <c r="N13" s="633"/>
      <c r="O13" s="635"/>
      <c r="P13" s="545"/>
      <c r="Q13" s="547"/>
      <c r="R13" s="552"/>
    </row>
    <row r="14" spans="1:18" ht="12.95" customHeight="1" x14ac:dyDescent="0.2">
      <c r="A14" s="636">
        <v>6</v>
      </c>
      <c r="B14" s="637" t="s">
        <v>191</v>
      </c>
      <c r="C14" s="632">
        <v>55.8</v>
      </c>
      <c r="D14" s="633"/>
      <c r="E14" s="633"/>
      <c r="F14" s="634">
        <v>86</v>
      </c>
      <c r="G14" s="634"/>
      <c r="H14" s="634"/>
      <c r="I14" s="634"/>
      <c r="J14" s="634"/>
      <c r="K14" s="634">
        <v>0</v>
      </c>
      <c r="L14" s="634"/>
      <c r="M14" s="634">
        <v>0</v>
      </c>
      <c r="N14" s="633"/>
      <c r="O14" s="635"/>
      <c r="P14" s="545"/>
      <c r="Q14" s="547"/>
      <c r="R14" s="552"/>
    </row>
    <row r="15" spans="1:18" ht="12.95" customHeight="1" x14ac:dyDescent="0.2">
      <c r="A15" s="636">
        <v>7</v>
      </c>
      <c r="B15" s="637" t="s">
        <v>230</v>
      </c>
      <c r="C15" s="632">
        <v>79.900000000000006</v>
      </c>
      <c r="D15" s="633"/>
      <c r="E15" s="633"/>
      <c r="F15" s="634">
        <v>85</v>
      </c>
      <c r="G15" s="634"/>
      <c r="H15" s="634"/>
      <c r="I15" s="634"/>
      <c r="J15" s="634"/>
      <c r="K15" s="634">
        <v>0</v>
      </c>
      <c r="L15" s="634"/>
      <c r="M15" s="634">
        <v>0</v>
      </c>
      <c r="N15" s="633"/>
      <c r="O15" s="635"/>
      <c r="P15" s="545"/>
      <c r="Q15" s="547"/>
      <c r="R15" s="552"/>
    </row>
    <row r="16" spans="1:18" ht="12.95" customHeight="1" x14ac:dyDescent="0.2">
      <c r="A16" s="636">
        <v>8</v>
      </c>
      <c r="B16" s="637" t="s">
        <v>233</v>
      </c>
      <c r="C16" s="632">
        <v>65.8</v>
      </c>
      <c r="D16" s="633"/>
      <c r="E16" s="633"/>
      <c r="F16" s="634">
        <v>85</v>
      </c>
      <c r="G16" s="634"/>
      <c r="H16" s="634"/>
      <c r="I16" s="634"/>
      <c r="J16" s="634"/>
      <c r="K16" s="634">
        <v>0</v>
      </c>
      <c r="L16" s="634"/>
      <c r="M16" s="634">
        <v>0</v>
      </c>
      <c r="N16" s="633"/>
      <c r="O16" s="635"/>
      <c r="P16" s="545"/>
      <c r="Q16" s="547"/>
      <c r="R16" s="552"/>
    </row>
    <row r="17" spans="1:18" ht="12.95" customHeight="1" x14ac:dyDescent="0.2">
      <c r="A17" s="636">
        <v>9</v>
      </c>
      <c r="B17" s="637" t="s">
        <v>235</v>
      </c>
      <c r="C17" s="632">
        <v>62.8</v>
      </c>
      <c r="D17" s="633"/>
      <c r="E17" s="633"/>
      <c r="F17" s="634">
        <v>86</v>
      </c>
      <c r="G17" s="634"/>
      <c r="H17" s="634"/>
      <c r="I17" s="634"/>
      <c r="J17" s="634"/>
      <c r="K17" s="634">
        <v>3</v>
      </c>
      <c r="L17" s="634"/>
      <c r="M17" s="634">
        <v>1</v>
      </c>
      <c r="N17" s="633"/>
      <c r="O17" s="635"/>
      <c r="P17" s="545"/>
      <c r="Q17" s="547"/>
      <c r="R17" s="552"/>
    </row>
    <row r="18" spans="1:18" ht="12.95" customHeight="1" x14ac:dyDescent="0.2">
      <c r="A18" s="636">
        <v>10</v>
      </c>
      <c r="B18" s="637" t="s">
        <v>237</v>
      </c>
      <c r="C18" s="632">
        <v>52.1</v>
      </c>
      <c r="D18" s="633"/>
      <c r="E18" s="633"/>
      <c r="F18" s="634">
        <v>97</v>
      </c>
      <c r="G18" s="634"/>
      <c r="H18" s="634"/>
      <c r="I18" s="634"/>
      <c r="J18" s="634"/>
      <c r="K18" s="634">
        <v>0</v>
      </c>
      <c r="L18" s="634"/>
      <c r="M18" s="634">
        <v>0</v>
      </c>
      <c r="N18" s="633"/>
      <c r="O18" s="635"/>
      <c r="P18" s="545"/>
      <c r="Q18" s="547"/>
      <c r="R18" s="552"/>
    </row>
    <row r="19" spans="1:18" ht="12.95" customHeight="1" x14ac:dyDescent="0.2">
      <c r="A19" s="636">
        <v>11</v>
      </c>
      <c r="B19" s="637" t="s">
        <v>239</v>
      </c>
      <c r="C19" s="632">
        <v>83.5</v>
      </c>
      <c r="D19" s="633"/>
      <c r="E19" s="633"/>
      <c r="F19" s="634">
        <v>101</v>
      </c>
      <c r="G19" s="634"/>
      <c r="H19" s="634"/>
      <c r="I19" s="634"/>
      <c r="J19" s="634"/>
      <c r="K19" s="634">
        <v>0</v>
      </c>
      <c r="L19" s="634"/>
      <c r="M19" s="634">
        <v>0</v>
      </c>
      <c r="N19" s="633"/>
      <c r="O19" s="635"/>
      <c r="P19" s="545"/>
      <c r="Q19" s="547"/>
      <c r="R19" s="552"/>
    </row>
    <row r="20" spans="1:18" ht="12.95" customHeight="1" x14ac:dyDescent="0.2">
      <c r="A20" s="636">
        <v>12</v>
      </c>
      <c r="B20" s="637" t="s">
        <v>241</v>
      </c>
      <c r="C20" s="632">
        <v>80.099999999999994</v>
      </c>
      <c r="D20" s="633"/>
      <c r="E20" s="633"/>
      <c r="F20" s="634">
        <v>87</v>
      </c>
      <c r="G20" s="634"/>
      <c r="H20" s="634"/>
      <c r="I20" s="634"/>
      <c r="J20" s="634"/>
      <c r="K20" s="634">
        <v>5</v>
      </c>
      <c r="L20" s="634"/>
      <c r="M20" s="634">
        <v>0</v>
      </c>
      <c r="N20" s="633"/>
      <c r="O20" s="635"/>
      <c r="P20" s="545"/>
      <c r="Q20" s="547"/>
      <c r="R20" s="552"/>
    </row>
    <row r="21" spans="1:18" ht="12.95" customHeight="1" x14ac:dyDescent="0.2">
      <c r="A21" s="636">
        <v>13</v>
      </c>
      <c r="B21" s="637" t="s">
        <v>244</v>
      </c>
      <c r="C21" s="632">
        <v>72.099999999999994</v>
      </c>
      <c r="D21" s="633"/>
      <c r="E21" s="633"/>
      <c r="F21" s="634">
        <v>87</v>
      </c>
      <c r="G21" s="634"/>
      <c r="H21" s="634"/>
      <c r="I21" s="634"/>
      <c r="J21" s="634"/>
      <c r="K21" s="634">
        <v>2</v>
      </c>
      <c r="L21" s="634"/>
      <c r="M21" s="634">
        <v>0</v>
      </c>
      <c r="N21" s="633"/>
      <c r="O21" s="635"/>
      <c r="P21" s="545"/>
      <c r="Q21" s="547"/>
      <c r="R21" s="552"/>
    </row>
    <row r="22" spans="1:18" ht="12.95" customHeight="1" x14ac:dyDescent="0.2">
      <c r="A22" s="636">
        <v>14</v>
      </c>
      <c r="B22" s="637" t="s">
        <v>246</v>
      </c>
      <c r="C22" s="632">
        <v>53.7</v>
      </c>
      <c r="D22" s="633"/>
      <c r="E22" s="633"/>
      <c r="F22" s="634">
        <v>86</v>
      </c>
      <c r="G22" s="634"/>
      <c r="H22" s="634"/>
      <c r="I22" s="634"/>
      <c r="J22" s="634"/>
      <c r="K22" s="634">
        <v>2</v>
      </c>
      <c r="L22" s="634"/>
      <c r="M22" s="634">
        <v>0</v>
      </c>
      <c r="N22" s="633"/>
      <c r="O22" s="635"/>
      <c r="P22" s="545"/>
      <c r="Q22" s="547"/>
      <c r="R22" s="552"/>
    </row>
    <row r="23" spans="1:18" ht="12.95" customHeight="1" x14ac:dyDescent="0.2">
      <c r="A23" s="636">
        <v>15</v>
      </c>
      <c r="B23" s="637" t="s">
        <v>248</v>
      </c>
      <c r="C23" s="632">
        <v>69.599999999999994</v>
      </c>
      <c r="D23" s="633"/>
      <c r="E23" s="633"/>
      <c r="F23" s="634">
        <v>89</v>
      </c>
      <c r="G23" s="634"/>
      <c r="H23" s="634"/>
      <c r="I23" s="634"/>
      <c r="J23" s="634"/>
      <c r="K23" s="634">
        <v>5</v>
      </c>
      <c r="L23" s="634"/>
      <c r="M23" s="634">
        <v>0</v>
      </c>
      <c r="N23" s="633"/>
      <c r="O23" s="635"/>
      <c r="P23" s="545"/>
      <c r="Q23" s="547"/>
      <c r="R23" s="552"/>
    </row>
    <row r="24" spans="1:18" ht="12.95" customHeight="1" x14ac:dyDescent="0.2">
      <c r="A24" s="636">
        <v>16</v>
      </c>
      <c r="B24" s="637" t="s">
        <v>250</v>
      </c>
      <c r="C24" s="632">
        <v>56.5</v>
      </c>
      <c r="D24" s="633"/>
      <c r="E24" s="633"/>
      <c r="F24" s="634">
        <v>88</v>
      </c>
      <c r="G24" s="634"/>
      <c r="H24" s="634"/>
      <c r="I24" s="634"/>
      <c r="J24" s="634"/>
      <c r="K24" s="634">
        <v>0</v>
      </c>
      <c r="L24" s="634"/>
      <c r="M24" s="634">
        <v>0</v>
      </c>
      <c r="N24" s="633"/>
      <c r="O24" s="635"/>
      <c r="P24" s="545"/>
      <c r="Q24" s="547"/>
      <c r="R24" s="552"/>
    </row>
    <row r="25" spans="1:18" ht="12.95" customHeight="1" x14ac:dyDescent="0.2">
      <c r="A25" s="636">
        <v>17</v>
      </c>
      <c r="B25" s="637" t="s">
        <v>252</v>
      </c>
      <c r="C25" s="632">
        <v>79.5</v>
      </c>
      <c r="D25" s="633"/>
      <c r="E25" s="633"/>
      <c r="F25" s="634">
        <v>89</v>
      </c>
      <c r="G25" s="634"/>
      <c r="H25" s="634"/>
      <c r="I25" s="634"/>
      <c r="J25" s="634"/>
      <c r="K25" s="634">
        <v>0</v>
      </c>
      <c r="L25" s="634"/>
      <c r="M25" s="634">
        <v>0</v>
      </c>
      <c r="N25" s="633"/>
      <c r="O25" s="635"/>
      <c r="P25" s="545"/>
      <c r="Q25" s="547"/>
      <c r="R25" s="552"/>
    </row>
    <row r="26" spans="1:18" ht="12.95" customHeight="1" x14ac:dyDescent="0.2">
      <c r="A26" s="636">
        <v>18</v>
      </c>
      <c r="B26" s="637" t="s">
        <v>254</v>
      </c>
      <c r="C26" s="632">
        <v>60.2</v>
      </c>
      <c r="D26" s="633"/>
      <c r="E26" s="633"/>
      <c r="F26" s="634">
        <v>101</v>
      </c>
      <c r="G26" s="634"/>
      <c r="H26" s="634"/>
      <c r="I26" s="634"/>
      <c r="J26" s="634"/>
      <c r="K26" s="634">
        <v>0</v>
      </c>
      <c r="L26" s="634"/>
      <c r="M26" s="634">
        <v>0</v>
      </c>
      <c r="N26" s="633"/>
      <c r="O26" s="635"/>
      <c r="P26" s="545"/>
      <c r="Q26" s="547"/>
      <c r="R26" s="552"/>
    </row>
    <row r="27" spans="1:18" ht="12.95" customHeight="1" x14ac:dyDescent="0.2">
      <c r="A27" s="636">
        <v>19</v>
      </c>
      <c r="B27" s="637" t="s">
        <v>256</v>
      </c>
      <c r="C27" s="632">
        <v>30.3</v>
      </c>
      <c r="D27" s="633"/>
      <c r="E27" s="633"/>
      <c r="F27" s="634">
        <v>96</v>
      </c>
      <c r="G27" s="634"/>
      <c r="H27" s="634"/>
      <c r="I27" s="634"/>
      <c r="J27" s="634"/>
      <c r="K27" s="634">
        <v>0</v>
      </c>
      <c r="L27" s="634"/>
      <c r="M27" s="634">
        <v>0</v>
      </c>
      <c r="N27" s="633"/>
      <c r="O27" s="635"/>
      <c r="P27" s="545"/>
      <c r="Q27" s="547"/>
      <c r="R27" s="552"/>
    </row>
    <row r="28" spans="1:18" ht="12.95" customHeight="1" x14ac:dyDescent="0.2">
      <c r="A28" s="636">
        <v>20</v>
      </c>
      <c r="B28" s="637" t="s">
        <v>258</v>
      </c>
      <c r="C28" s="632">
        <v>29.1</v>
      </c>
      <c r="D28" s="633"/>
      <c r="E28" s="633"/>
      <c r="F28" s="634">
        <v>102</v>
      </c>
      <c r="G28" s="634"/>
      <c r="H28" s="634"/>
      <c r="I28" s="634"/>
      <c r="J28" s="634"/>
      <c r="K28" s="634">
        <v>0</v>
      </c>
      <c r="L28" s="634"/>
      <c r="M28" s="634">
        <v>0</v>
      </c>
      <c r="N28" s="633"/>
      <c r="O28" s="635"/>
      <c r="P28" s="545"/>
      <c r="Q28" s="547"/>
      <c r="R28" s="552"/>
    </row>
    <row r="29" spans="1:18" ht="12.95" customHeight="1" x14ac:dyDescent="0.2">
      <c r="A29" s="636">
        <v>21</v>
      </c>
      <c r="B29" s="637" t="s">
        <v>260</v>
      </c>
      <c r="C29" s="632">
        <v>82.5</v>
      </c>
      <c r="D29" s="633"/>
      <c r="E29" s="633"/>
      <c r="F29" s="634">
        <v>93</v>
      </c>
      <c r="G29" s="634"/>
      <c r="H29" s="634"/>
      <c r="I29" s="634"/>
      <c r="J29" s="634"/>
      <c r="K29" s="634">
        <v>1</v>
      </c>
      <c r="L29" s="634"/>
      <c r="M29" s="634">
        <v>0</v>
      </c>
      <c r="N29" s="633"/>
      <c r="O29" s="635"/>
      <c r="P29" s="545"/>
      <c r="Q29" s="547"/>
      <c r="R29" s="552"/>
    </row>
    <row r="30" spans="1:18" ht="12.95" customHeight="1" x14ac:dyDescent="0.2">
      <c r="A30" s="636">
        <v>22</v>
      </c>
      <c r="B30" s="637" t="s">
        <v>262</v>
      </c>
      <c r="C30" s="632">
        <v>87.8</v>
      </c>
      <c r="D30" s="633"/>
      <c r="E30" s="633"/>
      <c r="F30" s="634">
        <v>86</v>
      </c>
      <c r="G30" s="634"/>
      <c r="H30" s="634"/>
      <c r="I30" s="634"/>
      <c r="J30" s="634"/>
      <c r="K30" s="634">
        <v>5</v>
      </c>
      <c r="L30" s="634"/>
      <c r="M30" s="634">
        <v>0</v>
      </c>
      <c r="N30" s="633"/>
      <c r="O30" s="635"/>
      <c r="P30" s="545"/>
      <c r="Q30" s="547"/>
      <c r="R30" s="552"/>
    </row>
    <row r="31" spans="1:18" ht="12.95" customHeight="1" x14ac:dyDescent="0.2">
      <c r="A31" s="636">
        <v>23</v>
      </c>
      <c r="B31" s="637" t="s">
        <v>264</v>
      </c>
      <c r="C31" s="632">
        <v>29.8</v>
      </c>
      <c r="D31" s="633"/>
      <c r="E31" s="633"/>
      <c r="F31" s="634">
        <v>102</v>
      </c>
      <c r="G31" s="634"/>
      <c r="H31" s="634"/>
      <c r="I31" s="634"/>
      <c r="J31" s="634"/>
      <c r="K31" s="634">
        <v>2</v>
      </c>
      <c r="L31" s="634"/>
      <c r="M31" s="634">
        <v>0</v>
      </c>
      <c r="N31" s="633"/>
      <c r="O31" s="635"/>
      <c r="P31" s="545"/>
      <c r="Q31" s="547"/>
      <c r="R31" s="552"/>
    </row>
    <row r="32" spans="1:18" ht="12.95" customHeight="1" x14ac:dyDescent="0.2">
      <c r="A32" s="636">
        <v>24</v>
      </c>
      <c r="B32" s="637" t="s">
        <v>266</v>
      </c>
      <c r="C32" s="632">
        <v>62.6</v>
      </c>
      <c r="D32" s="633"/>
      <c r="E32" s="633"/>
      <c r="F32" s="634">
        <v>97</v>
      </c>
      <c r="G32" s="634"/>
      <c r="H32" s="634"/>
      <c r="I32" s="634"/>
      <c r="J32" s="634"/>
      <c r="K32" s="634">
        <v>8</v>
      </c>
      <c r="L32" s="634"/>
      <c r="M32" s="634">
        <v>0</v>
      </c>
      <c r="N32" s="633"/>
      <c r="O32" s="635"/>
      <c r="P32" s="545"/>
      <c r="Q32" s="547"/>
      <c r="R32" s="552"/>
    </row>
    <row r="33" spans="1:18" ht="12.95" customHeight="1" x14ac:dyDescent="0.2">
      <c r="A33" s="636">
        <v>25</v>
      </c>
      <c r="B33" s="637" t="s">
        <v>268</v>
      </c>
      <c r="C33" s="632">
        <v>54.5</v>
      </c>
      <c r="D33" s="633"/>
      <c r="E33" s="633"/>
      <c r="F33" s="634">
        <v>85</v>
      </c>
      <c r="G33" s="634"/>
      <c r="H33" s="634"/>
      <c r="I33" s="634"/>
      <c r="J33" s="634"/>
      <c r="K33" s="634">
        <v>0</v>
      </c>
      <c r="L33" s="634"/>
      <c r="M33" s="634">
        <v>0</v>
      </c>
      <c r="N33" s="633"/>
      <c r="O33" s="635"/>
      <c r="P33" s="545"/>
      <c r="Q33" s="547"/>
      <c r="R33" s="552"/>
    </row>
    <row r="34" spans="1:18" ht="12.95" customHeight="1" x14ac:dyDescent="0.2">
      <c r="A34" s="636">
        <v>26</v>
      </c>
      <c r="B34" s="637" t="s">
        <v>271</v>
      </c>
      <c r="C34" s="632">
        <v>74.099999999999994</v>
      </c>
      <c r="D34" s="633"/>
      <c r="E34" s="633"/>
      <c r="F34" s="634">
        <v>85</v>
      </c>
      <c r="G34" s="634"/>
      <c r="H34" s="634"/>
      <c r="I34" s="634"/>
      <c r="J34" s="634"/>
      <c r="K34" s="634">
        <v>3</v>
      </c>
      <c r="L34" s="634"/>
      <c r="M34" s="634">
        <v>1</v>
      </c>
      <c r="N34" s="633"/>
      <c r="O34" s="635"/>
      <c r="P34" s="545"/>
      <c r="Q34" s="547"/>
      <c r="R34" s="552"/>
    </row>
    <row r="35" spans="1:18" ht="12.95" customHeight="1" x14ac:dyDescent="0.2">
      <c r="A35" s="636">
        <v>27</v>
      </c>
      <c r="B35" s="637" t="s">
        <v>273</v>
      </c>
      <c r="C35" s="632">
        <v>83.2</v>
      </c>
      <c r="D35" s="633"/>
      <c r="E35" s="633"/>
      <c r="F35" s="634">
        <v>85</v>
      </c>
      <c r="G35" s="634"/>
      <c r="H35" s="634"/>
      <c r="I35" s="634"/>
      <c r="J35" s="634"/>
      <c r="K35" s="634">
        <v>0</v>
      </c>
      <c r="L35" s="634"/>
      <c r="M35" s="634">
        <v>0</v>
      </c>
      <c r="N35" s="633"/>
      <c r="O35" s="635"/>
      <c r="P35" s="545"/>
      <c r="Q35" s="547"/>
      <c r="R35" s="552"/>
    </row>
    <row r="36" spans="1:18" ht="12.95" customHeight="1" x14ac:dyDescent="0.2">
      <c r="A36" s="636">
        <v>28</v>
      </c>
      <c r="B36" s="637" t="s">
        <v>275</v>
      </c>
      <c r="C36" s="632">
        <v>90.5</v>
      </c>
      <c r="D36" s="633"/>
      <c r="E36" s="633"/>
      <c r="F36" s="634">
        <v>85</v>
      </c>
      <c r="G36" s="634"/>
      <c r="H36" s="634"/>
      <c r="I36" s="634"/>
      <c r="J36" s="634"/>
      <c r="K36" s="634">
        <v>0</v>
      </c>
      <c r="L36" s="634"/>
      <c r="M36" s="634">
        <v>0</v>
      </c>
      <c r="N36" s="633"/>
      <c r="O36" s="635"/>
      <c r="P36" s="545"/>
      <c r="Q36" s="547"/>
      <c r="R36" s="552"/>
    </row>
    <row r="37" spans="1:18" ht="12.95" customHeight="1" x14ac:dyDescent="0.2">
      <c r="A37" s="636">
        <v>29</v>
      </c>
      <c r="B37" s="637" t="s">
        <v>277</v>
      </c>
      <c r="C37" s="632">
        <v>67.900000000000006</v>
      </c>
      <c r="D37" s="633"/>
      <c r="E37" s="633"/>
      <c r="F37" s="634">
        <v>83</v>
      </c>
      <c r="G37" s="634"/>
      <c r="H37" s="634"/>
      <c r="I37" s="634"/>
      <c r="J37" s="634"/>
      <c r="K37" s="634">
        <v>5</v>
      </c>
      <c r="L37" s="634"/>
      <c r="M37" s="634">
        <v>0</v>
      </c>
      <c r="N37" s="633"/>
      <c r="O37" s="635"/>
      <c r="P37" s="545"/>
      <c r="Q37" s="547"/>
      <c r="R37" s="552"/>
    </row>
    <row r="38" spans="1:18" ht="12.95" customHeight="1" x14ac:dyDescent="0.2">
      <c r="A38" s="636">
        <v>30</v>
      </c>
      <c r="B38" s="637" t="s">
        <v>280</v>
      </c>
      <c r="C38" s="632">
        <v>56.6</v>
      </c>
      <c r="D38" s="633"/>
      <c r="E38" s="633"/>
      <c r="F38" s="634">
        <v>94</v>
      </c>
      <c r="G38" s="634"/>
      <c r="H38" s="634"/>
      <c r="I38" s="634"/>
      <c r="J38" s="634"/>
      <c r="K38" s="634">
        <v>8</v>
      </c>
      <c r="L38" s="634"/>
      <c r="M38" s="634">
        <v>0</v>
      </c>
      <c r="N38" s="633"/>
      <c r="O38" s="635"/>
      <c r="P38" s="545"/>
      <c r="Q38" s="547"/>
      <c r="R38" s="552"/>
    </row>
    <row r="39" spans="1:18" ht="12.95" customHeight="1" x14ac:dyDescent="0.2">
      <c r="A39" s="636">
        <v>31</v>
      </c>
      <c r="B39" s="637" t="s">
        <v>282</v>
      </c>
      <c r="C39" s="632">
        <v>75.099999999999994</v>
      </c>
      <c r="D39" s="633"/>
      <c r="E39" s="633"/>
      <c r="F39" s="634">
        <v>85</v>
      </c>
      <c r="G39" s="634"/>
      <c r="H39" s="634"/>
      <c r="I39" s="634"/>
      <c r="J39" s="634"/>
      <c r="K39" s="634">
        <v>3</v>
      </c>
      <c r="L39" s="634"/>
      <c r="M39" s="634">
        <v>0</v>
      </c>
      <c r="N39" s="633"/>
      <c r="O39" s="635"/>
      <c r="P39" s="545"/>
      <c r="Q39" s="547"/>
      <c r="R39" s="552"/>
    </row>
    <row r="40" spans="1:18" ht="12.95" customHeight="1" x14ac:dyDescent="0.2">
      <c r="A40" s="636">
        <v>32</v>
      </c>
      <c r="B40" s="637" t="s">
        <v>284</v>
      </c>
      <c r="C40" s="632">
        <v>54.1</v>
      </c>
      <c r="D40" s="633"/>
      <c r="E40" s="633"/>
      <c r="F40" s="634">
        <v>106</v>
      </c>
      <c r="G40" s="634"/>
      <c r="H40" s="634"/>
      <c r="I40" s="634"/>
      <c r="J40" s="634"/>
      <c r="K40" s="634">
        <v>0</v>
      </c>
      <c r="L40" s="634"/>
      <c r="M40" s="634">
        <v>0</v>
      </c>
      <c r="N40" s="633"/>
      <c r="O40" s="635"/>
      <c r="P40" s="545"/>
      <c r="Q40" s="547"/>
      <c r="R40" s="552"/>
    </row>
    <row r="41" spans="1:18" ht="12.95" customHeight="1" x14ac:dyDescent="0.2">
      <c r="A41" s="636">
        <v>33</v>
      </c>
      <c r="B41" s="637" t="s">
        <v>286</v>
      </c>
      <c r="C41" s="632">
        <v>35.5</v>
      </c>
      <c r="D41" s="633"/>
      <c r="E41" s="633"/>
      <c r="F41" s="634">
        <v>97</v>
      </c>
      <c r="G41" s="634"/>
      <c r="H41" s="634"/>
      <c r="I41" s="634"/>
      <c r="J41" s="634"/>
      <c r="K41" s="634">
        <v>3</v>
      </c>
      <c r="L41" s="634"/>
      <c r="M41" s="634">
        <v>2</v>
      </c>
      <c r="N41" s="633"/>
      <c r="O41" s="635"/>
      <c r="P41" s="545"/>
      <c r="Q41" s="547"/>
      <c r="R41" s="552"/>
    </row>
    <row r="42" spans="1:18" ht="12.95" customHeight="1" x14ac:dyDescent="0.2">
      <c r="A42" s="636">
        <v>34</v>
      </c>
      <c r="B42" s="637" t="s">
        <v>288</v>
      </c>
      <c r="C42" s="632">
        <v>36.299999999999997</v>
      </c>
      <c r="D42" s="633"/>
      <c r="E42" s="633"/>
      <c r="F42" s="634">
        <v>83</v>
      </c>
      <c r="G42" s="634"/>
      <c r="H42" s="634"/>
      <c r="I42" s="634"/>
      <c r="J42" s="634"/>
      <c r="K42" s="634">
        <v>4</v>
      </c>
      <c r="L42" s="634"/>
      <c r="M42" s="634">
        <v>5</v>
      </c>
      <c r="N42" s="633"/>
      <c r="O42" s="635"/>
      <c r="P42" s="545"/>
      <c r="Q42" s="547"/>
      <c r="R42" s="552"/>
    </row>
    <row r="43" spans="1:18" ht="12.95" customHeight="1" x14ac:dyDescent="0.2">
      <c r="A43" s="636">
        <v>35</v>
      </c>
      <c r="B43" s="637" t="s">
        <v>290</v>
      </c>
      <c r="C43" s="632">
        <v>47.7</v>
      </c>
      <c r="D43" s="633"/>
      <c r="E43" s="633"/>
      <c r="F43" s="634">
        <v>84</v>
      </c>
      <c r="G43" s="634"/>
      <c r="H43" s="634"/>
      <c r="I43" s="634"/>
      <c r="J43" s="634"/>
      <c r="K43" s="634">
        <v>4</v>
      </c>
      <c r="L43" s="634"/>
      <c r="M43" s="634">
        <v>3</v>
      </c>
      <c r="N43" s="633"/>
      <c r="O43" s="635"/>
      <c r="P43" s="545"/>
      <c r="Q43" s="547"/>
      <c r="R43" s="552"/>
    </row>
    <row r="44" spans="1:18" s="558" customFormat="1" ht="12.95" customHeight="1" x14ac:dyDescent="0.2">
      <c r="A44" s="638">
        <v>36</v>
      </c>
      <c r="B44" s="639" t="s">
        <v>291</v>
      </c>
      <c r="C44" s="640">
        <v>46.6</v>
      </c>
      <c r="D44" s="641"/>
      <c r="E44" s="641"/>
      <c r="F44" s="642">
        <v>87</v>
      </c>
      <c r="G44" s="642"/>
      <c r="H44" s="642"/>
      <c r="I44" s="642"/>
      <c r="J44" s="642"/>
      <c r="K44" s="642">
        <v>5</v>
      </c>
      <c r="L44" s="642"/>
      <c r="M44" s="642">
        <v>1</v>
      </c>
      <c r="N44" s="641"/>
      <c r="O44" s="639"/>
      <c r="P44" s="554"/>
      <c r="Q44" s="556"/>
      <c r="R44" s="557"/>
    </row>
    <row r="45" spans="1:18" x14ac:dyDescent="0.2">
      <c r="A45" s="558" t="s">
        <v>25</v>
      </c>
      <c r="B45" s="558"/>
      <c r="C45" s="643">
        <v>62.2</v>
      </c>
      <c r="D45" s="558"/>
      <c r="E45" s="558"/>
      <c r="F45" s="643">
        <v>91</v>
      </c>
      <c r="G45" s="558"/>
      <c r="H45" s="558"/>
      <c r="I45" s="558"/>
      <c r="J45" s="558"/>
      <c r="K45" s="558"/>
      <c r="L45" s="558"/>
      <c r="M45" s="558"/>
      <c r="N45" s="558"/>
      <c r="O45" s="558"/>
      <c r="P45" s="558"/>
      <c r="Q45" s="558"/>
      <c r="R45" s="558"/>
    </row>
    <row r="47" spans="1:18" x14ac:dyDescent="0.2">
      <c r="A47" s="526" t="s">
        <v>152</v>
      </c>
    </row>
    <row r="48" spans="1:18" x14ac:dyDescent="0.2">
      <c r="B48" s="526" t="s">
        <v>298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7" orientation="landscape" horizontalDpi="4294967292" r:id="rId1"/>
  <headerFooter alignWithMargins="0">
    <oddHeader>&amp;C2016-2017 UNIFORM SOUTHERN SOFT RED WINTER WHEAT NURSERY
DATA SHEET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USS17 ADJUSTING MEANS</vt:lpstr>
      <vt:lpstr>USS17 all data</vt:lpstr>
      <vt:lpstr>uss17ent</vt:lpstr>
      <vt:lpstr>USS17MAR</vt:lpstr>
      <vt:lpstr>USS17NAR</vt:lpstr>
      <vt:lpstr>USS17GFL</vt:lpstr>
      <vt:lpstr>USS17GGA</vt:lpstr>
      <vt:lpstr>USS17LA</vt:lpstr>
      <vt:lpstr>USS17PLGA</vt:lpstr>
      <vt:lpstr>USS17CLNC</vt:lpstr>
      <vt:lpstr>USS17FLSC</vt:lpstr>
      <vt:lpstr>USS17LA!_ALL</vt:lpstr>
      <vt:lpstr>'USS17 ADJUSTING MEANS'!Print_Area</vt:lpstr>
      <vt:lpstr>'USS17 all data'!Print_Area</vt:lpstr>
      <vt:lpstr>USS17CLNC!Print_Area</vt:lpstr>
      <vt:lpstr>uss17ent!Print_Area</vt:lpstr>
      <vt:lpstr>USS17FLSC!Print_Area</vt:lpstr>
      <vt:lpstr>USS17GGA!Print_Area</vt:lpstr>
      <vt:lpstr>USS17LA!Print_Area</vt:lpstr>
      <vt:lpstr>USS17MAR!Print_Area</vt:lpstr>
      <vt:lpstr>USS17NAR!Print_Area</vt:lpstr>
      <vt:lpstr>USS17PLGA!Print_Area</vt:lpstr>
      <vt:lpstr>'USS17 all data'!Print_Titles</vt:lpstr>
    </vt:vector>
  </TitlesOfParts>
  <Company>USDA-ARS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E. Bockelman</dc:creator>
  <cp:lastModifiedBy>Allysson Lunos</cp:lastModifiedBy>
  <cp:lastPrinted>2017-06-21T13:19:43Z</cp:lastPrinted>
  <dcterms:created xsi:type="dcterms:W3CDTF">2003-08-12T19:01:01Z</dcterms:created>
  <dcterms:modified xsi:type="dcterms:W3CDTF">2018-07-03T14:11:39Z</dcterms:modified>
</cp:coreProperties>
</file>