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420" yWindow="405" windowWidth="17985" windowHeight="8925"/>
  </bookViews>
  <sheets>
    <sheet name="MEANS" sheetId="58" r:id="rId1"/>
    <sheet name="GAWN18 ALL DATA" sheetId="5" r:id="rId2"/>
    <sheet name="GAWN18GA" sheetId="125" r:id="rId3"/>
    <sheet name="GAWN18BRLA" sheetId="120" r:id="rId4"/>
    <sheet name="GAWN18WNLA" sheetId="119" r:id="rId5"/>
    <sheet name="GAWN18SCF" sheetId="123" r:id="rId6"/>
    <sheet name="GAWN18nc" sheetId="122" r:id="rId7"/>
  </sheets>
  <externalReferences>
    <externalReference r:id="rId8"/>
  </externalReferences>
  <definedNames>
    <definedName name="__2002_unwon" localSheetId="3">#REF!</definedName>
    <definedName name="__2002_unwon" localSheetId="2">#REF!</definedName>
    <definedName name="__2002_unwon" localSheetId="5">#REF!</definedName>
    <definedName name="__2002_unwon" localSheetId="4">#REF!</definedName>
    <definedName name="__2002_unwon">#REF!</definedName>
    <definedName name="_2002_unwon" localSheetId="3">#REF!</definedName>
    <definedName name="_2002_unwon" localSheetId="2">#REF!</definedName>
    <definedName name="_2002_unwon" localSheetId="5">#REF!</definedName>
    <definedName name="_2002_unwon" localSheetId="4">#REF!</definedName>
    <definedName name="_2002_unwon">#REF!</definedName>
    <definedName name="_ALL" localSheetId="3">#REF!</definedName>
    <definedName name="_ALL" localSheetId="5">#REF!</definedName>
    <definedName name="_ALL" localSheetId="4">#REF!</definedName>
    <definedName name="_ALL">#REF!</definedName>
    <definedName name="_Fill" hidden="1">[1]USSWNY97!$CB$8:$CB$39</definedName>
    <definedName name="_Key1" localSheetId="0" hidden="1">[1]USSWNY97!#REF!</definedName>
    <definedName name="_Key1" hidden="1">[1]USSWNY97!#REF!</definedName>
    <definedName name="_Key2" localSheetId="0" hidden="1">[1]USSWNY97!#REF!</definedName>
    <definedName name="_Key2" hidden="1">[1]USSWNY97!#REF!</definedName>
    <definedName name="_Order1" hidden="1">0</definedName>
    <definedName name="_Order2" hidden="1">0</definedName>
    <definedName name="_Regression_Out" hidden="1">[1]USSWNY97!$BU$56</definedName>
    <definedName name="_Regression_X" localSheetId="0" hidden="1">[1]USSWNY97!#REF!</definedName>
    <definedName name="_Regression_X" hidden="1">[1]USSWNY97!#REF!</definedName>
    <definedName name="_Regression_Y" hidden="1">[1]USSWNY97!$BL$56:$BL$69</definedName>
    <definedName name="_Sort" hidden="1">[1]USSWNY97!$A$8:$CB$39</definedName>
    <definedName name="_xlnm.Consolidate_Area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 localSheetId="4">#REF!</definedName>
    <definedName name="_xlnm.Database">#REF!</definedName>
    <definedName name="GAWN">#REF!</definedName>
    <definedName name="GAWN08KMATRIX">#REF!</definedName>
    <definedName name="GAWN17GA">#REF!</definedName>
    <definedName name="GAWN17GA2">#REF!</definedName>
    <definedName name="GAWNMATRIX">#REF!</definedName>
    <definedName name="MDXN">#REF!</definedName>
    <definedName name="NCGAWNREPORT2016">#REF!</definedName>
    <definedName name="OATKRMATRIX">#REF!</definedName>
    <definedName name="out">#REF!</definedName>
    <definedName name="_xlnm.Print_Area" localSheetId="1">'GAWN18 ALL DATA'!$A$1:$FJ$59</definedName>
    <definedName name="_xlnm.Print_Area" localSheetId="3">GAWN18BRLA!$A$4:$S$69</definedName>
    <definedName name="_xlnm.Print_Area" localSheetId="2">GAWN18GA!$A$4:$Q$68</definedName>
    <definedName name="_xlnm.Print_Area" localSheetId="6">GAWN18nc!$A$1:$J$59</definedName>
    <definedName name="_xlnm.Print_Area" localSheetId="5">GAWN18SCF!$A$4:$Q$69</definedName>
    <definedName name="_xlnm.Print_Area" localSheetId="4">GAWN18WNLA!$A$4:$Q$69</definedName>
    <definedName name="_xlnm.Print_Area" localSheetId="0">MEANS!$A$1:$BE$60</definedName>
    <definedName name="_xlnm.Print_Area">#REF!</definedName>
    <definedName name="_xlnm.Print_Titles" localSheetId="1">'GAWN18 ALL DATA'!$A:$B,'GAWN18 ALL DATA'!$1:$3</definedName>
    <definedName name="_xlnm.Print_Titles" localSheetId="3">GAWN18BRLA!$4:$9</definedName>
    <definedName name="_xlnm.Print_Titles" localSheetId="2">GAWN18GA!$4:$9</definedName>
    <definedName name="_xlnm.Print_Titles" localSheetId="5">GAWN18SCF!$4:$9</definedName>
    <definedName name="_xlnm.Print_Titles" localSheetId="4">GAWN18WNLA!$4:$9</definedName>
    <definedName name="_xlnm.Print_Titles" localSheetId="0">MEANS!$A:$B,MEANS!$1:$4</definedName>
    <definedName name="VVVVVV">#REF!</definedName>
    <definedName name="xx" localSheetId="3">#REF!</definedName>
    <definedName name="xx" localSheetId="2">#REF!</definedName>
    <definedName name="xx" localSheetId="5">#REF!</definedName>
    <definedName name="xx" localSheetId="4">#REF!</definedName>
    <definedName name="xx">#REF!</definedName>
    <definedName name="xxx">#REF!</definedName>
    <definedName name="XXXX" localSheetId="0">#REF!</definedName>
    <definedName name="X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O56" i="5" l="1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D62" i="125"/>
  <c r="U56" i="5" l="1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EU56" i="5" l="1"/>
  <c r="EU55" i="5"/>
  <c r="EU54" i="5"/>
  <c r="EU53" i="5"/>
  <c r="EU52" i="5"/>
  <c r="EU51" i="5"/>
  <c r="EU50" i="5"/>
  <c r="EU49" i="5"/>
  <c r="EU48" i="5"/>
  <c r="EU47" i="5"/>
  <c r="EU46" i="5"/>
  <c r="EU45" i="5"/>
  <c r="EU44" i="5"/>
  <c r="EU43" i="5"/>
  <c r="EU42" i="5"/>
  <c r="EU41" i="5"/>
  <c r="EU40" i="5"/>
  <c r="EU39" i="5"/>
  <c r="EU38" i="5"/>
  <c r="EU37" i="5"/>
  <c r="EU36" i="5"/>
  <c r="EU35" i="5"/>
  <c r="EU34" i="5"/>
  <c r="EU33" i="5"/>
  <c r="EU32" i="5"/>
  <c r="EU31" i="5"/>
  <c r="EU30" i="5"/>
  <c r="EU29" i="5"/>
  <c r="EU28" i="5"/>
  <c r="EU27" i="5"/>
  <c r="EU26" i="5"/>
  <c r="EU25" i="5"/>
  <c r="EU24" i="5"/>
  <c r="EU23" i="5"/>
  <c r="EU22" i="5"/>
  <c r="EU21" i="5"/>
  <c r="EU20" i="5"/>
  <c r="EU19" i="5"/>
  <c r="EU18" i="5"/>
  <c r="EU17" i="5"/>
  <c r="EU16" i="5"/>
  <c r="EU15" i="5"/>
  <c r="EU14" i="5"/>
  <c r="EU13" i="5"/>
  <c r="EU12" i="5"/>
  <c r="EU11" i="5"/>
  <c r="EU10" i="5"/>
  <c r="EU9" i="5"/>
  <c r="EU8" i="5"/>
  <c r="EU7" i="5"/>
  <c r="EU6" i="5"/>
  <c r="EU5" i="5"/>
  <c r="ES57" i="5"/>
  <c r="G57" i="5"/>
  <c r="AO57" i="5" l="1"/>
  <c r="DY57" i="5" l="1"/>
  <c r="EB56" i="5"/>
  <c r="EC56" i="5" s="1"/>
  <c r="EB55" i="5"/>
  <c r="AS55" i="58" s="1"/>
  <c r="EB54" i="5"/>
  <c r="AS54" i="58" s="1"/>
  <c r="EB53" i="5"/>
  <c r="AS53" i="58" s="1"/>
  <c r="EB52" i="5"/>
  <c r="EC52" i="5" s="1"/>
  <c r="EB51" i="5"/>
  <c r="AS51" i="58" s="1"/>
  <c r="EB50" i="5"/>
  <c r="AS50" i="58" s="1"/>
  <c r="EB49" i="5"/>
  <c r="AS49" i="58" s="1"/>
  <c r="EB48" i="5"/>
  <c r="EC48" i="5" s="1"/>
  <c r="EB47" i="5"/>
  <c r="AS47" i="58" s="1"/>
  <c r="EB46" i="5"/>
  <c r="AS46" i="58" s="1"/>
  <c r="EB45" i="5"/>
  <c r="AS45" i="58" s="1"/>
  <c r="EB44" i="5"/>
  <c r="EC44" i="5" s="1"/>
  <c r="EB43" i="5"/>
  <c r="AS43" i="58" s="1"/>
  <c r="EB42" i="5"/>
  <c r="AS42" i="58" s="1"/>
  <c r="EB41" i="5"/>
  <c r="AS41" i="58" s="1"/>
  <c r="EB40" i="5"/>
  <c r="EC40" i="5" s="1"/>
  <c r="EB39" i="5"/>
  <c r="AS39" i="58" s="1"/>
  <c r="EB38" i="5"/>
  <c r="AS38" i="58" s="1"/>
  <c r="EB37" i="5"/>
  <c r="AS37" i="58" s="1"/>
  <c r="EB36" i="5"/>
  <c r="EC36" i="5" s="1"/>
  <c r="EB35" i="5"/>
  <c r="AS35" i="58" s="1"/>
  <c r="EB34" i="5"/>
  <c r="AS34" i="58" s="1"/>
  <c r="EB33" i="5"/>
  <c r="AS33" i="58" s="1"/>
  <c r="EB32" i="5"/>
  <c r="EC32" i="5" s="1"/>
  <c r="EB31" i="5"/>
  <c r="AS31" i="58" s="1"/>
  <c r="EB30" i="5"/>
  <c r="AS30" i="58" s="1"/>
  <c r="EB29" i="5"/>
  <c r="AS29" i="58" s="1"/>
  <c r="EB28" i="5"/>
  <c r="EC28" i="5" s="1"/>
  <c r="EB27" i="5"/>
  <c r="AS27" i="58" s="1"/>
  <c r="EB26" i="5"/>
  <c r="AS26" i="58" s="1"/>
  <c r="EB25" i="5"/>
  <c r="AS25" i="58" s="1"/>
  <c r="EB24" i="5"/>
  <c r="EC24" i="5" s="1"/>
  <c r="EB23" i="5"/>
  <c r="AS23" i="58" s="1"/>
  <c r="EB22" i="5"/>
  <c r="AS22" i="58" s="1"/>
  <c r="EB21" i="5"/>
  <c r="AS21" i="58" s="1"/>
  <c r="EB20" i="5"/>
  <c r="EC20" i="5" s="1"/>
  <c r="EB19" i="5"/>
  <c r="AS19" i="58" s="1"/>
  <c r="EB18" i="5"/>
  <c r="AS18" i="58" s="1"/>
  <c r="EB17" i="5"/>
  <c r="AS17" i="58" s="1"/>
  <c r="EB16" i="5"/>
  <c r="EC16" i="5" s="1"/>
  <c r="EB15" i="5"/>
  <c r="AS15" i="58" s="1"/>
  <c r="EB14" i="5"/>
  <c r="AS14" i="58" s="1"/>
  <c r="EB13" i="5"/>
  <c r="AS13" i="58" s="1"/>
  <c r="EB12" i="5"/>
  <c r="EC12" i="5" s="1"/>
  <c r="EB11" i="5"/>
  <c r="AS11" i="58" s="1"/>
  <c r="EB10" i="5"/>
  <c r="AS10" i="58" s="1"/>
  <c r="EB9" i="5"/>
  <c r="AS9" i="58" s="1"/>
  <c r="EB8" i="5"/>
  <c r="EC8" i="5" s="1"/>
  <c r="EB7" i="5"/>
  <c r="AS7" i="58" s="1"/>
  <c r="EB6" i="5"/>
  <c r="AS6" i="58" s="1"/>
  <c r="EB5" i="5"/>
  <c r="AS5" i="58" s="1"/>
  <c r="EA57" i="5"/>
  <c r="EB4" i="5"/>
  <c r="DZ57" i="5"/>
  <c r="G56" i="58"/>
  <c r="G55" i="58"/>
  <c r="G54" i="58"/>
  <c r="G53" i="58"/>
  <c r="G52" i="58"/>
  <c r="G51" i="58"/>
  <c r="P50" i="5"/>
  <c r="H50" i="58" s="1"/>
  <c r="G48" i="58"/>
  <c r="G47" i="58"/>
  <c r="G46" i="58"/>
  <c r="P43" i="5"/>
  <c r="H43" i="58" s="1"/>
  <c r="G42" i="58"/>
  <c r="G41" i="58"/>
  <c r="G40" i="58"/>
  <c r="G39" i="58"/>
  <c r="G38" i="58"/>
  <c r="G35" i="58"/>
  <c r="G34" i="58"/>
  <c r="P32" i="5"/>
  <c r="H32" i="58" s="1"/>
  <c r="G31" i="58"/>
  <c r="P30" i="5"/>
  <c r="H30" i="58" s="1"/>
  <c r="G28" i="58"/>
  <c r="P27" i="5"/>
  <c r="H27" i="58" s="1"/>
  <c r="G26" i="58"/>
  <c r="G24" i="58"/>
  <c r="P23" i="5"/>
  <c r="H23" i="58" s="1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Q56" i="5"/>
  <c r="I56" i="58" s="1"/>
  <c r="Q55" i="5"/>
  <c r="I55" i="58" s="1"/>
  <c r="Q54" i="5"/>
  <c r="Q53" i="5"/>
  <c r="I53" i="58" s="1"/>
  <c r="Q52" i="5"/>
  <c r="I52" i="58" s="1"/>
  <c r="Q51" i="5"/>
  <c r="I51" i="58" s="1"/>
  <c r="Q50" i="5"/>
  <c r="Q49" i="5"/>
  <c r="I49" i="58" s="1"/>
  <c r="Q48" i="5"/>
  <c r="I48" i="58" s="1"/>
  <c r="Q47" i="5"/>
  <c r="I47" i="58" s="1"/>
  <c r="Q46" i="5"/>
  <c r="I46" i="58" s="1"/>
  <c r="Q45" i="5"/>
  <c r="Q44" i="5"/>
  <c r="Q43" i="5"/>
  <c r="I43" i="58" s="1"/>
  <c r="Q42" i="5"/>
  <c r="Q41" i="5"/>
  <c r="I41" i="58" s="1"/>
  <c r="Q40" i="5"/>
  <c r="I40" i="58" s="1"/>
  <c r="Q39" i="5"/>
  <c r="I39" i="58" s="1"/>
  <c r="Q38" i="5"/>
  <c r="Q37" i="5"/>
  <c r="Q36" i="5"/>
  <c r="I36" i="58" s="1"/>
  <c r="Q35" i="5"/>
  <c r="I35" i="58" s="1"/>
  <c r="Q34" i="5"/>
  <c r="Q33" i="5"/>
  <c r="I33" i="58" s="1"/>
  <c r="Q32" i="5"/>
  <c r="I32" i="58" s="1"/>
  <c r="Q31" i="5"/>
  <c r="I31" i="58" s="1"/>
  <c r="Q30" i="5"/>
  <c r="I30" i="58" s="1"/>
  <c r="Q29" i="5"/>
  <c r="Q28" i="5"/>
  <c r="Q27" i="5"/>
  <c r="I27" i="58" s="1"/>
  <c r="Q26" i="5"/>
  <c r="I26" i="58" s="1"/>
  <c r="Q25" i="5"/>
  <c r="I25" i="58" s="1"/>
  <c r="Q24" i="5"/>
  <c r="I24" i="58" s="1"/>
  <c r="Q23" i="5"/>
  <c r="I23" i="58" s="1"/>
  <c r="Q22" i="5"/>
  <c r="I22" i="58" s="1"/>
  <c r="Q21" i="5"/>
  <c r="I21" i="58" s="1"/>
  <c r="Q20" i="5"/>
  <c r="I20" i="58" s="1"/>
  <c r="Q19" i="5"/>
  <c r="I19" i="58" s="1"/>
  <c r="Q18" i="5"/>
  <c r="Q17" i="5"/>
  <c r="Q16" i="5"/>
  <c r="I16" i="58" s="1"/>
  <c r="Q15" i="5"/>
  <c r="I15" i="58" s="1"/>
  <c r="Q14" i="5"/>
  <c r="Q13" i="5"/>
  <c r="I13" i="58" s="1"/>
  <c r="Q12" i="5"/>
  <c r="Q11" i="5"/>
  <c r="I11" i="58" s="1"/>
  <c r="Q10" i="5"/>
  <c r="I10" i="58" s="1"/>
  <c r="Q9" i="5"/>
  <c r="Q8" i="5"/>
  <c r="I8" i="58" s="1"/>
  <c r="Q7" i="5"/>
  <c r="Q6" i="5"/>
  <c r="Q5" i="5"/>
  <c r="G27" i="58"/>
  <c r="M4" i="58"/>
  <c r="K4" i="58"/>
  <c r="G49" i="58"/>
  <c r="G45" i="58"/>
  <c r="G37" i="58"/>
  <c r="G33" i="58"/>
  <c r="G29" i="58"/>
  <c r="G25" i="58"/>
  <c r="G22" i="58"/>
  <c r="G4" i="58"/>
  <c r="EP4" i="5"/>
  <c r="AN4" i="58" s="1"/>
  <c r="DV4" i="5"/>
  <c r="AR4" i="58" s="1"/>
  <c r="DQ4" i="5"/>
  <c r="AQ4" i="58" s="1"/>
  <c r="BQ4" i="5"/>
  <c r="DQ56" i="5"/>
  <c r="AQ56" i="58" s="1"/>
  <c r="DQ55" i="5"/>
  <c r="AQ55" i="58" s="1"/>
  <c r="DQ54" i="5"/>
  <c r="DQ53" i="5"/>
  <c r="AQ53" i="58" s="1"/>
  <c r="DQ52" i="5"/>
  <c r="DQ51" i="5"/>
  <c r="AQ51" i="58" s="1"/>
  <c r="DQ50" i="5"/>
  <c r="AQ50" i="58" s="1"/>
  <c r="DQ49" i="5"/>
  <c r="AQ49" i="58" s="1"/>
  <c r="DQ48" i="5"/>
  <c r="AQ48" i="58" s="1"/>
  <c r="DQ47" i="5"/>
  <c r="AQ47" i="58" s="1"/>
  <c r="DQ46" i="5"/>
  <c r="AQ46" i="58" s="1"/>
  <c r="DQ45" i="5"/>
  <c r="AQ45" i="58" s="1"/>
  <c r="DQ44" i="5"/>
  <c r="AQ44" i="58" s="1"/>
  <c r="DQ43" i="5"/>
  <c r="DQ42" i="5"/>
  <c r="AQ42" i="58" s="1"/>
  <c r="DQ41" i="5"/>
  <c r="AQ41" i="58" s="1"/>
  <c r="DQ40" i="5"/>
  <c r="AQ40" i="58" s="1"/>
  <c r="DQ39" i="5"/>
  <c r="AQ39" i="58" s="1"/>
  <c r="DQ38" i="5"/>
  <c r="AQ38" i="58" s="1"/>
  <c r="DQ37" i="5"/>
  <c r="AQ37" i="58" s="1"/>
  <c r="DQ36" i="5"/>
  <c r="DQ35" i="5"/>
  <c r="AQ35" i="58" s="1"/>
  <c r="DQ34" i="5"/>
  <c r="DQ33" i="5"/>
  <c r="AQ33" i="58" s="1"/>
  <c r="DQ32" i="5"/>
  <c r="DQ31" i="5"/>
  <c r="AQ31" i="58" s="1"/>
  <c r="DQ30" i="5"/>
  <c r="DQ29" i="5"/>
  <c r="AQ29" i="58" s="1"/>
  <c r="DQ28" i="5"/>
  <c r="AQ28" i="58" s="1"/>
  <c r="DQ27" i="5"/>
  <c r="DQ26" i="5"/>
  <c r="AQ26" i="58" s="1"/>
  <c r="DQ25" i="5"/>
  <c r="AQ25" i="58" s="1"/>
  <c r="DQ24" i="5"/>
  <c r="AQ24" i="58" s="1"/>
  <c r="DQ23" i="5"/>
  <c r="DQ22" i="5"/>
  <c r="AQ22" i="58" s="1"/>
  <c r="DQ21" i="5"/>
  <c r="AQ21" i="58" s="1"/>
  <c r="DQ20" i="5"/>
  <c r="AQ20" i="58" s="1"/>
  <c r="DQ19" i="5"/>
  <c r="AQ19" i="58" s="1"/>
  <c r="DQ18" i="5"/>
  <c r="DQ17" i="5"/>
  <c r="AQ17" i="58" s="1"/>
  <c r="DQ16" i="5"/>
  <c r="AQ16" i="58" s="1"/>
  <c r="DQ15" i="5"/>
  <c r="AQ15" i="58" s="1"/>
  <c r="DQ14" i="5"/>
  <c r="AQ14" i="58" s="1"/>
  <c r="DQ13" i="5"/>
  <c r="AQ13" i="58" s="1"/>
  <c r="DQ12" i="5"/>
  <c r="DQ11" i="5"/>
  <c r="AQ11" i="58" s="1"/>
  <c r="DQ10" i="5"/>
  <c r="AQ10" i="58" s="1"/>
  <c r="DQ9" i="5"/>
  <c r="AQ9" i="58" s="1"/>
  <c r="DQ8" i="5"/>
  <c r="AQ8" i="58" s="1"/>
  <c r="DQ7" i="5"/>
  <c r="AQ7" i="58" s="1"/>
  <c r="DQ6" i="5"/>
  <c r="AQ6" i="58" s="1"/>
  <c r="DQ5" i="5"/>
  <c r="AQ5" i="58" s="1"/>
  <c r="DP57" i="5"/>
  <c r="DN57" i="5"/>
  <c r="AQ54" i="58"/>
  <c r="AQ43" i="58"/>
  <c r="DV56" i="5"/>
  <c r="AR56" i="58" s="1"/>
  <c r="DV55" i="5"/>
  <c r="DW55" i="5" s="1"/>
  <c r="DV54" i="5"/>
  <c r="DW54" i="5" s="1"/>
  <c r="DV53" i="5"/>
  <c r="AR53" i="58" s="1"/>
  <c r="DV52" i="5"/>
  <c r="AR52" i="58" s="1"/>
  <c r="DV51" i="5"/>
  <c r="DW51" i="5" s="1"/>
  <c r="DV50" i="5"/>
  <c r="DW50" i="5" s="1"/>
  <c r="DV49" i="5"/>
  <c r="AR49" i="58" s="1"/>
  <c r="DV48" i="5"/>
  <c r="AR48" i="58" s="1"/>
  <c r="DV47" i="5"/>
  <c r="DW47" i="5" s="1"/>
  <c r="DV46" i="5"/>
  <c r="DW46" i="5" s="1"/>
  <c r="DV45" i="5"/>
  <c r="AR45" i="58" s="1"/>
  <c r="DV44" i="5"/>
  <c r="AR44" i="58" s="1"/>
  <c r="DV43" i="5"/>
  <c r="DW43" i="5" s="1"/>
  <c r="DV42" i="5"/>
  <c r="DW42" i="5" s="1"/>
  <c r="DV41" i="5"/>
  <c r="AR41" i="58" s="1"/>
  <c r="DV40" i="5"/>
  <c r="AR40" i="58" s="1"/>
  <c r="DV39" i="5"/>
  <c r="DW39" i="5" s="1"/>
  <c r="DV38" i="5"/>
  <c r="DW38" i="5" s="1"/>
  <c r="DV37" i="5"/>
  <c r="AR37" i="58" s="1"/>
  <c r="DV36" i="5"/>
  <c r="AR36" i="58" s="1"/>
  <c r="DV35" i="5"/>
  <c r="DW35" i="5" s="1"/>
  <c r="DV34" i="5"/>
  <c r="DW34" i="5" s="1"/>
  <c r="DV33" i="5"/>
  <c r="AR33" i="58" s="1"/>
  <c r="DV32" i="5"/>
  <c r="AR32" i="58" s="1"/>
  <c r="DV31" i="5"/>
  <c r="DW31" i="5" s="1"/>
  <c r="DV30" i="5"/>
  <c r="DW30" i="5" s="1"/>
  <c r="DV29" i="5"/>
  <c r="AR29" i="58" s="1"/>
  <c r="DV28" i="5"/>
  <c r="AR28" i="58" s="1"/>
  <c r="DV27" i="5"/>
  <c r="DW27" i="5" s="1"/>
  <c r="DV26" i="5"/>
  <c r="DW26" i="5" s="1"/>
  <c r="DV25" i="5"/>
  <c r="AR25" i="58" s="1"/>
  <c r="DV24" i="5"/>
  <c r="AR24" i="58" s="1"/>
  <c r="DV23" i="5"/>
  <c r="DW23" i="5" s="1"/>
  <c r="DV22" i="5"/>
  <c r="DW22" i="5" s="1"/>
  <c r="DV21" i="5"/>
  <c r="AR21" i="58" s="1"/>
  <c r="DV20" i="5"/>
  <c r="AR20" i="58" s="1"/>
  <c r="DV19" i="5"/>
  <c r="DW19" i="5" s="1"/>
  <c r="DV18" i="5"/>
  <c r="DW18" i="5" s="1"/>
  <c r="DV17" i="5"/>
  <c r="AR17" i="58" s="1"/>
  <c r="DV16" i="5"/>
  <c r="AR16" i="58" s="1"/>
  <c r="DV15" i="5"/>
  <c r="DW15" i="5" s="1"/>
  <c r="DV14" i="5"/>
  <c r="DW14" i="5" s="1"/>
  <c r="DV13" i="5"/>
  <c r="AR13" i="58" s="1"/>
  <c r="DV12" i="5"/>
  <c r="AR12" i="58" s="1"/>
  <c r="DV11" i="5"/>
  <c r="DW11" i="5" s="1"/>
  <c r="DV10" i="5"/>
  <c r="DW10" i="5" s="1"/>
  <c r="DV9" i="5"/>
  <c r="AR9" i="58" s="1"/>
  <c r="DV8" i="5"/>
  <c r="AR8" i="58" s="1"/>
  <c r="DV6" i="5"/>
  <c r="DW6" i="5" s="1"/>
  <c r="DV5" i="5"/>
  <c r="AR5" i="58" s="1"/>
  <c r="DU57" i="5"/>
  <c r="DS57" i="5"/>
  <c r="DT57" i="5"/>
  <c r="DV7" i="5"/>
  <c r="DW7" i="5" s="1"/>
  <c r="K55" i="58"/>
  <c r="K53" i="58"/>
  <c r="K47" i="58"/>
  <c r="K46" i="58"/>
  <c r="K35" i="58"/>
  <c r="K31" i="58"/>
  <c r="K30" i="58"/>
  <c r="K19" i="58"/>
  <c r="K18" i="58"/>
  <c r="K15" i="58"/>
  <c r="M56" i="58"/>
  <c r="M55" i="58"/>
  <c r="M54" i="58"/>
  <c r="M53" i="58"/>
  <c r="M52" i="58"/>
  <c r="M51" i="58"/>
  <c r="M50" i="58"/>
  <c r="M49" i="58"/>
  <c r="M48" i="58"/>
  <c r="M47" i="58"/>
  <c r="M46" i="58"/>
  <c r="M45" i="58"/>
  <c r="M44" i="58"/>
  <c r="M42" i="58"/>
  <c r="M41" i="58"/>
  <c r="M40" i="58"/>
  <c r="M39" i="58"/>
  <c r="M36" i="58"/>
  <c r="V34" i="5"/>
  <c r="N34" i="58" s="1"/>
  <c r="M32" i="58"/>
  <c r="M31" i="58"/>
  <c r="M30" i="58"/>
  <c r="M28" i="58"/>
  <c r="M26" i="58"/>
  <c r="M24" i="58"/>
  <c r="M22" i="58"/>
  <c r="M21" i="58"/>
  <c r="M20" i="58"/>
  <c r="M19" i="58"/>
  <c r="M18" i="58"/>
  <c r="M16" i="58"/>
  <c r="M15" i="58"/>
  <c r="M14" i="58"/>
  <c r="M13" i="58"/>
  <c r="M12" i="58"/>
  <c r="M11" i="58"/>
  <c r="M10" i="58"/>
  <c r="M9" i="58"/>
  <c r="M8" i="58"/>
  <c r="V45" i="5"/>
  <c r="N45" i="58" s="1"/>
  <c r="M6" i="58"/>
  <c r="M56" i="5"/>
  <c r="E56" i="58" s="1"/>
  <c r="M55" i="5"/>
  <c r="E55" i="58" s="1"/>
  <c r="M54" i="5"/>
  <c r="E54" i="58" s="1"/>
  <c r="M53" i="5"/>
  <c r="E53" i="58" s="1"/>
  <c r="M52" i="5"/>
  <c r="E52" i="58" s="1"/>
  <c r="M51" i="5"/>
  <c r="E51" i="58" s="1"/>
  <c r="M50" i="5"/>
  <c r="E50" i="58" s="1"/>
  <c r="M49" i="5"/>
  <c r="M48" i="5"/>
  <c r="E48" i="58" s="1"/>
  <c r="M47" i="5"/>
  <c r="E47" i="58" s="1"/>
  <c r="M46" i="5"/>
  <c r="E46" i="58" s="1"/>
  <c r="M45" i="5"/>
  <c r="M44" i="5"/>
  <c r="E44" i="58" s="1"/>
  <c r="M43" i="5"/>
  <c r="E43" i="58" s="1"/>
  <c r="M42" i="5"/>
  <c r="M41" i="5"/>
  <c r="M40" i="5"/>
  <c r="E40" i="58" s="1"/>
  <c r="M39" i="5"/>
  <c r="M38" i="5"/>
  <c r="E38" i="58" s="1"/>
  <c r="M37" i="5"/>
  <c r="E37" i="58" s="1"/>
  <c r="M36" i="5"/>
  <c r="E36" i="58" s="1"/>
  <c r="M35" i="5"/>
  <c r="E35" i="58" s="1"/>
  <c r="M34" i="5"/>
  <c r="E34" i="58" s="1"/>
  <c r="M33" i="5"/>
  <c r="M32" i="5"/>
  <c r="E32" i="58" s="1"/>
  <c r="M31" i="5"/>
  <c r="E31" i="58" s="1"/>
  <c r="M30" i="5"/>
  <c r="E30" i="58" s="1"/>
  <c r="M29" i="5"/>
  <c r="M28" i="5"/>
  <c r="E28" i="58" s="1"/>
  <c r="M27" i="5"/>
  <c r="E27" i="58" s="1"/>
  <c r="M26" i="5"/>
  <c r="E26" i="58" s="1"/>
  <c r="M25" i="5"/>
  <c r="E25" i="58" s="1"/>
  <c r="M24" i="5"/>
  <c r="M23" i="5"/>
  <c r="E23" i="58" s="1"/>
  <c r="M22" i="5"/>
  <c r="M21" i="5"/>
  <c r="M20" i="5"/>
  <c r="E20" i="58" s="1"/>
  <c r="M19" i="5"/>
  <c r="M18" i="5"/>
  <c r="E18" i="58" s="1"/>
  <c r="M17" i="5"/>
  <c r="M16" i="5"/>
  <c r="E16" i="58" s="1"/>
  <c r="M15" i="5"/>
  <c r="E15" i="58" s="1"/>
  <c r="M14" i="5"/>
  <c r="E14" i="58" s="1"/>
  <c r="M13" i="5"/>
  <c r="E13" i="58" s="1"/>
  <c r="M12" i="5"/>
  <c r="E12" i="58" s="1"/>
  <c r="M11" i="5"/>
  <c r="M10" i="5"/>
  <c r="E10" i="58" s="1"/>
  <c r="M9" i="5"/>
  <c r="E9" i="58" s="1"/>
  <c r="M8" i="5"/>
  <c r="E8" i="58" s="1"/>
  <c r="M7" i="5"/>
  <c r="M6" i="5"/>
  <c r="E6" i="58" s="1"/>
  <c r="M5" i="5"/>
  <c r="E5" i="58" s="1"/>
  <c r="K49" i="58"/>
  <c r="K45" i="58"/>
  <c r="K41" i="58"/>
  <c r="K37" i="58"/>
  <c r="K33" i="58"/>
  <c r="K29" i="58"/>
  <c r="K25" i="58"/>
  <c r="K21" i="58"/>
  <c r="K17" i="58"/>
  <c r="K13" i="58"/>
  <c r="K9" i="58"/>
  <c r="K5" i="58"/>
  <c r="M4" i="5"/>
  <c r="E4" i="58" s="1"/>
  <c r="F57" i="5"/>
  <c r="AT56" i="5"/>
  <c r="Q56" i="58" s="1"/>
  <c r="AT55" i="5"/>
  <c r="Q55" i="58" s="1"/>
  <c r="AT54" i="5"/>
  <c r="AT53" i="5"/>
  <c r="Q53" i="58" s="1"/>
  <c r="AT52" i="5"/>
  <c r="AT51" i="5"/>
  <c r="Q51" i="58" s="1"/>
  <c r="AT50" i="5"/>
  <c r="Q50" i="58" s="1"/>
  <c r="AT49" i="5"/>
  <c r="Q49" i="58" s="1"/>
  <c r="AT48" i="5"/>
  <c r="AT47" i="5"/>
  <c r="Q47" i="58" s="1"/>
  <c r="AT46" i="5"/>
  <c r="Q46" i="58" s="1"/>
  <c r="AT45" i="5"/>
  <c r="AT44" i="5"/>
  <c r="Q44" i="58" s="1"/>
  <c r="AT43" i="5"/>
  <c r="Q43" i="58" s="1"/>
  <c r="AT42" i="5"/>
  <c r="AT41" i="5"/>
  <c r="AT40" i="5"/>
  <c r="Q40" i="58" s="1"/>
  <c r="AT39" i="5"/>
  <c r="Q39" i="58" s="1"/>
  <c r="AT38" i="5"/>
  <c r="Q38" i="58" s="1"/>
  <c r="AT37" i="5"/>
  <c r="Q37" i="58" s="1"/>
  <c r="AT36" i="5"/>
  <c r="Q36" i="58" s="1"/>
  <c r="AT35" i="5"/>
  <c r="Q35" i="58" s="1"/>
  <c r="AT34" i="5"/>
  <c r="Q34" i="58" s="1"/>
  <c r="AT33" i="5"/>
  <c r="Q33" i="58" s="1"/>
  <c r="AT32" i="5"/>
  <c r="Q32" i="58" s="1"/>
  <c r="AT31" i="5"/>
  <c r="Q31" i="58" s="1"/>
  <c r="AT30" i="5"/>
  <c r="Q30" i="58" s="1"/>
  <c r="AT29" i="5"/>
  <c r="AT28" i="5"/>
  <c r="Q28" i="58" s="1"/>
  <c r="AT27" i="5"/>
  <c r="Q27" i="58" s="1"/>
  <c r="AT26" i="5"/>
  <c r="AT25" i="5"/>
  <c r="Q25" i="58" s="1"/>
  <c r="AT24" i="5"/>
  <c r="Q24" i="58" s="1"/>
  <c r="AT23" i="5"/>
  <c r="Q23" i="58" s="1"/>
  <c r="AT22" i="5"/>
  <c r="Q22" i="58" s="1"/>
  <c r="AT21" i="5"/>
  <c r="AT20" i="5"/>
  <c r="Q20" i="58" s="1"/>
  <c r="AT19" i="5"/>
  <c r="AT18" i="5"/>
  <c r="AT17" i="5"/>
  <c r="Q17" i="58" s="1"/>
  <c r="AT16" i="5"/>
  <c r="Q16" i="58" s="1"/>
  <c r="AT15" i="5"/>
  <c r="Q15" i="58" s="1"/>
  <c r="AT14" i="5"/>
  <c r="Q14" i="58" s="1"/>
  <c r="AT13" i="5"/>
  <c r="Q13" i="58" s="1"/>
  <c r="AT12" i="5"/>
  <c r="Q12" i="58" s="1"/>
  <c r="AT11" i="5"/>
  <c r="Q11" i="58" s="1"/>
  <c r="AT10" i="5"/>
  <c r="AT9" i="5"/>
  <c r="Q9" i="58" s="1"/>
  <c r="AT8" i="5"/>
  <c r="AT7" i="5"/>
  <c r="AT6" i="5"/>
  <c r="Q6" i="58" s="1"/>
  <c r="AT5" i="5"/>
  <c r="EN57" i="5"/>
  <c r="AN57" i="58" s="1"/>
  <c r="AN56" i="58"/>
  <c r="AN55" i="58"/>
  <c r="AN54" i="58"/>
  <c r="AN53" i="58"/>
  <c r="AN52" i="58"/>
  <c r="AN51" i="58"/>
  <c r="AN50" i="58"/>
  <c r="AN49" i="58"/>
  <c r="AN48" i="58"/>
  <c r="AN47" i="58"/>
  <c r="AN46" i="58"/>
  <c r="AN45" i="58"/>
  <c r="AN44" i="58"/>
  <c r="AN43" i="58"/>
  <c r="AN42" i="58"/>
  <c r="AN41" i="58"/>
  <c r="AN40" i="58"/>
  <c r="AN39" i="58"/>
  <c r="AN38" i="58"/>
  <c r="AN37" i="58"/>
  <c r="AN36" i="58"/>
  <c r="AN35" i="58"/>
  <c r="AN34" i="58"/>
  <c r="AN33" i="58"/>
  <c r="AN32" i="58"/>
  <c r="AN31" i="58"/>
  <c r="AN30" i="58"/>
  <c r="AN29" i="58"/>
  <c r="AN28" i="58"/>
  <c r="AN27" i="58"/>
  <c r="AN26" i="58"/>
  <c r="AN25" i="58"/>
  <c r="AN24" i="58"/>
  <c r="AN23" i="58"/>
  <c r="AN22" i="58"/>
  <c r="AN21" i="58"/>
  <c r="AN20" i="58"/>
  <c r="AN19" i="58"/>
  <c r="AN18" i="58"/>
  <c r="AN17" i="58"/>
  <c r="AN16" i="58"/>
  <c r="AN15" i="58"/>
  <c r="AN14" i="58"/>
  <c r="AN13" i="58"/>
  <c r="AN12" i="58"/>
  <c r="AN11" i="58"/>
  <c r="AN10" i="58"/>
  <c r="AN9" i="58"/>
  <c r="AN8" i="58"/>
  <c r="AN7" i="58"/>
  <c r="AN6" i="58"/>
  <c r="AN5" i="58"/>
  <c r="BA56" i="58"/>
  <c r="AZ56" i="58"/>
  <c r="AY56" i="58"/>
  <c r="AX56" i="58"/>
  <c r="BA55" i="58"/>
  <c r="AZ55" i="58"/>
  <c r="AY55" i="58"/>
  <c r="AX55" i="58"/>
  <c r="BA54" i="58"/>
  <c r="AZ54" i="58"/>
  <c r="AY54" i="58"/>
  <c r="AX54" i="58"/>
  <c r="BA53" i="58"/>
  <c r="AZ53" i="58"/>
  <c r="AY53" i="58"/>
  <c r="AX53" i="58"/>
  <c r="BA52" i="58"/>
  <c r="AZ52" i="58"/>
  <c r="AY52" i="58"/>
  <c r="AX52" i="58"/>
  <c r="BA51" i="58"/>
  <c r="AZ51" i="58"/>
  <c r="AY51" i="58"/>
  <c r="AX51" i="58"/>
  <c r="BA50" i="58"/>
  <c r="AZ50" i="58"/>
  <c r="AY50" i="58"/>
  <c r="AX50" i="58"/>
  <c r="BA49" i="58"/>
  <c r="AZ49" i="58"/>
  <c r="AY49" i="58"/>
  <c r="AX49" i="58"/>
  <c r="BA48" i="58"/>
  <c r="AZ48" i="58"/>
  <c r="AY48" i="58"/>
  <c r="AX48" i="58"/>
  <c r="BA47" i="58"/>
  <c r="AZ47" i="58"/>
  <c r="AY47" i="58"/>
  <c r="AX47" i="58"/>
  <c r="BA46" i="58"/>
  <c r="AZ46" i="58"/>
  <c r="AY46" i="58"/>
  <c r="AX46" i="58"/>
  <c r="BA45" i="58"/>
  <c r="AZ45" i="58"/>
  <c r="AY45" i="58"/>
  <c r="AX45" i="58"/>
  <c r="BA44" i="58"/>
  <c r="AZ44" i="58"/>
  <c r="AY44" i="58"/>
  <c r="AX44" i="58"/>
  <c r="BA43" i="58"/>
  <c r="AZ43" i="58"/>
  <c r="AY43" i="58"/>
  <c r="AX43" i="58"/>
  <c r="BA42" i="58"/>
  <c r="AZ42" i="58"/>
  <c r="AY42" i="58"/>
  <c r="AX42" i="58"/>
  <c r="BA41" i="58"/>
  <c r="AZ41" i="58"/>
  <c r="AY41" i="58"/>
  <c r="AX41" i="58"/>
  <c r="BA40" i="58"/>
  <c r="AZ40" i="58"/>
  <c r="AY40" i="58"/>
  <c r="AX40" i="58"/>
  <c r="BA39" i="58"/>
  <c r="AZ39" i="58"/>
  <c r="AY39" i="58"/>
  <c r="AX39" i="58"/>
  <c r="BA38" i="58"/>
  <c r="AZ38" i="58"/>
  <c r="AY38" i="58"/>
  <c r="AX38" i="58"/>
  <c r="BA37" i="58"/>
  <c r="AZ37" i="58"/>
  <c r="AY37" i="58"/>
  <c r="AX37" i="58"/>
  <c r="BA36" i="58"/>
  <c r="AZ36" i="58"/>
  <c r="AY36" i="58"/>
  <c r="AX36" i="58"/>
  <c r="BA35" i="58"/>
  <c r="AZ35" i="58"/>
  <c r="AY35" i="58"/>
  <c r="AX35" i="58"/>
  <c r="BA34" i="58"/>
  <c r="AZ34" i="58"/>
  <c r="AY34" i="58"/>
  <c r="AX34" i="58"/>
  <c r="BA33" i="58"/>
  <c r="AZ33" i="58"/>
  <c r="AY33" i="58"/>
  <c r="AX33" i="58"/>
  <c r="BA32" i="58"/>
  <c r="AZ32" i="58"/>
  <c r="AY32" i="58"/>
  <c r="AX32" i="58"/>
  <c r="BA31" i="58"/>
  <c r="AZ31" i="58"/>
  <c r="AY31" i="58"/>
  <c r="AX31" i="58"/>
  <c r="BA30" i="58"/>
  <c r="AZ30" i="58"/>
  <c r="AY30" i="58"/>
  <c r="AX30" i="58"/>
  <c r="BA29" i="58"/>
  <c r="AZ29" i="58"/>
  <c r="AY29" i="58"/>
  <c r="AX29" i="58"/>
  <c r="BA28" i="58"/>
  <c r="AZ28" i="58"/>
  <c r="AY28" i="58"/>
  <c r="AX28" i="58"/>
  <c r="BA27" i="58"/>
  <c r="AZ27" i="58"/>
  <c r="AY27" i="58"/>
  <c r="AX27" i="58"/>
  <c r="BA26" i="58"/>
  <c r="AZ26" i="58"/>
  <c r="AY26" i="58"/>
  <c r="AX26" i="58"/>
  <c r="BA25" i="58"/>
  <c r="AZ25" i="58"/>
  <c r="AY25" i="58"/>
  <c r="AX25" i="58"/>
  <c r="BA24" i="58"/>
  <c r="AZ24" i="58"/>
  <c r="AY24" i="58"/>
  <c r="AX24" i="58"/>
  <c r="BA23" i="58"/>
  <c r="AZ23" i="58"/>
  <c r="AY23" i="58"/>
  <c r="AX23" i="58"/>
  <c r="BA22" i="58"/>
  <c r="AZ22" i="58"/>
  <c r="AY22" i="58"/>
  <c r="AX22" i="58"/>
  <c r="BA21" i="58"/>
  <c r="AZ21" i="58"/>
  <c r="AY21" i="58"/>
  <c r="AX21" i="58"/>
  <c r="BA20" i="58"/>
  <c r="AZ20" i="58"/>
  <c r="AY20" i="58"/>
  <c r="AX20" i="58"/>
  <c r="BA19" i="58"/>
  <c r="AZ19" i="58"/>
  <c r="AY19" i="58"/>
  <c r="AX19" i="58"/>
  <c r="BA18" i="58"/>
  <c r="AZ18" i="58"/>
  <c r="AY18" i="58"/>
  <c r="AX18" i="58"/>
  <c r="BA17" i="58"/>
  <c r="AZ17" i="58"/>
  <c r="AY17" i="58"/>
  <c r="AX17" i="58"/>
  <c r="BA16" i="58"/>
  <c r="AZ16" i="58"/>
  <c r="AY16" i="58"/>
  <c r="AX16" i="58"/>
  <c r="BA15" i="58"/>
  <c r="AZ15" i="58"/>
  <c r="AY15" i="58"/>
  <c r="AX15" i="58"/>
  <c r="BA14" i="58"/>
  <c r="AZ14" i="58"/>
  <c r="AY14" i="58"/>
  <c r="AX14" i="58"/>
  <c r="BA13" i="58"/>
  <c r="AZ13" i="58"/>
  <c r="AY13" i="58"/>
  <c r="AX13" i="58"/>
  <c r="BA12" i="58"/>
  <c r="AZ12" i="58"/>
  <c r="AY12" i="58"/>
  <c r="AX12" i="58"/>
  <c r="BA11" i="58"/>
  <c r="AZ11" i="58"/>
  <c r="AY11" i="58"/>
  <c r="AX11" i="58"/>
  <c r="BA10" i="58"/>
  <c r="AZ10" i="58"/>
  <c r="AY10" i="58"/>
  <c r="AX10" i="58"/>
  <c r="BA9" i="58"/>
  <c r="AZ9" i="58"/>
  <c r="AY9" i="58"/>
  <c r="AX9" i="58"/>
  <c r="BA8" i="58"/>
  <c r="AZ8" i="58"/>
  <c r="AY8" i="58"/>
  <c r="AX8" i="58"/>
  <c r="BA7" i="58"/>
  <c r="AZ7" i="58"/>
  <c r="AY7" i="58"/>
  <c r="AX7" i="58"/>
  <c r="BA6" i="58"/>
  <c r="AZ6" i="58"/>
  <c r="AY6" i="58"/>
  <c r="AX6" i="58"/>
  <c r="BA5" i="58"/>
  <c r="AZ5" i="58"/>
  <c r="AY5" i="58"/>
  <c r="AX5" i="58"/>
  <c r="B56" i="58"/>
  <c r="A56" i="58"/>
  <c r="B55" i="58"/>
  <c r="A55" i="58"/>
  <c r="B54" i="58"/>
  <c r="A54" i="58"/>
  <c r="B53" i="58"/>
  <c r="A53" i="58"/>
  <c r="B52" i="58"/>
  <c r="A52" i="58"/>
  <c r="B51" i="58"/>
  <c r="A51" i="58"/>
  <c r="B50" i="58"/>
  <c r="A50" i="58"/>
  <c r="B49" i="58"/>
  <c r="A49" i="58"/>
  <c r="CM57" i="5"/>
  <c r="BM57" i="5"/>
  <c r="BE57" i="5"/>
  <c r="Q52" i="58"/>
  <c r="AH56" i="5"/>
  <c r="O56" i="58" s="1"/>
  <c r="AH55" i="5"/>
  <c r="O55" i="58" s="1"/>
  <c r="AH54" i="5"/>
  <c r="AH53" i="5"/>
  <c r="O53" i="58" s="1"/>
  <c r="AH52" i="5"/>
  <c r="O52" i="58" s="1"/>
  <c r="AH51" i="5"/>
  <c r="O51" i="58" s="1"/>
  <c r="AH50" i="5"/>
  <c r="O50" i="58" s="1"/>
  <c r="AH49" i="5"/>
  <c r="AH48" i="5"/>
  <c r="AH47" i="5"/>
  <c r="O47" i="58" s="1"/>
  <c r="AH46" i="5"/>
  <c r="O46" i="58" s="1"/>
  <c r="AH45" i="5"/>
  <c r="O45" i="58" s="1"/>
  <c r="AH44" i="5"/>
  <c r="O44" i="58" s="1"/>
  <c r="AH43" i="5"/>
  <c r="O43" i="58" s="1"/>
  <c r="AH42" i="5"/>
  <c r="O42" i="58" s="1"/>
  <c r="AH41" i="5"/>
  <c r="O41" i="58" s="1"/>
  <c r="AH40" i="5"/>
  <c r="AH39" i="5"/>
  <c r="O39" i="58" s="1"/>
  <c r="AH38" i="5"/>
  <c r="O38" i="58" s="1"/>
  <c r="AH37" i="5"/>
  <c r="O37" i="58" s="1"/>
  <c r="AH36" i="5"/>
  <c r="O36" i="58" s="1"/>
  <c r="AH35" i="5"/>
  <c r="AH34" i="5"/>
  <c r="O34" i="58" s="1"/>
  <c r="AH33" i="5"/>
  <c r="O33" i="58" s="1"/>
  <c r="AH32" i="5"/>
  <c r="O32" i="58" s="1"/>
  <c r="AH31" i="5"/>
  <c r="AH30" i="5"/>
  <c r="O30" i="58" s="1"/>
  <c r="AH29" i="5"/>
  <c r="AH28" i="5"/>
  <c r="O28" i="58" s="1"/>
  <c r="AH27" i="5"/>
  <c r="AH26" i="5"/>
  <c r="O26" i="58" s="1"/>
  <c r="AH25" i="5"/>
  <c r="O25" i="58" s="1"/>
  <c r="AH24" i="5"/>
  <c r="O24" i="58" s="1"/>
  <c r="AH23" i="5"/>
  <c r="O23" i="58" s="1"/>
  <c r="AH22" i="5"/>
  <c r="AH21" i="5"/>
  <c r="O21" i="58" s="1"/>
  <c r="AH20" i="5"/>
  <c r="O20" i="58" s="1"/>
  <c r="AH19" i="5"/>
  <c r="O19" i="58" s="1"/>
  <c r="AH18" i="5"/>
  <c r="O18" i="58" s="1"/>
  <c r="AH17" i="5"/>
  <c r="O17" i="58" s="1"/>
  <c r="AH16" i="5"/>
  <c r="O16" i="58" s="1"/>
  <c r="AH15" i="5"/>
  <c r="O15" i="58" s="1"/>
  <c r="AH14" i="5"/>
  <c r="O14" i="58" s="1"/>
  <c r="AH13" i="5"/>
  <c r="O13" i="58" s="1"/>
  <c r="AH12" i="5"/>
  <c r="O12" i="58" s="1"/>
  <c r="AH11" i="5"/>
  <c r="O11" i="58" s="1"/>
  <c r="AH10" i="5"/>
  <c r="O10" i="58" s="1"/>
  <c r="AH9" i="5"/>
  <c r="O9" i="58" s="1"/>
  <c r="AH8" i="5"/>
  <c r="AH7" i="5"/>
  <c r="AH6" i="5"/>
  <c r="O6" i="58" s="1"/>
  <c r="AH5" i="5"/>
  <c r="O5" i="58" s="1"/>
  <c r="AH4" i="5"/>
  <c r="O4" i="58" s="1"/>
  <c r="AR57" i="5"/>
  <c r="AP57" i="5"/>
  <c r="AN57" i="5"/>
  <c r="AM57" i="5"/>
  <c r="AK57" i="5"/>
  <c r="AG57" i="5"/>
  <c r="AF57" i="5"/>
  <c r="AB57" i="5"/>
  <c r="AA57" i="5"/>
  <c r="Z57" i="5"/>
  <c r="Y57" i="5"/>
  <c r="L57" i="5"/>
  <c r="H57" i="5"/>
  <c r="FA56" i="5"/>
  <c r="AW56" i="58" s="1"/>
  <c r="EX56" i="5"/>
  <c r="T56" i="58"/>
  <c r="EP56" i="5"/>
  <c r="EL56" i="5"/>
  <c r="AM56" i="58" s="1"/>
  <c r="EG56" i="5"/>
  <c r="DK56" i="5"/>
  <c r="AL56" i="58" s="1"/>
  <c r="CY56" i="5"/>
  <c r="AF56" i="58" s="1"/>
  <c r="CN56" i="5"/>
  <c r="AB56" i="58" s="1"/>
  <c r="CB56" i="5"/>
  <c r="Y56" i="58" s="1"/>
  <c r="BQ56" i="5"/>
  <c r="S56" i="58" s="1"/>
  <c r="BF56" i="5"/>
  <c r="R56" i="58" s="1"/>
  <c r="FA55" i="5"/>
  <c r="AW55" i="58" s="1"/>
  <c r="EX55" i="5"/>
  <c r="T55" i="58"/>
  <c r="EP55" i="5"/>
  <c r="EL55" i="5"/>
  <c r="AM55" i="58" s="1"/>
  <c r="EG55" i="5"/>
  <c r="AT55" i="58" s="1"/>
  <c r="DK55" i="5"/>
  <c r="AL55" i="58" s="1"/>
  <c r="CY55" i="5"/>
  <c r="AF55" i="58" s="1"/>
  <c r="CN55" i="5"/>
  <c r="CB55" i="5"/>
  <c r="Y55" i="58" s="1"/>
  <c r="BQ55" i="5"/>
  <c r="S55" i="58" s="1"/>
  <c r="BF55" i="5"/>
  <c r="R55" i="58" s="1"/>
  <c r="FA54" i="5"/>
  <c r="AW54" i="58" s="1"/>
  <c r="EX54" i="5"/>
  <c r="T54" i="58"/>
  <c r="EP54" i="5"/>
  <c r="EL54" i="5"/>
  <c r="AM54" i="58" s="1"/>
  <c r="EG54" i="5"/>
  <c r="EH54" i="5" s="1"/>
  <c r="DK54" i="5"/>
  <c r="AL54" i="58" s="1"/>
  <c r="CY54" i="5"/>
  <c r="AF54" i="58" s="1"/>
  <c r="CN54" i="5"/>
  <c r="CB54" i="5"/>
  <c r="Y54" i="58" s="1"/>
  <c r="BQ54" i="5"/>
  <c r="S54" i="58" s="1"/>
  <c r="BF54" i="5"/>
  <c r="R54" i="58" s="1"/>
  <c r="FA53" i="5"/>
  <c r="AW53" i="58" s="1"/>
  <c r="EX53" i="5"/>
  <c r="T53" i="58"/>
  <c r="EP53" i="5"/>
  <c r="EL53" i="5"/>
  <c r="AM53" i="58" s="1"/>
  <c r="EG53" i="5"/>
  <c r="DK53" i="5"/>
  <c r="AL53" i="58" s="1"/>
  <c r="CY53" i="5"/>
  <c r="AF53" i="58" s="1"/>
  <c r="CN53" i="5"/>
  <c r="AB53" i="58" s="1"/>
  <c r="CB53" i="5"/>
  <c r="Y53" i="58" s="1"/>
  <c r="BQ53" i="5"/>
  <c r="S53" i="58" s="1"/>
  <c r="BF53" i="5"/>
  <c r="R53" i="58" s="1"/>
  <c r="FA52" i="5"/>
  <c r="EX52" i="5"/>
  <c r="T52" i="58"/>
  <c r="EP52" i="5"/>
  <c r="EL52" i="5"/>
  <c r="AM52" i="58" s="1"/>
  <c r="EG52" i="5"/>
  <c r="EH52" i="5" s="1"/>
  <c r="DK52" i="5"/>
  <c r="AL52" i="58" s="1"/>
  <c r="CY52" i="5"/>
  <c r="AF52" i="58" s="1"/>
  <c r="CN52" i="5"/>
  <c r="AB52" i="58" s="1"/>
  <c r="CB52" i="5"/>
  <c r="Y52" i="58" s="1"/>
  <c r="BQ52" i="5"/>
  <c r="S52" i="58" s="1"/>
  <c r="BF52" i="5"/>
  <c r="R52" i="58" s="1"/>
  <c r="FA51" i="5"/>
  <c r="AW51" i="58" s="1"/>
  <c r="EX51" i="5"/>
  <c r="T51" i="58"/>
  <c r="EP51" i="5"/>
  <c r="EL51" i="5"/>
  <c r="AM51" i="58" s="1"/>
  <c r="EG51" i="5"/>
  <c r="AT51" i="58" s="1"/>
  <c r="DK51" i="5"/>
  <c r="AL51" i="58" s="1"/>
  <c r="CY51" i="5"/>
  <c r="CZ51" i="5" s="1"/>
  <c r="CN51" i="5"/>
  <c r="AB51" i="58" s="1"/>
  <c r="CB51" i="5"/>
  <c r="BQ51" i="5"/>
  <c r="S51" i="58" s="1"/>
  <c r="BF51" i="5"/>
  <c r="R51" i="58" s="1"/>
  <c r="FA50" i="5"/>
  <c r="AW50" i="58" s="1"/>
  <c r="EX50" i="5"/>
  <c r="T50" i="58"/>
  <c r="EP50" i="5"/>
  <c r="EL50" i="5"/>
  <c r="AM50" i="58" s="1"/>
  <c r="EG50" i="5"/>
  <c r="AT50" i="58" s="1"/>
  <c r="DK50" i="5"/>
  <c r="AL50" i="58" s="1"/>
  <c r="CY50" i="5"/>
  <c r="AF50" i="58" s="1"/>
  <c r="CN50" i="5"/>
  <c r="AB50" i="58" s="1"/>
  <c r="CB50" i="5"/>
  <c r="Y50" i="58" s="1"/>
  <c r="BQ50" i="5"/>
  <c r="S50" i="58" s="1"/>
  <c r="BF50" i="5"/>
  <c r="R50" i="58" s="1"/>
  <c r="FA49" i="5"/>
  <c r="AW49" i="58" s="1"/>
  <c r="EX49" i="5"/>
  <c r="T49" i="58"/>
  <c r="EP49" i="5"/>
  <c r="EL49" i="5"/>
  <c r="AM49" i="58" s="1"/>
  <c r="EG49" i="5"/>
  <c r="DK49" i="5"/>
  <c r="AL49" i="58" s="1"/>
  <c r="CY49" i="5"/>
  <c r="CZ49" i="5" s="1"/>
  <c r="CN49" i="5"/>
  <c r="AB49" i="58" s="1"/>
  <c r="CB49" i="5"/>
  <c r="Y49" i="58" s="1"/>
  <c r="BQ49" i="5"/>
  <c r="BF49" i="5"/>
  <c r="R49" i="58" s="1"/>
  <c r="EH55" i="5"/>
  <c r="I44" i="58"/>
  <c r="I29" i="58"/>
  <c r="I28" i="58"/>
  <c r="I12" i="58"/>
  <c r="I9" i="58"/>
  <c r="B48" i="58"/>
  <c r="A48" i="58"/>
  <c r="A46" i="58"/>
  <c r="A47" i="58"/>
  <c r="EZ57" i="5"/>
  <c r="EY57" i="5"/>
  <c r="EW57" i="5"/>
  <c r="EV57" i="5"/>
  <c r="ER57" i="5"/>
  <c r="EO57" i="5"/>
  <c r="EK57" i="5"/>
  <c r="EJ57" i="5"/>
  <c r="EI57" i="5"/>
  <c r="EF57" i="5"/>
  <c r="EE57" i="5"/>
  <c r="ED57" i="5"/>
  <c r="DX57" i="5"/>
  <c r="DJ57" i="5"/>
  <c r="DI57" i="5"/>
  <c r="DH57" i="5"/>
  <c r="DG57" i="5"/>
  <c r="DE57" i="5"/>
  <c r="DD57" i="5"/>
  <c r="DC57" i="5"/>
  <c r="DB57" i="5"/>
  <c r="DA57" i="5"/>
  <c r="CX57" i="5"/>
  <c r="CW57" i="5"/>
  <c r="CV57" i="5"/>
  <c r="CU57" i="5"/>
  <c r="CT57" i="5"/>
  <c r="CS57" i="5"/>
  <c r="CR57" i="5"/>
  <c r="CQ57" i="5"/>
  <c r="AG57" i="58" s="1"/>
  <c r="CP57" i="5"/>
  <c r="CL57" i="5"/>
  <c r="CK57" i="5"/>
  <c r="CJ57" i="5"/>
  <c r="CI57" i="5"/>
  <c r="CA57" i="5"/>
  <c r="BZ57" i="5"/>
  <c r="BY57" i="5"/>
  <c r="BV57" i="5"/>
  <c r="BU57" i="5"/>
  <c r="BP57" i="5"/>
  <c r="BO57" i="5"/>
  <c r="BL57" i="5"/>
  <c r="BK57" i="5"/>
  <c r="BJ57" i="5"/>
  <c r="BB57" i="5"/>
  <c r="BA57" i="5"/>
  <c r="AZ57" i="5"/>
  <c r="AY57" i="5"/>
  <c r="AX57" i="5"/>
  <c r="AW57" i="5"/>
  <c r="AS57" i="5"/>
  <c r="AL57" i="5"/>
  <c r="X57" i="5"/>
  <c r="D57" i="5"/>
  <c r="AW52" i="58"/>
  <c r="DK5" i="5"/>
  <c r="AL5" i="58" s="1"/>
  <c r="DK6" i="5"/>
  <c r="AL6" i="58" s="1"/>
  <c r="DK7" i="5"/>
  <c r="AL7" i="58" s="1"/>
  <c r="DK8" i="5"/>
  <c r="AL8" i="58" s="1"/>
  <c r="DK9" i="5"/>
  <c r="DL9" i="5" s="1"/>
  <c r="DK10" i="5"/>
  <c r="AL10" i="58" s="1"/>
  <c r="DK11" i="5"/>
  <c r="AL11" i="58" s="1"/>
  <c r="DK12" i="5"/>
  <c r="AL12" i="58" s="1"/>
  <c r="DK13" i="5"/>
  <c r="AL13" i="58" s="1"/>
  <c r="DK14" i="5"/>
  <c r="AL14" i="58" s="1"/>
  <c r="DK15" i="5"/>
  <c r="AL15" i="58" s="1"/>
  <c r="DK16" i="5"/>
  <c r="AL16" i="58" s="1"/>
  <c r="DK17" i="5"/>
  <c r="AL17" i="58" s="1"/>
  <c r="DK18" i="5"/>
  <c r="DK19" i="5"/>
  <c r="AL19" i="58" s="1"/>
  <c r="DK20" i="5"/>
  <c r="AL20" i="58" s="1"/>
  <c r="DK21" i="5"/>
  <c r="AL21" i="58" s="1"/>
  <c r="DK22" i="5"/>
  <c r="AL22" i="58" s="1"/>
  <c r="DK23" i="5"/>
  <c r="DK24" i="5"/>
  <c r="AL24" i="58" s="1"/>
  <c r="DK25" i="5"/>
  <c r="AL25" i="58" s="1"/>
  <c r="DK26" i="5"/>
  <c r="AL26" i="58" s="1"/>
  <c r="DK27" i="5"/>
  <c r="AL27" i="58" s="1"/>
  <c r="DK28" i="5"/>
  <c r="AL28" i="58" s="1"/>
  <c r="DK29" i="5"/>
  <c r="AL29" i="58" s="1"/>
  <c r="DK30" i="5"/>
  <c r="AL30" i="58" s="1"/>
  <c r="DK31" i="5"/>
  <c r="AL31" i="58" s="1"/>
  <c r="DK32" i="5"/>
  <c r="AL32" i="58" s="1"/>
  <c r="DK33" i="5"/>
  <c r="AL33" i="58" s="1"/>
  <c r="DK34" i="5"/>
  <c r="AL34" i="58" s="1"/>
  <c r="DK35" i="5"/>
  <c r="AL35" i="58" s="1"/>
  <c r="DK36" i="5"/>
  <c r="AL36" i="58" s="1"/>
  <c r="DK37" i="5"/>
  <c r="AL37" i="58" s="1"/>
  <c r="DK38" i="5"/>
  <c r="AL38" i="58" s="1"/>
  <c r="DK39" i="5"/>
  <c r="AL39" i="58" s="1"/>
  <c r="DK40" i="5"/>
  <c r="AL40" i="58" s="1"/>
  <c r="DK41" i="5"/>
  <c r="AL41" i="58" s="1"/>
  <c r="DK42" i="5"/>
  <c r="AL42" i="58" s="1"/>
  <c r="DK43" i="5"/>
  <c r="AL43" i="58" s="1"/>
  <c r="DK44" i="5"/>
  <c r="AL44" i="58" s="1"/>
  <c r="DK45" i="5"/>
  <c r="AL45" i="58" s="1"/>
  <c r="DK46" i="5"/>
  <c r="AL46" i="58" s="1"/>
  <c r="DK47" i="5"/>
  <c r="AL47" i="58" s="1"/>
  <c r="DK48" i="5"/>
  <c r="AL48" i="58" s="1"/>
  <c r="CB5" i="5"/>
  <c r="Y5" i="58" s="1"/>
  <c r="CB6" i="5"/>
  <c r="CB7" i="5"/>
  <c r="Y7" i="58" s="1"/>
  <c r="CB8" i="5"/>
  <c r="Y8" i="58" s="1"/>
  <c r="CB9" i="5"/>
  <c r="CB10" i="5"/>
  <c r="Y10" i="58" s="1"/>
  <c r="CB11" i="5"/>
  <c r="Y11" i="58" s="1"/>
  <c r="CB12" i="5"/>
  <c r="CB13" i="5"/>
  <c r="Y13" i="58" s="1"/>
  <c r="CB14" i="5"/>
  <c r="Y14" i="58" s="1"/>
  <c r="CB15" i="5"/>
  <c r="Y15" i="58" s="1"/>
  <c r="CB16" i="5"/>
  <c r="CB17" i="5"/>
  <c r="Y17" i="58" s="1"/>
  <c r="CB18" i="5"/>
  <c r="Y18" i="58" s="1"/>
  <c r="CB19" i="5"/>
  <c r="Y19" i="58" s="1"/>
  <c r="CB20" i="5"/>
  <c r="Y20" i="58" s="1"/>
  <c r="CB21" i="5"/>
  <c r="Y21" i="58" s="1"/>
  <c r="CB22" i="5"/>
  <c r="Y22" i="58" s="1"/>
  <c r="CB23" i="5"/>
  <c r="Y23" i="58" s="1"/>
  <c r="CB24" i="5"/>
  <c r="Y24" i="58" s="1"/>
  <c r="CB25" i="5"/>
  <c r="Y25" i="58" s="1"/>
  <c r="CB26" i="5"/>
  <c r="Y26" i="58" s="1"/>
  <c r="CB27" i="5"/>
  <c r="Y27" i="58" s="1"/>
  <c r="CB28" i="5"/>
  <c r="Y28" i="58" s="1"/>
  <c r="CB29" i="5"/>
  <c r="Y29" i="58" s="1"/>
  <c r="CB30" i="5"/>
  <c r="Y30" i="58" s="1"/>
  <c r="CB31" i="5"/>
  <c r="Y31" i="58" s="1"/>
  <c r="CB32" i="5"/>
  <c r="Y32" i="58" s="1"/>
  <c r="CB33" i="5"/>
  <c r="Y33" i="58" s="1"/>
  <c r="CB34" i="5"/>
  <c r="CB35" i="5"/>
  <c r="CB36" i="5"/>
  <c r="Y36" i="58" s="1"/>
  <c r="CB37" i="5"/>
  <c r="Y37" i="58" s="1"/>
  <c r="CB38" i="5"/>
  <c r="Y38" i="58" s="1"/>
  <c r="CB39" i="5"/>
  <c r="Y39" i="58" s="1"/>
  <c r="CB40" i="5"/>
  <c r="CB41" i="5"/>
  <c r="Y41" i="58" s="1"/>
  <c r="CB42" i="5"/>
  <c r="Y42" i="58" s="1"/>
  <c r="CB43" i="5"/>
  <c r="Y43" i="58" s="1"/>
  <c r="CB44" i="5"/>
  <c r="Y44" i="58" s="1"/>
  <c r="CB45" i="5"/>
  <c r="Y45" i="58" s="1"/>
  <c r="CB46" i="5"/>
  <c r="Y46" i="58" s="1"/>
  <c r="CB47" i="5"/>
  <c r="Y47" i="58" s="1"/>
  <c r="CB48" i="5"/>
  <c r="Y48" i="58" s="1"/>
  <c r="E11" i="58"/>
  <c r="B47" i="58"/>
  <c r="B46" i="58"/>
  <c r="B45" i="58"/>
  <c r="A45" i="58"/>
  <c r="B44" i="58"/>
  <c r="A44" i="58"/>
  <c r="B43" i="58"/>
  <c r="A43" i="58"/>
  <c r="B42" i="58"/>
  <c r="A42" i="58"/>
  <c r="B41" i="58"/>
  <c r="A41" i="58"/>
  <c r="B40" i="58"/>
  <c r="A40" i="58"/>
  <c r="B39" i="58"/>
  <c r="A39" i="58"/>
  <c r="B38" i="58"/>
  <c r="A38" i="58"/>
  <c r="B37" i="58"/>
  <c r="A37" i="58"/>
  <c r="B36" i="58"/>
  <c r="A36" i="58"/>
  <c r="B35" i="58"/>
  <c r="A35" i="58"/>
  <c r="B34" i="58"/>
  <c r="A34" i="58"/>
  <c r="B33" i="58"/>
  <c r="A33" i="58"/>
  <c r="B32" i="58"/>
  <c r="A32" i="58"/>
  <c r="B31" i="58"/>
  <c r="A31" i="58"/>
  <c r="B30" i="58"/>
  <c r="A30" i="58"/>
  <c r="B29" i="58"/>
  <c r="A29" i="58"/>
  <c r="B28" i="58"/>
  <c r="A28" i="58"/>
  <c r="B27" i="58"/>
  <c r="A27" i="58"/>
  <c r="B26" i="58"/>
  <c r="A26" i="58"/>
  <c r="B25" i="58"/>
  <c r="A25" i="58"/>
  <c r="B24" i="58"/>
  <c r="A24" i="58"/>
  <c r="B23" i="58"/>
  <c r="A23" i="58"/>
  <c r="B22" i="58"/>
  <c r="A22" i="58"/>
  <c r="B21" i="58"/>
  <c r="A21" i="58"/>
  <c r="B20" i="58"/>
  <c r="A20" i="58"/>
  <c r="B19" i="58"/>
  <c r="A19" i="58"/>
  <c r="B18" i="58"/>
  <c r="A18" i="58"/>
  <c r="B17" i="58"/>
  <c r="A17" i="58"/>
  <c r="B16" i="58"/>
  <c r="A16" i="58"/>
  <c r="B15" i="58"/>
  <c r="A15" i="58"/>
  <c r="B14" i="58"/>
  <c r="A14" i="58"/>
  <c r="B13" i="58"/>
  <c r="A13" i="58"/>
  <c r="B12" i="58"/>
  <c r="A12" i="58"/>
  <c r="B11" i="58"/>
  <c r="A11" i="58"/>
  <c r="B10" i="58"/>
  <c r="A10" i="58"/>
  <c r="B9" i="58"/>
  <c r="A9" i="58"/>
  <c r="B8" i="58"/>
  <c r="A8" i="58"/>
  <c r="B7" i="58"/>
  <c r="A7" i="58"/>
  <c r="B6" i="58"/>
  <c r="A6" i="58"/>
  <c r="B5" i="58"/>
  <c r="A5" i="58"/>
  <c r="FA48" i="5"/>
  <c r="EG48" i="5"/>
  <c r="AT48" i="58" s="1"/>
  <c r="EL48" i="5"/>
  <c r="AM48" i="58" s="1"/>
  <c r="CY48" i="5"/>
  <c r="CZ48" i="5" s="1"/>
  <c r="CN48" i="5"/>
  <c r="AB48" i="58" s="1"/>
  <c r="T48" i="58"/>
  <c r="BQ48" i="5"/>
  <c r="S48" i="58" s="1"/>
  <c r="BF48" i="5"/>
  <c r="R48" i="58" s="1"/>
  <c r="FA47" i="5"/>
  <c r="AW47" i="58" s="1"/>
  <c r="EG47" i="5"/>
  <c r="AT47" i="58" s="1"/>
  <c r="EL47" i="5"/>
  <c r="AM47" i="58" s="1"/>
  <c r="CY47" i="5"/>
  <c r="CZ47" i="5" s="1"/>
  <c r="CN47" i="5"/>
  <c r="AB47" i="58" s="1"/>
  <c r="T47" i="58"/>
  <c r="BQ47" i="5"/>
  <c r="S47" i="58" s="1"/>
  <c r="BF47" i="5"/>
  <c r="R47" i="58" s="1"/>
  <c r="FA46" i="5"/>
  <c r="AW46" i="58" s="1"/>
  <c r="EG46" i="5"/>
  <c r="AT46" i="58" s="1"/>
  <c r="EL46" i="5"/>
  <c r="AM46" i="58" s="1"/>
  <c r="CY46" i="5"/>
  <c r="AF46" i="58" s="1"/>
  <c r="CN46" i="5"/>
  <c r="AB46" i="58" s="1"/>
  <c r="T46" i="58"/>
  <c r="BQ46" i="5"/>
  <c r="S46" i="58" s="1"/>
  <c r="BF46" i="5"/>
  <c r="R46" i="58" s="1"/>
  <c r="FA45" i="5"/>
  <c r="AW45" i="58" s="1"/>
  <c r="EG45" i="5"/>
  <c r="EH45" i="5" s="1"/>
  <c r="EL45" i="5"/>
  <c r="AM45" i="58" s="1"/>
  <c r="CY45" i="5"/>
  <c r="AF45" i="58" s="1"/>
  <c r="CN45" i="5"/>
  <c r="AB45" i="58" s="1"/>
  <c r="T45" i="58"/>
  <c r="BQ45" i="5"/>
  <c r="S45" i="58" s="1"/>
  <c r="BF45" i="5"/>
  <c r="R45" i="58" s="1"/>
  <c r="FA44" i="5"/>
  <c r="AW44" i="58" s="1"/>
  <c r="EG44" i="5"/>
  <c r="AT44" i="58" s="1"/>
  <c r="EL44" i="5"/>
  <c r="AM44" i="58" s="1"/>
  <c r="CY44" i="5"/>
  <c r="CZ44" i="5" s="1"/>
  <c r="CN44" i="5"/>
  <c r="AB44" i="58" s="1"/>
  <c r="T44" i="58"/>
  <c r="BQ44" i="5"/>
  <c r="BF44" i="5"/>
  <c r="R44" i="58" s="1"/>
  <c r="FA43" i="5"/>
  <c r="AW43" i="58" s="1"/>
  <c r="EG43" i="5"/>
  <c r="AT43" i="58" s="1"/>
  <c r="EL43" i="5"/>
  <c r="AM43" i="58" s="1"/>
  <c r="CY43" i="5"/>
  <c r="AF43" i="58" s="1"/>
  <c r="CN43" i="5"/>
  <c r="T43" i="58"/>
  <c r="BQ43" i="5"/>
  <c r="S43" i="58" s="1"/>
  <c r="BF43" i="5"/>
  <c r="R43" i="58" s="1"/>
  <c r="FA5" i="5"/>
  <c r="AW5" i="58" s="1"/>
  <c r="EX5" i="5"/>
  <c r="EX57" i="5" s="1"/>
  <c r="T5" i="58"/>
  <c r="T6" i="58"/>
  <c r="T7" i="58"/>
  <c r="T8" i="58"/>
  <c r="T9" i="58"/>
  <c r="T10" i="58"/>
  <c r="T11" i="58"/>
  <c r="T12" i="58"/>
  <c r="T14" i="58"/>
  <c r="T15" i="58"/>
  <c r="T16" i="58"/>
  <c r="T17" i="58"/>
  <c r="T18" i="58"/>
  <c r="T19" i="58"/>
  <c r="T20" i="58"/>
  <c r="T21" i="58"/>
  <c r="T22" i="58"/>
  <c r="T23" i="58"/>
  <c r="T24" i="58"/>
  <c r="T25" i="58"/>
  <c r="T26" i="58"/>
  <c r="T27" i="58"/>
  <c r="T28" i="58"/>
  <c r="T29" i="58"/>
  <c r="T30" i="58"/>
  <c r="T31" i="58"/>
  <c r="T32" i="58"/>
  <c r="T33" i="58"/>
  <c r="T34" i="58"/>
  <c r="T35" i="58"/>
  <c r="T36" i="58"/>
  <c r="T37" i="58"/>
  <c r="T38" i="58"/>
  <c r="T40" i="58"/>
  <c r="T41" i="58"/>
  <c r="T42" i="58"/>
  <c r="EP5" i="5"/>
  <c r="EL5" i="5"/>
  <c r="EL57" i="5" s="1"/>
  <c r="AM57" i="58" s="1"/>
  <c r="EG5" i="5"/>
  <c r="EH5" i="5" s="1"/>
  <c r="CY5" i="5"/>
  <c r="AF5" i="58" s="1"/>
  <c r="CY6" i="5"/>
  <c r="AF6" i="58" s="1"/>
  <c r="CY7" i="5"/>
  <c r="AF7" i="58" s="1"/>
  <c r="CY8" i="5"/>
  <c r="CY9" i="5"/>
  <c r="AF9" i="58" s="1"/>
  <c r="CY10" i="5"/>
  <c r="CY11" i="5"/>
  <c r="AF11" i="58" s="1"/>
  <c r="CY12" i="5"/>
  <c r="AF12" i="58" s="1"/>
  <c r="CY13" i="5"/>
  <c r="AF13" i="58" s="1"/>
  <c r="CY14" i="5"/>
  <c r="CY15" i="5"/>
  <c r="AF15" i="58" s="1"/>
  <c r="CY16" i="5"/>
  <c r="AF16" i="58" s="1"/>
  <c r="CY17" i="5"/>
  <c r="AF17" i="58" s="1"/>
  <c r="CY18" i="5"/>
  <c r="AF18" i="58" s="1"/>
  <c r="CY19" i="5"/>
  <c r="CY20" i="5"/>
  <c r="AF20" i="58" s="1"/>
  <c r="CY21" i="5"/>
  <c r="AF21" i="58" s="1"/>
  <c r="CY22" i="5"/>
  <c r="CY23" i="5"/>
  <c r="AF23" i="58" s="1"/>
  <c r="CY24" i="5"/>
  <c r="AF24" i="58" s="1"/>
  <c r="CY25" i="5"/>
  <c r="AF25" i="58" s="1"/>
  <c r="CY26" i="5"/>
  <c r="AF26" i="58" s="1"/>
  <c r="CY27" i="5"/>
  <c r="AF27" i="58" s="1"/>
  <c r="CY28" i="5"/>
  <c r="AF28" i="58" s="1"/>
  <c r="CY29" i="5"/>
  <c r="AF29" i="58" s="1"/>
  <c r="CY30" i="5"/>
  <c r="AF30" i="58" s="1"/>
  <c r="CY31" i="5"/>
  <c r="CY32" i="5"/>
  <c r="AF32" i="58" s="1"/>
  <c r="CY33" i="5"/>
  <c r="AF33" i="58" s="1"/>
  <c r="CY34" i="5"/>
  <c r="AF34" i="58" s="1"/>
  <c r="CY35" i="5"/>
  <c r="AF35" i="58" s="1"/>
  <c r="CY36" i="5"/>
  <c r="CY37" i="5"/>
  <c r="AF37" i="58" s="1"/>
  <c r="CY38" i="5"/>
  <c r="AF38" i="58" s="1"/>
  <c r="CY39" i="5"/>
  <c r="AF39" i="58" s="1"/>
  <c r="CY40" i="5"/>
  <c r="CZ40" i="5" s="1"/>
  <c r="CY41" i="5"/>
  <c r="AF41" i="58" s="1"/>
  <c r="CY42" i="5"/>
  <c r="AF42" i="58" s="1"/>
  <c r="CN5" i="5"/>
  <c r="AB5" i="58" s="1"/>
  <c r="CN6" i="5"/>
  <c r="AB6" i="58" s="1"/>
  <c r="CN7" i="5"/>
  <c r="CN8" i="5"/>
  <c r="AB8" i="58" s="1"/>
  <c r="CN9" i="5"/>
  <c r="AB9" i="58" s="1"/>
  <c r="CN10" i="5"/>
  <c r="AB10" i="58" s="1"/>
  <c r="CN11" i="5"/>
  <c r="AB11" i="58" s="1"/>
  <c r="CN12" i="5"/>
  <c r="AB12" i="58" s="1"/>
  <c r="CN13" i="5"/>
  <c r="AB13" i="58" s="1"/>
  <c r="CN14" i="5"/>
  <c r="AB14" i="58" s="1"/>
  <c r="CN15" i="5"/>
  <c r="AB15" i="58" s="1"/>
  <c r="CN16" i="5"/>
  <c r="AB16" i="58" s="1"/>
  <c r="CN17" i="5"/>
  <c r="AB17" i="58" s="1"/>
  <c r="CN18" i="5"/>
  <c r="CN19" i="5"/>
  <c r="AB19" i="58" s="1"/>
  <c r="CN20" i="5"/>
  <c r="CN21" i="5"/>
  <c r="AB21" i="58" s="1"/>
  <c r="CN22" i="5"/>
  <c r="AB22" i="58" s="1"/>
  <c r="CN23" i="5"/>
  <c r="AB23" i="58" s="1"/>
  <c r="CN24" i="5"/>
  <c r="AB24" i="58" s="1"/>
  <c r="CN25" i="5"/>
  <c r="AB25" i="58" s="1"/>
  <c r="CN26" i="5"/>
  <c r="AB26" i="58" s="1"/>
  <c r="CN27" i="5"/>
  <c r="AB27" i="58" s="1"/>
  <c r="CN28" i="5"/>
  <c r="CN29" i="5"/>
  <c r="CN30" i="5"/>
  <c r="CN31" i="5"/>
  <c r="AB31" i="58" s="1"/>
  <c r="CN32" i="5"/>
  <c r="AB32" i="58" s="1"/>
  <c r="CN33" i="5"/>
  <c r="AB33" i="58" s="1"/>
  <c r="CN34" i="5"/>
  <c r="CN35" i="5"/>
  <c r="AB35" i="58" s="1"/>
  <c r="CN36" i="5"/>
  <c r="AB36" i="58" s="1"/>
  <c r="CN37" i="5"/>
  <c r="AB37" i="58" s="1"/>
  <c r="CN38" i="5"/>
  <c r="AB38" i="58" s="1"/>
  <c r="CN39" i="5"/>
  <c r="AB39" i="58" s="1"/>
  <c r="CN40" i="5"/>
  <c r="CN41" i="5"/>
  <c r="CN42" i="5"/>
  <c r="AB42" i="58" s="1"/>
  <c r="BQ5" i="5"/>
  <c r="BQ6" i="5"/>
  <c r="BQ7" i="5"/>
  <c r="S7" i="58" s="1"/>
  <c r="BQ8" i="5"/>
  <c r="S8" i="58" s="1"/>
  <c r="BQ9" i="5"/>
  <c r="S9" i="58" s="1"/>
  <c r="BQ10" i="5"/>
  <c r="S10" i="58" s="1"/>
  <c r="BQ11" i="5"/>
  <c r="S11" i="58" s="1"/>
  <c r="BQ12" i="5"/>
  <c r="S12" i="58" s="1"/>
  <c r="BQ13" i="5"/>
  <c r="BQ14" i="5"/>
  <c r="S14" i="58" s="1"/>
  <c r="BQ15" i="5"/>
  <c r="BQ16" i="5"/>
  <c r="S16" i="58" s="1"/>
  <c r="BQ17" i="5"/>
  <c r="BQ18" i="5"/>
  <c r="S18" i="58" s="1"/>
  <c r="BQ19" i="5"/>
  <c r="BQ20" i="5"/>
  <c r="S20" i="58" s="1"/>
  <c r="BQ21" i="5"/>
  <c r="S21" i="58" s="1"/>
  <c r="BQ22" i="5"/>
  <c r="BQ23" i="5"/>
  <c r="S23" i="58" s="1"/>
  <c r="BQ24" i="5"/>
  <c r="S24" i="58" s="1"/>
  <c r="BQ25" i="5"/>
  <c r="S25" i="58" s="1"/>
  <c r="BQ26" i="5"/>
  <c r="S26" i="58" s="1"/>
  <c r="BQ27" i="5"/>
  <c r="S27" i="58" s="1"/>
  <c r="BQ28" i="5"/>
  <c r="S28" i="58" s="1"/>
  <c r="BQ29" i="5"/>
  <c r="S29" i="58" s="1"/>
  <c r="BQ30" i="5"/>
  <c r="BQ31" i="5"/>
  <c r="S31" i="58" s="1"/>
  <c r="BQ32" i="5"/>
  <c r="S32" i="58" s="1"/>
  <c r="BQ33" i="5"/>
  <c r="S33" i="58" s="1"/>
  <c r="BQ34" i="5"/>
  <c r="BQ35" i="5"/>
  <c r="S35" i="58" s="1"/>
  <c r="BQ36" i="5"/>
  <c r="BQ37" i="5"/>
  <c r="S37" i="58" s="1"/>
  <c r="BQ38" i="5"/>
  <c r="S38" i="58" s="1"/>
  <c r="BQ39" i="5"/>
  <c r="S39" i="58" s="1"/>
  <c r="BQ40" i="5"/>
  <c r="S40" i="58" s="1"/>
  <c r="BQ41" i="5"/>
  <c r="S41" i="58" s="1"/>
  <c r="BQ42" i="5"/>
  <c r="BF5" i="5"/>
  <c r="BF6" i="5"/>
  <c r="R6" i="58" s="1"/>
  <c r="BF7" i="5"/>
  <c r="R7" i="58" s="1"/>
  <c r="BF8" i="5"/>
  <c r="R8" i="58" s="1"/>
  <c r="BF9" i="5"/>
  <c r="R9" i="58" s="1"/>
  <c r="BF10" i="5"/>
  <c r="R10" i="58" s="1"/>
  <c r="BF11" i="5"/>
  <c r="R11" i="58" s="1"/>
  <c r="BF12" i="5"/>
  <c r="R12" i="58" s="1"/>
  <c r="BF13" i="5"/>
  <c r="R13" i="58" s="1"/>
  <c r="BF14" i="5"/>
  <c r="R14" i="58" s="1"/>
  <c r="BF15" i="5"/>
  <c r="R15" i="58" s="1"/>
  <c r="BF16" i="5"/>
  <c r="R16" i="58" s="1"/>
  <c r="BF17" i="5"/>
  <c r="R17" i="58" s="1"/>
  <c r="BF18" i="5"/>
  <c r="R18" i="58" s="1"/>
  <c r="BF19" i="5"/>
  <c r="R19" i="58" s="1"/>
  <c r="BF20" i="5"/>
  <c r="R20" i="58" s="1"/>
  <c r="BF21" i="5"/>
  <c r="R21" i="58" s="1"/>
  <c r="BF22" i="5"/>
  <c r="R22" i="58" s="1"/>
  <c r="BF23" i="5"/>
  <c r="R23" i="58" s="1"/>
  <c r="BF24" i="5"/>
  <c r="R24" i="58" s="1"/>
  <c r="BF25" i="5"/>
  <c r="R25" i="58" s="1"/>
  <c r="BF26" i="5"/>
  <c r="R26" i="58" s="1"/>
  <c r="BF27" i="5"/>
  <c r="R27" i="58" s="1"/>
  <c r="BF28" i="5"/>
  <c r="R28" i="58" s="1"/>
  <c r="BF29" i="5"/>
  <c r="R29" i="58" s="1"/>
  <c r="BF30" i="5"/>
  <c r="R30" i="58" s="1"/>
  <c r="BF31" i="5"/>
  <c r="R31" i="58" s="1"/>
  <c r="BF32" i="5"/>
  <c r="BF33" i="5"/>
  <c r="R33" i="58" s="1"/>
  <c r="BF34" i="5"/>
  <c r="R34" i="58" s="1"/>
  <c r="BF35" i="5"/>
  <c r="BF36" i="5"/>
  <c r="BF37" i="5"/>
  <c r="R37" i="58" s="1"/>
  <c r="BF38" i="5"/>
  <c r="R38" i="58" s="1"/>
  <c r="BF39" i="5"/>
  <c r="R39" i="58" s="1"/>
  <c r="BF40" i="5"/>
  <c r="R40" i="58" s="1"/>
  <c r="BF41" i="5"/>
  <c r="R41" i="58" s="1"/>
  <c r="BF42" i="5"/>
  <c r="R42" i="58" s="1"/>
  <c r="EX47" i="5"/>
  <c r="EP47" i="5"/>
  <c r="EX46" i="5"/>
  <c r="EP46" i="5"/>
  <c r="EX45" i="5"/>
  <c r="EP45" i="5"/>
  <c r="EX44" i="5"/>
  <c r="EP44" i="5"/>
  <c r="EX43" i="5"/>
  <c r="EP43" i="5"/>
  <c r="FA42" i="5"/>
  <c r="EX42" i="5"/>
  <c r="EP42" i="5"/>
  <c r="EL42" i="5"/>
  <c r="AM42" i="58" s="1"/>
  <c r="EG42" i="5"/>
  <c r="EH42" i="5" s="1"/>
  <c r="M37" i="58"/>
  <c r="EX48" i="5"/>
  <c r="EX41" i="5"/>
  <c r="EX40" i="5"/>
  <c r="EX39" i="5"/>
  <c r="EX38" i="5"/>
  <c r="EX37" i="5"/>
  <c r="EX36" i="5"/>
  <c r="EX35" i="5"/>
  <c r="EX34" i="5"/>
  <c r="EX33" i="5"/>
  <c r="EX32" i="5"/>
  <c r="EX31" i="5"/>
  <c r="EX30" i="5"/>
  <c r="EX29" i="5"/>
  <c r="EX28" i="5"/>
  <c r="EX27" i="5"/>
  <c r="EX26" i="5"/>
  <c r="EX25" i="5"/>
  <c r="EX24" i="5"/>
  <c r="EX23" i="5"/>
  <c r="EX22" i="5"/>
  <c r="EX21" i="5"/>
  <c r="EX20" i="5"/>
  <c r="EX19" i="5"/>
  <c r="EX18" i="5"/>
  <c r="EX17" i="5"/>
  <c r="EX16" i="5"/>
  <c r="EX15" i="5"/>
  <c r="EX14" i="5"/>
  <c r="EX13" i="5"/>
  <c r="EX12" i="5"/>
  <c r="EX11" i="5"/>
  <c r="EX10" i="5"/>
  <c r="EX9" i="5"/>
  <c r="EX8" i="5"/>
  <c r="EX7" i="5"/>
  <c r="EX6" i="5"/>
  <c r="EL41" i="5"/>
  <c r="AM41" i="58" s="1"/>
  <c r="EL40" i="5"/>
  <c r="AM40" i="58" s="1"/>
  <c r="EL39" i="5"/>
  <c r="AM39" i="58" s="1"/>
  <c r="EL38" i="5"/>
  <c r="AM38" i="58" s="1"/>
  <c r="EL37" i="5"/>
  <c r="AM37" i="58" s="1"/>
  <c r="EL36" i="5"/>
  <c r="AM36" i="58" s="1"/>
  <c r="EL35" i="5"/>
  <c r="AM35" i="58" s="1"/>
  <c r="EL34" i="5"/>
  <c r="AM34" i="58" s="1"/>
  <c r="EL33" i="5"/>
  <c r="AM33" i="58" s="1"/>
  <c r="EL32" i="5"/>
  <c r="AM32" i="58" s="1"/>
  <c r="EL31" i="5"/>
  <c r="AM31" i="58" s="1"/>
  <c r="EL30" i="5"/>
  <c r="AM30" i="58" s="1"/>
  <c r="EL29" i="5"/>
  <c r="AM29" i="58" s="1"/>
  <c r="EL28" i="5"/>
  <c r="AM28" i="58" s="1"/>
  <c r="EL27" i="5"/>
  <c r="AM27" i="58" s="1"/>
  <c r="EL26" i="5"/>
  <c r="AM26" i="58" s="1"/>
  <c r="EL25" i="5"/>
  <c r="AM25" i="58" s="1"/>
  <c r="EL24" i="5"/>
  <c r="AM24" i="58" s="1"/>
  <c r="EL23" i="5"/>
  <c r="AM23" i="58" s="1"/>
  <c r="EL22" i="5"/>
  <c r="AM22" i="58" s="1"/>
  <c r="EL21" i="5"/>
  <c r="AM21" i="58" s="1"/>
  <c r="EL20" i="5"/>
  <c r="AM20" i="58" s="1"/>
  <c r="EL19" i="5"/>
  <c r="AM19" i="58" s="1"/>
  <c r="EL18" i="5"/>
  <c r="AM18" i="58" s="1"/>
  <c r="EL17" i="5"/>
  <c r="AM17" i="58" s="1"/>
  <c r="EL16" i="5"/>
  <c r="AM16" i="58" s="1"/>
  <c r="EL15" i="5"/>
  <c r="AM15" i="58" s="1"/>
  <c r="EL14" i="5"/>
  <c r="AM14" i="58"/>
  <c r="EL13" i="5"/>
  <c r="AM13" i="58" s="1"/>
  <c r="EL12" i="5"/>
  <c r="AM12" i="58" s="1"/>
  <c r="EL11" i="5"/>
  <c r="AM11" i="58" s="1"/>
  <c r="EL10" i="5"/>
  <c r="AM10" i="58" s="1"/>
  <c r="EL9" i="5"/>
  <c r="AM9" i="58" s="1"/>
  <c r="EL8" i="5"/>
  <c r="AM8" i="58" s="1"/>
  <c r="EL7" i="5"/>
  <c r="AM7" i="58" s="1"/>
  <c r="EL6" i="5"/>
  <c r="AM6" i="58" s="1"/>
  <c r="EU4" i="5"/>
  <c r="T4" i="58" s="1"/>
  <c r="DK4" i="5"/>
  <c r="AL4" i="58" s="1"/>
  <c r="FA4" i="5"/>
  <c r="CY4" i="5"/>
  <c r="AF4" i="58" s="1"/>
  <c r="CN4" i="5"/>
  <c r="AB4" i="58" s="1"/>
  <c r="CB4" i="5"/>
  <c r="Y4" i="58" s="1"/>
  <c r="S4" i="58"/>
  <c r="BF4" i="5"/>
  <c r="R4" i="58" s="1"/>
  <c r="AT4" i="5"/>
  <c r="Q4" i="58" s="1"/>
  <c r="AL18" i="58"/>
  <c r="FA6" i="5"/>
  <c r="AW6" i="58" s="1"/>
  <c r="FA7" i="5"/>
  <c r="AW7" i="58" s="1"/>
  <c r="FA8" i="5"/>
  <c r="AW8" i="58" s="1"/>
  <c r="FA9" i="5"/>
  <c r="AW9" i="58" s="1"/>
  <c r="FA10" i="5"/>
  <c r="AW10" i="58" s="1"/>
  <c r="FA11" i="5"/>
  <c r="AW11" i="58" s="1"/>
  <c r="FA12" i="5"/>
  <c r="AW12" i="58" s="1"/>
  <c r="FA13" i="5"/>
  <c r="AW13" i="58" s="1"/>
  <c r="FA14" i="5"/>
  <c r="AW14" i="58" s="1"/>
  <c r="FA15" i="5"/>
  <c r="AW15" i="58" s="1"/>
  <c r="FA16" i="5"/>
  <c r="AW16" i="58" s="1"/>
  <c r="FA17" i="5"/>
  <c r="AW17" i="58" s="1"/>
  <c r="FA18" i="5"/>
  <c r="AW18" i="58" s="1"/>
  <c r="FA19" i="5"/>
  <c r="AW19" i="58" s="1"/>
  <c r="FA20" i="5"/>
  <c r="AW20" i="58" s="1"/>
  <c r="FA21" i="5"/>
  <c r="AW21" i="58" s="1"/>
  <c r="FA22" i="5"/>
  <c r="AW22" i="58" s="1"/>
  <c r="FA23" i="5"/>
  <c r="AW23" i="58" s="1"/>
  <c r="FA24" i="5"/>
  <c r="AW24" i="58" s="1"/>
  <c r="FA25" i="5"/>
  <c r="AW25" i="58" s="1"/>
  <c r="FA26" i="5"/>
  <c r="AW26" i="58" s="1"/>
  <c r="FA27" i="5"/>
  <c r="AW27" i="58" s="1"/>
  <c r="FA28" i="5"/>
  <c r="AW28" i="58" s="1"/>
  <c r="FA29" i="5"/>
  <c r="AW29" i="58"/>
  <c r="FA30" i="5"/>
  <c r="AW30" i="58" s="1"/>
  <c r="FA31" i="5"/>
  <c r="AW31" i="58" s="1"/>
  <c r="FA32" i="5"/>
  <c r="AW32" i="58" s="1"/>
  <c r="FA33" i="5"/>
  <c r="AW33" i="58" s="1"/>
  <c r="FA34" i="5"/>
  <c r="AW34" i="58" s="1"/>
  <c r="FA35" i="5"/>
  <c r="AW35" i="58" s="1"/>
  <c r="FA36" i="5"/>
  <c r="AW36" i="58" s="1"/>
  <c r="FA37" i="5"/>
  <c r="AW37" i="58" s="1"/>
  <c r="FA38" i="5"/>
  <c r="AW38" i="58" s="1"/>
  <c r="FA39" i="5"/>
  <c r="AW39" i="58" s="1"/>
  <c r="FA40" i="5"/>
  <c r="AW40" i="58" s="1"/>
  <c r="FA41" i="5"/>
  <c r="AW41" i="58" s="1"/>
  <c r="T13" i="58"/>
  <c r="T39" i="58"/>
  <c r="EP6" i="5"/>
  <c r="EP7" i="5"/>
  <c r="EP8" i="5"/>
  <c r="EP9" i="5"/>
  <c r="EP10" i="5"/>
  <c r="EP11" i="5"/>
  <c r="EP12" i="5"/>
  <c r="EP13" i="5"/>
  <c r="EP14" i="5"/>
  <c r="EP15" i="5"/>
  <c r="EP16" i="5"/>
  <c r="EP17" i="5"/>
  <c r="EP18" i="5"/>
  <c r="EP19" i="5"/>
  <c r="EP20" i="5"/>
  <c r="EP21" i="5"/>
  <c r="EP22" i="5"/>
  <c r="EP23" i="5"/>
  <c r="EP24" i="5"/>
  <c r="EP25" i="5"/>
  <c r="EP26" i="5"/>
  <c r="EP27" i="5"/>
  <c r="EP28" i="5"/>
  <c r="EP29" i="5"/>
  <c r="EP30" i="5"/>
  <c r="EP31" i="5"/>
  <c r="EP32" i="5"/>
  <c r="EP33" i="5"/>
  <c r="EP34" i="5"/>
  <c r="EP35" i="5"/>
  <c r="EP36" i="5"/>
  <c r="EP37" i="5"/>
  <c r="EP38" i="5"/>
  <c r="EP39" i="5"/>
  <c r="EP40" i="5"/>
  <c r="EP41" i="5"/>
  <c r="EP48" i="5"/>
  <c r="EG6" i="5"/>
  <c r="AT6" i="58" s="1"/>
  <c r="EG7" i="5"/>
  <c r="EG9" i="5"/>
  <c r="AT9" i="58" s="1"/>
  <c r="EG12" i="5"/>
  <c r="EH12" i="5" s="1"/>
  <c r="EG14" i="5"/>
  <c r="EG15" i="5"/>
  <c r="EH15" i="5" s="1"/>
  <c r="EG16" i="5"/>
  <c r="AT16" i="58" s="1"/>
  <c r="EG17" i="5"/>
  <c r="AT17" i="58" s="1"/>
  <c r="EG20" i="5"/>
  <c r="AT20" i="58" s="1"/>
  <c r="EG21" i="5"/>
  <c r="EH21" i="5" s="1"/>
  <c r="EG22" i="5"/>
  <c r="AT22" i="58" s="1"/>
  <c r="EG23" i="5"/>
  <c r="EH23" i="5" s="1"/>
  <c r="EG25" i="5"/>
  <c r="AT25" i="58" s="1"/>
  <c r="EG28" i="5"/>
  <c r="EH28" i="5" s="1"/>
  <c r="EG31" i="5"/>
  <c r="AT31" i="58" s="1"/>
  <c r="EG32" i="5"/>
  <c r="AT32" i="58" s="1"/>
  <c r="EG33" i="5"/>
  <c r="EH33" i="5" s="1"/>
  <c r="EG34" i="5"/>
  <c r="AT34" i="58" s="1"/>
  <c r="EG35" i="5"/>
  <c r="EH35" i="5" s="1"/>
  <c r="EG39" i="5"/>
  <c r="AT39" i="58"/>
  <c r="EG41" i="5"/>
  <c r="EH41" i="5" s="1"/>
  <c r="EG8" i="5"/>
  <c r="EH8" i="5" s="1"/>
  <c r="EG10" i="5"/>
  <c r="AT10" i="58"/>
  <c r="EG11" i="5"/>
  <c r="AT11" i="58" s="1"/>
  <c r="EG13" i="5"/>
  <c r="EH13" i="5" s="1"/>
  <c r="EG18" i="5"/>
  <c r="AT18" i="58" s="1"/>
  <c r="EG19" i="5"/>
  <c r="AT19" i="58" s="1"/>
  <c r="EG24" i="5"/>
  <c r="EH24" i="5" s="1"/>
  <c r="EG26" i="5"/>
  <c r="AT26" i="58" s="1"/>
  <c r="EG27" i="5"/>
  <c r="AT27" i="58" s="1"/>
  <c r="EG29" i="5"/>
  <c r="AT29" i="58" s="1"/>
  <c r="EG30" i="5"/>
  <c r="EH30" i="5" s="1"/>
  <c r="EG36" i="5"/>
  <c r="AT36" i="58" s="1"/>
  <c r="EG37" i="5"/>
  <c r="EH37" i="5"/>
  <c r="EG38" i="5"/>
  <c r="AT38" i="58" s="1"/>
  <c r="EG40" i="5"/>
  <c r="AT40" i="58" s="1"/>
  <c r="Y34" i="58"/>
  <c r="EH48" i="5"/>
  <c r="M33" i="58"/>
  <c r="M23" i="58"/>
  <c r="EH10" i="5"/>
  <c r="S44" i="58"/>
  <c r="AT37" i="58"/>
  <c r="EH39" i="5"/>
  <c r="EH32" i="5"/>
  <c r="AT52" i="58"/>
  <c r="EH50" i="5"/>
  <c r="P9" i="5"/>
  <c r="H9" i="58" s="1"/>
  <c r="EH18" i="5"/>
  <c r="DL39" i="5"/>
  <c r="AT23" i="58"/>
  <c r="AT54" i="58"/>
  <c r="DL12" i="5"/>
  <c r="EH51" i="5"/>
  <c r="DL14" i="5"/>
  <c r="DL18" i="5"/>
  <c r="DL26" i="5"/>
  <c r="P25" i="5"/>
  <c r="H25" i="58" s="1"/>
  <c r="DL8" i="5"/>
  <c r="DL53" i="5"/>
  <c r="DL51" i="5"/>
  <c r="I5" i="58"/>
  <c r="P28" i="5"/>
  <c r="H28" i="58" s="1"/>
  <c r="DL30" i="5"/>
  <c r="CZ35" i="5"/>
  <c r="Y6" i="58"/>
  <c r="AT49" i="58"/>
  <c r="EH49" i="5"/>
  <c r="V16" i="5"/>
  <c r="N16" i="58" s="1"/>
  <c r="DL46" i="5"/>
  <c r="EH16" i="5"/>
  <c r="V48" i="5"/>
  <c r="N48" i="58" s="1"/>
  <c r="EP57" i="5"/>
  <c r="BR6" i="5"/>
  <c r="P15" i="5"/>
  <c r="H15" i="58" s="1"/>
  <c r="E42" i="58"/>
  <c r="P24" i="5"/>
  <c r="H24" i="58" s="1"/>
  <c r="P33" i="5"/>
  <c r="H33" i="58" s="1"/>
  <c r="P40" i="5"/>
  <c r="H40" i="58" s="1"/>
  <c r="P17" i="5"/>
  <c r="H17" i="58" s="1"/>
  <c r="P37" i="5"/>
  <c r="H37" i="58" s="1"/>
  <c r="P12" i="5"/>
  <c r="H12" i="58" s="1"/>
  <c r="P41" i="5"/>
  <c r="H41" i="58" s="1"/>
  <c r="EH9" i="5"/>
  <c r="P47" i="5"/>
  <c r="H47" i="58" s="1"/>
  <c r="AF31" i="58"/>
  <c r="P22" i="5"/>
  <c r="H22" i="58" s="1"/>
  <c r="P56" i="5"/>
  <c r="H56" i="58" s="1"/>
  <c r="P49" i="5"/>
  <c r="H49" i="58" s="1"/>
  <c r="P52" i="5"/>
  <c r="H52" i="58" s="1"/>
  <c r="O57" i="5"/>
  <c r="G57" i="58" s="1"/>
  <c r="P45" i="5"/>
  <c r="H45" i="58" s="1"/>
  <c r="P29" i="5"/>
  <c r="H29" i="58" s="1"/>
  <c r="P13" i="5"/>
  <c r="H13" i="58" s="1"/>
  <c r="P16" i="5"/>
  <c r="H16" i="58" s="1"/>
  <c r="P48" i="5"/>
  <c r="H48" i="58" s="1"/>
  <c r="P19" i="5"/>
  <c r="H19" i="58" s="1"/>
  <c r="P55" i="5"/>
  <c r="H55" i="58" s="1"/>
  <c r="P7" i="5"/>
  <c r="H7" i="58" s="1"/>
  <c r="EH25" i="5"/>
  <c r="O22" i="58"/>
  <c r="O8" i="58"/>
  <c r="I4" i="58"/>
  <c r="CZ39" i="5"/>
  <c r="CZ24" i="5"/>
  <c r="AF36" i="58"/>
  <c r="AF10" i="58"/>
  <c r="AF49" i="58"/>
  <c r="CZ21" i="5"/>
  <c r="AB29" i="58"/>
  <c r="AB54" i="58"/>
  <c r="AB55" i="58"/>
  <c r="S17" i="58"/>
  <c r="Q5" i="58"/>
  <c r="Q29" i="58"/>
  <c r="Q41" i="58"/>
  <c r="CZ36" i="5" l="1"/>
  <c r="CZ18" i="5"/>
  <c r="CZ27" i="5"/>
  <c r="CZ28" i="5"/>
  <c r="CZ32" i="5"/>
  <c r="CZ31" i="5"/>
  <c r="CZ22" i="5"/>
  <c r="CZ19" i="5"/>
  <c r="CZ16" i="5"/>
  <c r="CZ8" i="5"/>
  <c r="CZ10" i="5"/>
  <c r="CZ6" i="5"/>
  <c r="CZ5" i="5"/>
  <c r="CO50" i="5"/>
  <c r="AU49" i="5"/>
  <c r="CZ33" i="5"/>
  <c r="CC52" i="5"/>
  <c r="AB7" i="58"/>
  <c r="CY57" i="5"/>
  <c r="AF57" i="58" s="1"/>
  <c r="P26" i="5"/>
  <c r="H26" i="58" s="1"/>
  <c r="P10" i="5"/>
  <c r="H10" i="58" s="1"/>
  <c r="CZ25" i="5"/>
  <c r="CZ53" i="5"/>
  <c r="CZ54" i="5"/>
  <c r="CZ29" i="5"/>
  <c r="AT15" i="58"/>
  <c r="DL27" i="5"/>
  <c r="DL43" i="5"/>
  <c r="DL47" i="5"/>
  <c r="DL31" i="5"/>
  <c r="DL19" i="5"/>
  <c r="AT45" i="58"/>
  <c r="AT42" i="58"/>
  <c r="BR37" i="5"/>
  <c r="CZ17" i="5"/>
  <c r="P34" i="5"/>
  <c r="H34" i="58" s="1"/>
  <c r="DL52" i="5"/>
  <c r="DL35" i="5"/>
  <c r="DL15" i="5"/>
  <c r="EH47" i="5"/>
  <c r="EH44" i="5"/>
  <c r="BR22" i="5"/>
  <c r="BR53" i="5"/>
  <c r="G30" i="58"/>
  <c r="AU22" i="5"/>
  <c r="DR31" i="5"/>
  <c r="P14" i="5"/>
  <c r="H14" i="58" s="1"/>
  <c r="P6" i="5"/>
  <c r="H6" i="58" s="1"/>
  <c r="CO46" i="5"/>
  <c r="EH38" i="5"/>
  <c r="DL45" i="5"/>
  <c r="DL33" i="5"/>
  <c r="CO13" i="5"/>
  <c r="AU23" i="5"/>
  <c r="G32" i="58"/>
  <c r="BR24" i="5"/>
  <c r="CC34" i="5"/>
  <c r="CO6" i="5"/>
  <c r="AF47" i="58"/>
  <c r="DR56" i="5"/>
  <c r="CO15" i="5"/>
  <c r="CZ11" i="5"/>
  <c r="AF44" i="58"/>
  <c r="DR13" i="5"/>
  <c r="P18" i="5"/>
  <c r="H18" i="58" s="1"/>
  <c r="EH22" i="5"/>
  <c r="EH19" i="5"/>
  <c r="AM5" i="58"/>
  <c r="DL29" i="5"/>
  <c r="AT12" i="58"/>
  <c r="DL37" i="5"/>
  <c r="DL17" i="5"/>
  <c r="EH26" i="5"/>
  <c r="DL41" i="5"/>
  <c r="EH20" i="5"/>
  <c r="EH11" i="5"/>
  <c r="CO30" i="5"/>
  <c r="M34" i="58"/>
  <c r="BR51" i="5"/>
  <c r="BR40" i="5"/>
  <c r="BR43" i="5"/>
  <c r="CO51" i="5"/>
  <c r="CZ43" i="5"/>
  <c r="DR24" i="5"/>
  <c r="P53" i="5"/>
  <c r="H53" i="58" s="1"/>
  <c r="S22" i="58"/>
  <c r="V6" i="5"/>
  <c r="N6" i="58" s="1"/>
  <c r="CZ15" i="5"/>
  <c r="DL13" i="5"/>
  <c r="DL55" i="5"/>
  <c r="AT41" i="58"/>
  <c r="DL21" i="5"/>
  <c r="DL6" i="5"/>
  <c r="DL25" i="5"/>
  <c r="CC54" i="5"/>
  <c r="AU53" i="5"/>
  <c r="CC49" i="5"/>
  <c r="CC26" i="5"/>
  <c r="CC45" i="5"/>
  <c r="CC48" i="5"/>
  <c r="CC11" i="5"/>
  <c r="CC56" i="5"/>
  <c r="CC17" i="5"/>
  <c r="CC33" i="5"/>
  <c r="CC10" i="5"/>
  <c r="CC53" i="5"/>
  <c r="CC27" i="5"/>
  <c r="CC6" i="5"/>
  <c r="CC37" i="5"/>
  <c r="AU52" i="5"/>
  <c r="AU20" i="5"/>
  <c r="Q7" i="58"/>
  <c r="AU7" i="5"/>
  <c r="AU8" i="5"/>
  <c r="AT57" i="5"/>
  <c r="Q57" i="58" s="1"/>
  <c r="AU38" i="5"/>
  <c r="BG36" i="5"/>
  <c r="BG12" i="5"/>
  <c r="T5" i="5"/>
  <c r="T37" i="5"/>
  <c r="L37" i="58" s="1"/>
  <c r="T21" i="5"/>
  <c r="L21" i="58" s="1"/>
  <c r="R49" i="5"/>
  <c r="J49" i="58" s="1"/>
  <c r="T6" i="5"/>
  <c r="L6" i="58" s="1"/>
  <c r="DR12" i="5"/>
  <c r="DR32" i="5"/>
  <c r="DR14" i="5"/>
  <c r="DR25" i="5"/>
  <c r="DR46" i="5"/>
  <c r="DR44" i="5"/>
  <c r="DR10" i="5"/>
  <c r="DR22" i="5"/>
  <c r="DR26" i="5"/>
  <c r="DR38" i="5"/>
  <c r="DR42" i="5"/>
  <c r="DR54" i="5"/>
  <c r="DR36" i="5"/>
  <c r="DR47" i="5"/>
  <c r="DR55" i="5"/>
  <c r="DR50" i="5"/>
  <c r="DR39" i="5"/>
  <c r="DR27" i="5"/>
  <c r="DR43" i="5"/>
  <c r="DR52" i="5"/>
  <c r="DR35" i="5"/>
  <c r="DR51" i="5"/>
  <c r="DR41" i="5"/>
  <c r="AQ12" i="58"/>
  <c r="AQ36" i="58"/>
  <c r="CC7" i="5"/>
  <c r="CC5" i="5"/>
  <c r="CC23" i="5"/>
  <c r="CC24" i="5"/>
  <c r="CB57" i="5"/>
  <c r="Y57" i="58" s="1"/>
  <c r="CC20" i="5"/>
  <c r="CC18" i="5"/>
  <c r="CC39" i="5"/>
  <c r="CC40" i="5"/>
  <c r="CC16" i="5"/>
  <c r="CC35" i="5"/>
  <c r="CC29" i="5"/>
  <c r="CC46" i="5"/>
  <c r="CC30" i="5"/>
  <c r="CC15" i="5"/>
  <c r="CC13" i="5"/>
  <c r="CC50" i="5"/>
  <c r="CC31" i="5"/>
  <c r="CC21" i="5"/>
  <c r="CC14" i="5"/>
  <c r="BG5" i="5"/>
  <c r="BG8" i="5"/>
  <c r="BG20" i="5"/>
  <c r="BG30" i="5"/>
  <c r="BG16" i="5"/>
  <c r="BG24" i="5"/>
  <c r="AU48" i="5"/>
  <c r="V53" i="5"/>
  <c r="N53" i="58" s="1"/>
  <c r="R28" i="5"/>
  <c r="J28" i="58" s="1"/>
  <c r="R40" i="5"/>
  <c r="J40" i="58" s="1"/>
  <c r="V42" i="5"/>
  <c r="N42" i="58" s="1"/>
  <c r="V18" i="5"/>
  <c r="N18" i="58" s="1"/>
  <c r="R11" i="5"/>
  <c r="J11" i="58" s="1"/>
  <c r="R32" i="5"/>
  <c r="J32" i="58" s="1"/>
  <c r="R13" i="5"/>
  <c r="J13" i="58" s="1"/>
  <c r="V9" i="5"/>
  <c r="N9" i="58" s="1"/>
  <c r="V37" i="5"/>
  <c r="N37" i="58" s="1"/>
  <c r="V8" i="5"/>
  <c r="N8" i="58" s="1"/>
  <c r="V49" i="5"/>
  <c r="N49" i="58" s="1"/>
  <c r="R16" i="5"/>
  <c r="J16" i="58" s="1"/>
  <c r="V26" i="5"/>
  <c r="N26" i="58" s="1"/>
  <c r="V7" i="5"/>
  <c r="N7" i="58" s="1"/>
  <c r="V23" i="5"/>
  <c r="N23" i="58" s="1"/>
  <c r="V27" i="5"/>
  <c r="N27" i="58" s="1"/>
  <c r="V43" i="5"/>
  <c r="N43" i="58" s="1"/>
  <c r="V33" i="5"/>
  <c r="N33" i="58" s="1"/>
  <c r="V22" i="5"/>
  <c r="N22" i="58" s="1"/>
  <c r="N14" i="5"/>
  <c r="F14" i="58" s="1"/>
  <c r="V40" i="5"/>
  <c r="N40" i="58" s="1"/>
  <c r="V24" i="5"/>
  <c r="N24" i="58" s="1"/>
  <c r="V56" i="5"/>
  <c r="N56" i="58" s="1"/>
  <c r="V31" i="5"/>
  <c r="N31" i="58" s="1"/>
  <c r="V52" i="5"/>
  <c r="N52" i="58" s="1"/>
  <c r="V12" i="5"/>
  <c r="N12" i="58" s="1"/>
  <c r="V25" i="5"/>
  <c r="N25" i="58" s="1"/>
  <c r="V14" i="5"/>
  <c r="N14" i="58" s="1"/>
  <c r="V32" i="5"/>
  <c r="N32" i="58" s="1"/>
  <c r="V46" i="5"/>
  <c r="N46" i="58" s="1"/>
  <c r="V41" i="5"/>
  <c r="N41" i="58" s="1"/>
  <c r="V28" i="5"/>
  <c r="N28" i="58" s="1"/>
  <c r="V30" i="5"/>
  <c r="N30" i="58" s="1"/>
  <c r="V10" i="5"/>
  <c r="N10" i="58" s="1"/>
  <c r="V20" i="5"/>
  <c r="N20" i="58" s="1"/>
  <c r="V50" i="5"/>
  <c r="N50" i="58" s="1"/>
  <c r="BR19" i="5"/>
  <c r="BR7" i="5"/>
  <c r="BR48" i="5"/>
  <c r="BR10" i="5"/>
  <c r="BR44" i="5"/>
  <c r="BR34" i="5"/>
  <c r="BR16" i="5"/>
  <c r="BR54" i="5"/>
  <c r="BR55" i="5"/>
  <c r="BR14" i="5"/>
  <c r="BR29" i="5"/>
  <c r="BR18" i="5"/>
  <c r="BR41" i="5"/>
  <c r="BR36" i="5"/>
  <c r="BR15" i="5"/>
  <c r="BR26" i="5"/>
  <c r="BR20" i="5"/>
  <c r="BR27" i="5"/>
  <c r="BR31" i="5"/>
  <c r="BR39" i="5"/>
  <c r="BR8" i="5"/>
  <c r="BR42" i="5"/>
  <c r="BR30" i="5"/>
  <c r="BR33" i="5"/>
  <c r="BR45" i="5"/>
  <c r="S6" i="58"/>
  <c r="BR35" i="5"/>
  <c r="BR12" i="5"/>
  <c r="BR17" i="5"/>
  <c r="BR13" i="5"/>
  <c r="AI20" i="5"/>
  <c r="P20" i="58" s="1"/>
  <c r="AI15" i="5"/>
  <c r="P15" i="58" s="1"/>
  <c r="AI49" i="5"/>
  <c r="P49" i="58" s="1"/>
  <c r="R53" i="5"/>
  <c r="J53" i="58" s="1"/>
  <c r="R12" i="5"/>
  <c r="J12" i="58" s="1"/>
  <c r="R47" i="5"/>
  <c r="J47" i="58" s="1"/>
  <c r="R26" i="5"/>
  <c r="J26" i="58" s="1"/>
  <c r="R56" i="5"/>
  <c r="J56" i="58" s="1"/>
  <c r="R20" i="5"/>
  <c r="J20" i="58" s="1"/>
  <c r="R24" i="5"/>
  <c r="J24" i="58" s="1"/>
  <c r="R8" i="5"/>
  <c r="J8" i="58" s="1"/>
  <c r="R48" i="5"/>
  <c r="J48" i="58" s="1"/>
  <c r="T47" i="5"/>
  <c r="L47" i="58" s="1"/>
  <c r="T49" i="5"/>
  <c r="L49" i="58" s="1"/>
  <c r="T33" i="5"/>
  <c r="L33" i="58" s="1"/>
  <c r="T17" i="5"/>
  <c r="L17" i="58" s="1"/>
  <c r="T53" i="5"/>
  <c r="L53" i="58" s="1"/>
  <c r="T55" i="5"/>
  <c r="L55" i="58" s="1"/>
  <c r="R7" i="5"/>
  <c r="J7" i="58" s="1"/>
  <c r="T22" i="5"/>
  <c r="L22" i="58" s="1"/>
  <c r="T38" i="5"/>
  <c r="L38" i="58" s="1"/>
  <c r="T54" i="5"/>
  <c r="L54" i="58" s="1"/>
  <c r="R30" i="5"/>
  <c r="J30" i="58" s="1"/>
  <c r="R35" i="5"/>
  <c r="J35" i="58" s="1"/>
  <c r="R41" i="5"/>
  <c r="J41" i="58" s="1"/>
  <c r="R52" i="5"/>
  <c r="J52" i="58" s="1"/>
  <c r="R10" i="5"/>
  <c r="J10" i="58" s="1"/>
  <c r="R25" i="5"/>
  <c r="J25" i="58" s="1"/>
  <c r="R21" i="5"/>
  <c r="J21" i="58" s="1"/>
  <c r="T15" i="5"/>
  <c r="L15" i="58" s="1"/>
  <c r="T45" i="5"/>
  <c r="L45" i="58" s="1"/>
  <c r="T29" i="5"/>
  <c r="L29" i="58" s="1"/>
  <c r="T13" i="5"/>
  <c r="L13" i="58" s="1"/>
  <c r="T46" i="5"/>
  <c r="L46" i="58" s="1"/>
  <c r="K22" i="58"/>
  <c r="R46" i="5"/>
  <c r="J46" i="58" s="1"/>
  <c r="Q57" i="5"/>
  <c r="I57" i="58" s="1"/>
  <c r="R22" i="5"/>
  <c r="J22" i="58" s="1"/>
  <c r="R44" i="5"/>
  <c r="J44" i="58" s="1"/>
  <c r="R36" i="5"/>
  <c r="J36" i="58" s="1"/>
  <c r="R33" i="5"/>
  <c r="J33" i="58" s="1"/>
  <c r="T41" i="5"/>
  <c r="L41" i="58" s="1"/>
  <c r="T25" i="5"/>
  <c r="L25" i="58" s="1"/>
  <c r="T9" i="5"/>
  <c r="L9" i="58" s="1"/>
  <c r="S57" i="5"/>
  <c r="K57" i="58" s="1"/>
  <c r="R5" i="5"/>
  <c r="R9" i="5"/>
  <c r="J9" i="58" s="1"/>
  <c r="R29" i="5"/>
  <c r="J29" i="58" s="1"/>
  <c r="R37" i="5"/>
  <c r="J37" i="58" s="1"/>
  <c r="R45" i="5"/>
  <c r="J45" i="58" s="1"/>
  <c r="CO18" i="5"/>
  <c r="CO8" i="5"/>
  <c r="CO17" i="5"/>
  <c r="CO38" i="5"/>
  <c r="CO53" i="5"/>
  <c r="CO11" i="5"/>
  <c r="CO52" i="5"/>
  <c r="CO7" i="5"/>
  <c r="CO48" i="5"/>
  <c r="CO49" i="5"/>
  <c r="CO9" i="5"/>
  <c r="CO45" i="5"/>
  <c r="CO12" i="5"/>
  <c r="CO42" i="5"/>
  <c r="CO21" i="5"/>
  <c r="CO41" i="5"/>
  <c r="CO29" i="5"/>
  <c r="CO54" i="5"/>
  <c r="CO25" i="5"/>
  <c r="CN57" i="5"/>
  <c r="AB57" i="58" s="1"/>
  <c r="CO26" i="5"/>
  <c r="CO37" i="5"/>
  <c r="CO40" i="5"/>
  <c r="CO32" i="5"/>
  <c r="CO28" i="5"/>
  <c r="CO20" i="5"/>
  <c r="CO43" i="5"/>
  <c r="CO55" i="5"/>
  <c r="BQ57" i="5"/>
  <c r="S57" i="58" s="1"/>
  <c r="BR49" i="5"/>
  <c r="BG9" i="5"/>
  <c r="BG17" i="5"/>
  <c r="BG14" i="5"/>
  <c r="BG23" i="5"/>
  <c r="BG56" i="5"/>
  <c r="BG32" i="5"/>
  <c r="BG49" i="5"/>
  <c r="BG11" i="5"/>
  <c r="BG47" i="5"/>
  <c r="BG15" i="5"/>
  <c r="R32" i="58"/>
  <c r="BG35" i="5"/>
  <c r="BG33" i="5"/>
  <c r="BF57" i="5"/>
  <c r="R57" i="58" s="1"/>
  <c r="BG22" i="5"/>
  <c r="BG44" i="5"/>
  <c r="AU10" i="5"/>
  <c r="AU18" i="5"/>
  <c r="AU26" i="5"/>
  <c r="AU41" i="5"/>
  <c r="AU45" i="5"/>
  <c r="AU54" i="5"/>
  <c r="AU51" i="5"/>
  <c r="AU50" i="5"/>
  <c r="AU35" i="5"/>
  <c r="Q48" i="58"/>
  <c r="AU19" i="5"/>
  <c r="AU27" i="5"/>
  <c r="AU30" i="5"/>
  <c r="AU42" i="5"/>
  <c r="AU46" i="5"/>
  <c r="AU16" i="5"/>
  <c r="AU24" i="5"/>
  <c r="AU31" i="5"/>
  <c r="Q26" i="58"/>
  <c r="AU28" i="5"/>
  <c r="AU33" i="5"/>
  <c r="AU12" i="5"/>
  <c r="Q45" i="58"/>
  <c r="AU5" i="5"/>
  <c r="AU29" i="5"/>
  <c r="AU47" i="5"/>
  <c r="AU6" i="5"/>
  <c r="AU13" i="5"/>
  <c r="AU9" i="5"/>
  <c r="BR47" i="5"/>
  <c r="BR52" i="5"/>
  <c r="BR56" i="5"/>
  <c r="BR46" i="5"/>
  <c r="CC19" i="5"/>
  <c r="CC22" i="5"/>
  <c r="CC44" i="5"/>
  <c r="CC25" i="5"/>
  <c r="CC8" i="5"/>
  <c r="CZ30" i="5"/>
  <c r="CZ37" i="5"/>
  <c r="CZ23" i="5"/>
  <c r="DR20" i="5"/>
  <c r="DR48" i="5"/>
  <c r="AI55" i="5"/>
  <c r="P55" i="58" s="1"/>
  <c r="AI36" i="5"/>
  <c r="P36" i="58" s="1"/>
  <c r="V47" i="5"/>
  <c r="N47" i="58" s="1"/>
  <c r="P31" i="5"/>
  <c r="H31" i="58" s="1"/>
  <c r="AT28" i="58"/>
  <c r="V39" i="5"/>
  <c r="N39" i="58" s="1"/>
  <c r="R23" i="5"/>
  <c r="J23" i="58" s="1"/>
  <c r="P51" i="5"/>
  <c r="H51" i="58" s="1"/>
  <c r="R27" i="5"/>
  <c r="J27" i="58" s="1"/>
  <c r="R51" i="5"/>
  <c r="J51" i="58" s="1"/>
  <c r="DL49" i="5"/>
  <c r="EH36" i="5"/>
  <c r="BR25" i="5"/>
  <c r="DL44" i="5"/>
  <c r="M7" i="58"/>
  <c r="EH34" i="5"/>
  <c r="AB40" i="58"/>
  <c r="O49" i="58"/>
  <c r="N42" i="5"/>
  <c r="F42" i="58" s="1"/>
  <c r="AQ32" i="58"/>
  <c r="AQ52" i="58"/>
  <c r="G23" i="58"/>
  <c r="AU32" i="5"/>
  <c r="BG6" i="5"/>
  <c r="S36" i="58"/>
  <c r="CC36" i="5"/>
  <c r="CZ26" i="5"/>
  <c r="AF8" i="58"/>
  <c r="DR8" i="5"/>
  <c r="DR16" i="5"/>
  <c r="AI51" i="5"/>
  <c r="P51" i="58" s="1"/>
  <c r="AU56" i="5"/>
  <c r="AU36" i="5"/>
  <c r="R36" i="58"/>
  <c r="DL48" i="5"/>
  <c r="DL54" i="5"/>
  <c r="R31" i="5"/>
  <c r="J31" i="58" s="1"/>
  <c r="R19" i="5"/>
  <c r="J19" i="58" s="1"/>
  <c r="EH40" i="5"/>
  <c r="M27" i="58"/>
  <c r="T30" i="5"/>
  <c r="L30" i="58" s="1"/>
  <c r="AT8" i="58"/>
  <c r="AT30" i="58"/>
  <c r="AT13" i="58"/>
  <c r="AF22" i="58"/>
  <c r="I7" i="58"/>
  <c r="K38" i="58"/>
  <c r="G43" i="58"/>
  <c r="BG25" i="5"/>
  <c r="BR9" i="5"/>
  <c r="CC32" i="5"/>
  <c r="CO36" i="5"/>
  <c r="CO44" i="5"/>
  <c r="CZ20" i="5"/>
  <c r="DR28" i="5"/>
  <c r="DR40" i="5"/>
  <c r="AI30" i="5"/>
  <c r="P30" i="58" s="1"/>
  <c r="AI10" i="5"/>
  <c r="P10" i="58" s="1"/>
  <c r="AU17" i="5"/>
  <c r="AU43" i="5"/>
  <c r="V54" i="5"/>
  <c r="N54" i="58" s="1"/>
  <c r="P54" i="5"/>
  <c r="H54" i="58" s="1"/>
  <c r="CZ12" i="5"/>
  <c r="N40" i="5"/>
  <c r="F40" i="58" s="1"/>
  <c r="P11" i="5"/>
  <c r="H11" i="58" s="1"/>
  <c r="V11" i="5"/>
  <c r="N11" i="58" s="1"/>
  <c r="DL56" i="5"/>
  <c r="R15" i="5"/>
  <c r="J15" i="58" s="1"/>
  <c r="DL16" i="5"/>
  <c r="R55" i="5"/>
  <c r="J55" i="58" s="1"/>
  <c r="R43" i="5"/>
  <c r="J43" i="58" s="1"/>
  <c r="R39" i="5"/>
  <c r="J39" i="58" s="1"/>
  <c r="M43" i="58"/>
  <c r="T18" i="5"/>
  <c r="L18" i="58" s="1"/>
  <c r="AI7" i="5"/>
  <c r="P7" i="58" s="1"/>
  <c r="AU25" i="5"/>
  <c r="Q42" i="58"/>
  <c r="K54" i="58"/>
  <c r="N11" i="5"/>
  <c r="F11" i="58" s="1"/>
  <c r="N18" i="5"/>
  <c r="F18" i="58" s="1"/>
  <c r="N56" i="5"/>
  <c r="F56" i="58" s="1"/>
  <c r="AI40" i="5"/>
  <c r="P40" i="58" s="1"/>
  <c r="AI39" i="5"/>
  <c r="P39" i="58" s="1"/>
  <c r="AI14" i="5"/>
  <c r="P14" i="58" s="1"/>
  <c r="AI16" i="5"/>
  <c r="P16" i="58" s="1"/>
  <c r="AI11" i="5"/>
  <c r="P11" i="58" s="1"/>
  <c r="AI45" i="5"/>
  <c r="P45" i="58" s="1"/>
  <c r="AI8" i="5"/>
  <c r="P8" i="58" s="1"/>
  <c r="AI53" i="5"/>
  <c r="P53" i="58" s="1"/>
  <c r="AI44" i="5"/>
  <c r="P44" i="58" s="1"/>
  <c r="AI26" i="5"/>
  <c r="P26" i="58" s="1"/>
  <c r="AI31" i="5"/>
  <c r="P31" i="58" s="1"/>
  <c r="AI35" i="5"/>
  <c r="P35" i="58" s="1"/>
  <c r="AI19" i="5"/>
  <c r="P19" i="58" s="1"/>
  <c r="AI21" i="5"/>
  <c r="P21" i="58" s="1"/>
  <c r="AI46" i="5"/>
  <c r="P46" i="58" s="1"/>
  <c r="AI32" i="5"/>
  <c r="P32" i="58" s="1"/>
  <c r="AI17" i="5"/>
  <c r="P17" i="58" s="1"/>
  <c r="AI23" i="5"/>
  <c r="P23" i="58" s="1"/>
  <c r="AI9" i="5"/>
  <c r="P9" i="58" s="1"/>
  <c r="AI5" i="5"/>
  <c r="P5" i="58" s="1"/>
  <c r="AI28" i="5"/>
  <c r="P28" i="58" s="1"/>
  <c r="AI29" i="5"/>
  <c r="P29" i="58" s="1"/>
  <c r="AI18" i="5"/>
  <c r="P18" i="58" s="1"/>
  <c r="AI37" i="5"/>
  <c r="P37" i="58" s="1"/>
  <c r="AI50" i="5"/>
  <c r="P50" i="58" s="1"/>
  <c r="AI33" i="5"/>
  <c r="P33" i="58" s="1"/>
  <c r="AI47" i="5"/>
  <c r="P47" i="58" s="1"/>
  <c r="AI41" i="5"/>
  <c r="P41" i="58" s="1"/>
  <c r="AH57" i="5"/>
  <c r="O57" i="58" s="1"/>
  <c r="AI25" i="5"/>
  <c r="P25" i="58" s="1"/>
  <c r="AI52" i="5"/>
  <c r="P52" i="58" s="1"/>
  <c r="AI12" i="5"/>
  <c r="P12" i="58" s="1"/>
  <c r="AI56" i="5"/>
  <c r="P56" i="58" s="1"/>
  <c r="AI22" i="5"/>
  <c r="P22" i="58" s="1"/>
  <c r="N39" i="5"/>
  <c r="F39" i="58" s="1"/>
  <c r="N34" i="5"/>
  <c r="F34" i="58" s="1"/>
  <c r="N12" i="5"/>
  <c r="F12" i="58" s="1"/>
  <c r="N8" i="5"/>
  <c r="F8" i="58" s="1"/>
  <c r="N36" i="5"/>
  <c r="F36" i="58" s="1"/>
  <c r="N22" i="5"/>
  <c r="F22" i="58" s="1"/>
  <c r="N26" i="5"/>
  <c r="F26" i="58" s="1"/>
  <c r="N19" i="5"/>
  <c r="F19" i="58" s="1"/>
  <c r="N48" i="5"/>
  <c r="F48" i="58" s="1"/>
  <c r="N16" i="5"/>
  <c r="F16" i="58" s="1"/>
  <c r="N46" i="5"/>
  <c r="F46" i="58" s="1"/>
  <c r="N20" i="5"/>
  <c r="F20" i="58" s="1"/>
  <c r="N43" i="5"/>
  <c r="F43" i="58" s="1"/>
  <c r="N52" i="5"/>
  <c r="F52" i="58" s="1"/>
  <c r="N25" i="5"/>
  <c r="F25" i="58" s="1"/>
  <c r="N6" i="5"/>
  <c r="F6" i="58" s="1"/>
  <c r="N44" i="5"/>
  <c r="F44" i="58" s="1"/>
  <c r="N51" i="5"/>
  <c r="F51" i="58" s="1"/>
  <c r="N15" i="5"/>
  <c r="F15" i="58" s="1"/>
  <c r="N50" i="5"/>
  <c r="F50" i="58" s="1"/>
  <c r="N10" i="5"/>
  <c r="F10" i="58" s="1"/>
  <c r="N54" i="5"/>
  <c r="F54" i="58" s="1"/>
  <c r="N13" i="5"/>
  <c r="F13" i="58" s="1"/>
  <c r="E39" i="58"/>
  <c r="N7" i="5"/>
  <c r="F7" i="58" s="1"/>
  <c r="N29" i="5"/>
  <c r="F29" i="58" s="1"/>
  <c r="N32" i="5"/>
  <c r="F32" i="58" s="1"/>
  <c r="N9" i="5"/>
  <c r="F9" i="58" s="1"/>
  <c r="N47" i="5"/>
  <c r="F47" i="58" s="1"/>
  <c r="N55" i="5"/>
  <c r="F55" i="58" s="1"/>
  <c r="E19" i="58"/>
  <c r="E22" i="58"/>
  <c r="E29" i="58"/>
  <c r="N5" i="5"/>
  <c r="F5" i="58" s="1"/>
  <c r="EH7" i="5"/>
  <c r="AT7" i="58"/>
  <c r="E17" i="58"/>
  <c r="N17" i="5"/>
  <c r="F17" i="58" s="1"/>
  <c r="E21" i="58"/>
  <c r="N21" i="5"/>
  <c r="F21" i="58" s="1"/>
  <c r="E41" i="58"/>
  <c r="N41" i="5"/>
  <c r="F41" i="58" s="1"/>
  <c r="E45" i="58"/>
  <c r="N45" i="5"/>
  <c r="F45" i="58" s="1"/>
  <c r="E49" i="58"/>
  <c r="N49" i="5"/>
  <c r="F49" i="58" s="1"/>
  <c r="M5" i="58"/>
  <c r="V5" i="5"/>
  <c r="N5" i="58" s="1"/>
  <c r="U57" i="5"/>
  <c r="M57" i="58" s="1"/>
  <c r="M17" i="58"/>
  <c r="V17" i="5"/>
  <c r="N17" i="58" s="1"/>
  <c r="M29" i="58"/>
  <c r="V29" i="5"/>
  <c r="N29" i="58" s="1"/>
  <c r="K7" i="58"/>
  <c r="T7" i="5"/>
  <c r="L7" i="58" s="1"/>
  <c r="T11" i="5"/>
  <c r="L11" i="58" s="1"/>
  <c r="K11" i="58"/>
  <c r="K23" i="58"/>
  <c r="T23" i="5"/>
  <c r="L23" i="58" s="1"/>
  <c r="T27" i="5"/>
  <c r="L27" i="58" s="1"/>
  <c r="K27" i="58"/>
  <c r="K39" i="58"/>
  <c r="T39" i="5"/>
  <c r="L39" i="58" s="1"/>
  <c r="T43" i="5"/>
  <c r="L43" i="58" s="1"/>
  <c r="K43" i="58"/>
  <c r="K51" i="58"/>
  <c r="T51" i="5"/>
  <c r="L51" i="58" s="1"/>
  <c r="AQ23" i="58"/>
  <c r="DR23" i="5"/>
  <c r="Q19" i="58"/>
  <c r="CC43" i="5"/>
  <c r="Y16" i="58"/>
  <c r="CO31" i="5"/>
  <c r="DR19" i="5"/>
  <c r="DR7" i="5"/>
  <c r="DR15" i="5"/>
  <c r="DR11" i="5"/>
  <c r="FA57" i="5"/>
  <c r="AW57" i="58" s="1"/>
  <c r="CO27" i="5"/>
  <c r="V44" i="5"/>
  <c r="N44" i="58" s="1"/>
  <c r="V21" i="5"/>
  <c r="N21" i="58" s="1"/>
  <c r="CO56" i="5"/>
  <c r="DL10" i="5"/>
  <c r="EH43" i="5"/>
  <c r="T35" i="5"/>
  <c r="L35" i="58" s="1"/>
  <c r="M25" i="58"/>
  <c r="EH14" i="5"/>
  <c r="AT14" i="58"/>
  <c r="AB34" i="58"/>
  <c r="CO34" i="5"/>
  <c r="AF14" i="58"/>
  <c r="CZ14" i="5"/>
  <c r="EH46" i="5"/>
  <c r="AW48" i="58"/>
  <c r="AW42" i="58"/>
  <c r="I37" i="58"/>
  <c r="I45" i="58"/>
  <c r="Y35" i="58"/>
  <c r="AF19" i="58"/>
  <c r="N28" i="5"/>
  <c r="F28" i="58" s="1"/>
  <c r="N37" i="5"/>
  <c r="F37" i="58" s="1"/>
  <c r="V55" i="5"/>
  <c r="N55" i="58" s="1"/>
  <c r="V13" i="5"/>
  <c r="N13" i="58" s="1"/>
  <c r="AU11" i="5"/>
  <c r="DK57" i="5"/>
  <c r="AL57" i="58" s="1"/>
  <c r="AL9" i="58"/>
  <c r="DL5" i="5"/>
  <c r="DL50" i="5"/>
  <c r="T31" i="5"/>
  <c r="L31" i="58" s="1"/>
  <c r="E7" i="58"/>
  <c r="EH53" i="5"/>
  <c r="AT53" i="58"/>
  <c r="K6" i="58"/>
  <c r="AQ27" i="58"/>
  <c r="G36" i="58"/>
  <c r="P36" i="5"/>
  <c r="H36" i="58" s="1"/>
  <c r="G44" i="58"/>
  <c r="P44" i="5"/>
  <c r="H44" i="58" s="1"/>
  <c r="Y12" i="58"/>
  <c r="CC12" i="5"/>
  <c r="CO19" i="5"/>
  <c r="CO23" i="5"/>
  <c r="AI42" i="5"/>
  <c r="P42" i="58" s="1"/>
  <c r="EH29" i="5"/>
  <c r="V36" i="5"/>
  <c r="N36" i="58" s="1"/>
  <c r="N31" i="5"/>
  <c r="F31" i="58" s="1"/>
  <c r="N53" i="5"/>
  <c r="F53" i="58" s="1"/>
  <c r="V51" i="5"/>
  <c r="N51" i="58" s="1"/>
  <c r="T19" i="5"/>
  <c r="L19" i="58" s="1"/>
  <c r="L5" i="58"/>
  <c r="Y9" i="58"/>
  <c r="CC9" i="5"/>
  <c r="AI48" i="5"/>
  <c r="P48" i="58" s="1"/>
  <c r="O48" i="58"/>
  <c r="AI54" i="5"/>
  <c r="P54" i="58" s="1"/>
  <c r="O54" i="58"/>
  <c r="E33" i="58"/>
  <c r="N33" i="5"/>
  <c r="F33" i="58" s="1"/>
  <c r="K10" i="58"/>
  <c r="T10" i="5"/>
  <c r="L10" i="58" s="1"/>
  <c r="T14" i="5"/>
  <c r="L14" i="58" s="1"/>
  <c r="K14" i="58"/>
  <c r="T26" i="5"/>
  <c r="L26" i="58" s="1"/>
  <c r="K26" i="58"/>
  <c r="K34" i="58"/>
  <c r="T34" i="5"/>
  <c r="L34" i="58" s="1"/>
  <c r="K42" i="58"/>
  <c r="T42" i="5"/>
  <c r="L42" i="58" s="1"/>
  <c r="T50" i="5"/>
  <c r="L50" i="58" s="1"/>
  <c r="K50" i="58"/>
  <c r="I17" i="58"/>
  <c r="R17" i="5"/>
  <c r="J17" i="58" s="1"/>
  <c r="G5" i="58"/>
  <c r="P5" i="5"/>
  <c r="P20" i="5"/>
  <c r="H20" i="58" s="1"/>
  <c r="P35" i="5"/>
  <c r="H35" i="58" s="1"/>
  <c r="P8" i="5"/>
  <c r="H8" i="58" s="1"/>
  <c r="P39" i="5"/>
  <c r="H39" i="58" s="1"/>
  <c r="AT5" i="58"/>
  <c r="EG57" i="5"/>
  <c r="AT57" i="58" s="1"/>
  <c r="Y51" i="58"/>
  <c r="CC51" i="5"/>
  <c r="AT56" i="58"/>
  <c r="EH56" i="5"/>
  <c r="AU21" i="5"/>
  <c r="Q21" i="58"/>
  <c r="DR18" i="5"/>
  <c r="AQ18" i="58"/>
  <c r="DR30" i="5"/>
  <c r="AQ30" i="58"/>
  <c r="DR34" i="5"/>
  <c r="AQ34" i="58"/>
  <c r="AL23" i="58"/>
  <c r="DL23" i="5"/>
  <c r="AI27" i="5"/>
  <c r="P27" i="58" s="1"/>
  <c r="O27" i="58"/>
  <c r="I38" i="58"/>
  <c r="R38" i="5"/>
  <c r="J38" i="58" s="1"/>
  <c r="AU55" i="5"/>
  <c r="CC28" i="5"/>
  <c r="DQ57" i="5"/>
  <c r="AQ57" i="58" s="1"/>
  <c r="DR33" i="5"/>
  <c r="DR37" i="5"/>
  <c r="O7" i="58"/>
  <c r="Q18" i="58"/>
  <c r="EH31" i="5"/>
  <c r="P42" i="5"/>
  <c r="H42" i="58" s="1"/>
  <c r="M57" i="5"/>
  <c r="E57" i="58" s="1"/>
  <c r="EH27" i="5"/>
  <c r="CZ45" i="5"/>
  <c r="EH6" i="5"/>
  <c r="AT24" i="58"/>
  <c r="G50" i="58"/>
  <c r="AI24" i="5"/>
  <c r="P24" i="58" s="1"/>
  <c r="AU14" i="5"/>
  <c r="BG42" i="5"/>
  <c r="BR23" i="5"/>
  <c r="BG48" i="5"/>
  <c r="DR53" i="5"/>
  <c r="DR49" i="5"/>
  <c r="DR29" i="5"/>
  <c r="DR17" i="5"/>
  <c r="AI43" i="5"/>
  <c r="P43" i="58" s="1"/>
  <c r="P46" i="5"/>
  <c r="H46" i="58" s="1"/>
  <c r="P38" i="5"/>
  <c r="H38" i="58" s="1"/>
  <c r="DL11" i="5"/>
  <c r="EH17" i="5"/>
  <c r="AT35" i="58"/>
  <c r="AT33" i="58"/>
  <c r="AT21" i="58"/>
  <c r="CC41" i="5"/>
  <c r="CO10" i="5"/>
  <c r="DR21" i="5"/>
  <c r="DR5" i="5"/>
  <c r="DR45" i="5"/>
  <c r="DR9" i="5"/>
  <c r="N23" i="5"/>
  <c r="F23" i="58" s="1"/>
  <c r="AB30" i="58"/>
  <c r="AR6" i="58"/>
  <c r="EU57" i="5"/>
  <c r="T57" i="58" s="1"/>
  <c r="AS8" i="58"/>
  <c r="AS12" i="58"/>
  <c r="AS16" i="58"/>
  <c r="AS20" i="58"/>
  <c r="AS24" i="58"/>
  <c r="AS28" i="58"/>
  <c r="AS32" i="58"/>
  <c r="AS36" i="58"/>
  <c r="AS40" i="58"/>
  <c r="AS44" i="58"/>
  <c r="AS48" i="58"/>
  <c r="AS52" i="58"/>
  <c r="AS56" i="58"/>
  <c r="EC5" i="5"/>
  <c r="EC9" i="5"/>
  <c r="EC13" i="5"/>
  <c r="EC17" i="5"/>
  <c r="EC21" i="5"/>
  <c r="EC25" i="5"/>
  <c r="EC29" i="5"/>
  <c r="EC33" i="5"/>
  <c r="EC37" i="5"/>
  <c r="EC41" i="5"/>
  <c r="EC45" i="5"/>
  <c r="EC49" i="5"/>
  <c r="EC53" i="5"/>
  <c r="EB57" i="5"/>
  <c r="AS57" i="58" s="1"/>
  <c r="EC6" i="5"/>
  <c r="EC10" i="5"/>
  <c r="EC14" i="5"/>
  <c r="EC18" i="5"/>
  <c r="EC22" i="5"/>
  <c r="EC26" i="5"/>
  <c r="EC30" i="5"/>
  <c r="EC34" i="5"/>
  <c r="EC38" i="5"/>
  <c r="EC42" i="5"/>
  <c r="EC46" i="5"/>
  <c r="EC50" i="5"/>
  <c r="EC54" i="5"/>
  <c r="EC7" i="5"/>
  <c r="EC11" i="5"/>
  <c r="EC15" i="5"/>
  <c r="EC19" i="5"/>
  <c r="EC23" i="5"/>
  <c r="EC27" i="5"/>
  <c r="EC31" i="5"/>
  <c r="EC35" i="5"/>
  <c r="EC39" i="5"/>
  <c r="EC43" i="5"/>
  <c r="EC47" i="5"/>
  <c r="EC51" i="5"/>
  <c r="EC55" i="5"/>
  <c r="AR10" i="58"/>
  <c r="AR14" i="58"/>
  <c r="AR18" i="58"/>
  <c r="AR22" i="58"/>
  <c r="AR26" i="58"/>
  <c r="AR30" i="58"/>
  <c r="AR34" i="58"/>
  <c r="AR38" i="58"/>
  <c r="AR42" i="58"/>
  <c r="AR46" i="58"/>
  <c r="AR50" i="58"/>
  <c r="AR54" i="58"/>
  <c r="DW8" i="5"/>
  <c r="DW12" i="5"/>
  <c r="DW16" i="5"/>
  <c r="DW20" i="5"/>
  <c r="DW24" i="5"/>
  <c r="DW28" i="5"/>
  <c r="DW32" i="5"/>
  <c r="DW36" i="5"/>
  <c r="DW40" i="5"/>
  <c r="DW44" i="5"/>
  <c r="DW48" i="5"/>
  <c r="DW52" i="5"/>
  <c r="DW56" i="5"/>
  <c r="AR7" i="58"/>
  <c r="AR11" i="58"/>
  <c r="AR15" i="58"/>
  <c r="AR19" i="58"/>
  <c r="AR23" i="58"/>
  <c r="AR27" i="58"/>
  <c r="AR31" i="58"/>
  <c r="AR35" i="58"/>
  <c r="AR39" i="58"/>
  <c r="AR43" i="58"/>
  <c r="AR47" i="58"/>
  <c r="AR51" i="58"/>
  <c r="AR55" i="58"/>
  <c r="DW5" i="5"/>
  <c r="DW9" i="5"/>
  <c r="DW13" i="5"/>
  <c r="DW17" i="5"/>
  <c r="DW21" i="5"/>
  <c r="DW25" i="5"/>
  <c r="DW29" i="5"/>
  <c r="DW33" i="5"/>
  <c r="DW37" i="5"/>
  <c r="DW41" i="5"/>
  <c r="DW45" i="5"/>
  <c r="DW49" i="5"/>
  <c r="DW53" i="5"/>
  <c r="DV57" i="5"/>
  <c r="AR57" i="58" s="1"/>
  <c r="DR6" i="5"/>
  <c r="DL34" i="5"/>
  <c r="DL22" i="5"/>
  <c r="DL36" i="5"/>
  <c r="DL7" i="5"/>
  <c r="DL28" i="5"/>
  <c r="DL32" i="5"/>
  <c r="DL38" i="5"/>
  <c r="DL40" i="5"/>
  <c r="DL42" i="5"/>
  <c r="DL20" i="5"/>
  <c r="DL24" i="5"/>
  <c r="CZ9" i="5"/>
  <c r="CZ56" i="5"/>
  <c r="CZ7" i="5"/>
  <c r="AF40" i="58"/>
  <c r="CZ13" i="5"/>
  <c r="CZ52" i="5"/>
  <c r="CZ42" i="5"/>
  <c r="CZ50" i="5"/>
  <c r="CZ41" i="5"/>
  <c r="CZ46" i="5"/>
  <c r="CZ55" i="5"/>
  <c r="CZ34" i="5"/>
  <c r="CZ38" i="5"/>
  <c r="AF48" i="58"/>
  <c r="AF51" i="58"/>
  <c r="CO39" i="5"/>
  <c r="CO14" i="5"/>
  <c r="CO5" i="5"/>
  <c r="CO16" i="5"/>
  <c r="CO35" i="5"/>
  <c r="CO24" i="5"/>
  <c r="AB28" i="58"/>
  <c r="CO33" i="5"/>
  <c r="CO22" i="5"/>
  <c r="AB41" i="58"/>
  <c r="AB20" i="58"/>
  <c r="AB18" i="58"/>
  <c r="AB43" i="58"/>
  <c r="CO47" i="5"/>
  <c r="CC55" i="5"/>
  <c r="Y40" i="58"/>
  <c r="CC47" i="5"/>
  <c r="CC42" i="5"/>
  <c r="CC38" i="5"/>
  <c r="S13" i="58"/>
  <c r="S30" i="58"/>
  <c r="BR32" i="5"/>
  <c r="BR5" i="5"/>
  <c r="S42" i="58"/>
  <c r="BR38" i="5"/>
  <c r="S15" i="58"/>
  <c r="S34" i="58"/>
  <c r="BR50" i="5"/>
  <c r="BR21" i="5"/>
  <c r="BR28" i="5"/>
  <c r="S19" i="58"/>
  <c r="BR11" i="5"/>
  <c r="S5" i="58"/>
  <c r="S49" i="58"/>
  <c r="BG31" i="5"/>
  <c r="AU34" i="5"/>
  <c r="AU39" i="5"/>
  <c r="AU40" i="5"/>
  <c r="AU15" i="5"/>
  <c r="Q54" i="58"/>
  <c r="AU44" i="5"/>
  <c r="Q8" i="58"/>
  <c r="Q10" i="58"/>
  <c r="AU37" i="5"/>
  <c r="AI34" i="5"/>
  <c r="P34" i="58" s="1"/>
  <c r="AI6" i="5"/>
  <c r="P6" i="58" s="1"/>
  <c r="AI38" i="5"/>
  <c r="P38" i="58" s="1"/>
  <c r="AI13" i="5"/>
  <c r="P13" i="58" s="1"/>
  <c r="O29" i="58"/>
  <c r="O31" i="58"/>
  <c r="O35" i="58"/>
  <c r="O40" i="58"/>
  <c r="M38" i="58"/>
  <c r="V38" i="5"/>
  <c r="N38" i="58" s="1"/>
  <c r="N27" i="5"/>
  <c r="F27" i="58" s="1"/>
  <c r="N35" i="5"/>
  <c r="F35" i="58" s="1"/>
  <c r="P21" i="5"/>
  <c r="H21" i="58" s="1"/>
  <c r="V15" i="5"/>
  <c r="N15" i="58" s="1"/>
  <c r="E24" i="58"/>
  <c r="N24" i="5"/>
  <c r="F24" i="58" s="1"/>
  <c r="M35" i="58"/>
  <c r="V35" i="5"/>
  <c r="N35" i="58" s="1"/>
  <c r="I6" i="58"/>
  <c r="R6" i="5"/>
  <c r="J6" i="58" s="1"/>
  <c r="I14" i="58"/>
  <c r="R14" i="5"/>
  <c r="J14" i="58" s="1"/>
  <c r="R18" i="5"/>
  <c r="J18" i="58" s="1"/>
  <c r="I18" i="58"/>
  <c r="R34" i="5"/>
  <c r="J34" i="58" s="1"/>
  <c r="I34" i="58"/>
  <c r="I42" i="58"/>
  <c r="R42" i="5"/>
  <c r="J42" i="58" s="1"/>
  <c r="I50" i="58"/>
  <c r="R50" i="5"/>
  <c r="J50" i="58" s="1"/>
  <c r="I54" i="58"/>
  <c r="R54" i="5"/>
  <c r="J54" i="58" s="1"/>
  <c r="N30" i="5"/>
  <c r="F30" i="58" s="1"/>
  <c r="N38" i="5"/>
  <c r="F38" i="58" s="1"/>
  <c r="K8" i="58"/>
  <c r="T8" i="5"/>
  <c r="L8" i="58" s="1"/>
  <c r="K12" i="58"/>
  <c r="T12" i="5"/>
  <c r="L12" i="58" s="1"/>
  <c r="K16" i="58"/>
  <c r="T16" i="5"/>
  <c r="L16" i="58" s="1"/>
  <c r="K20" i="58"/>
  <c r="T20" i="5"/>
  <c r="L20" i="58" s="1"/>
  <c r="K24" i="58"/>
  <c r="T24" i="5"/>
  <c r="L24" i="58" s="1"/>
  <c r="K28" i="58"/>
  <c r="T28" i="5"/>
  <c r="L28" i="58" s="1"/>
  <c r="K32" i="58"/>
  <c r="T32" i="5"/>
  <c r="L32" i="58" s="1"/>
  <c r="K36" i="58"/>
  <c r="T36" i="5"/>
  <c r="L36" i="58" s="1"/>
  <c r="K40" i="58"/>
  <c r="T40" i="5"/>
  <c r="L40" i="58" s="1"/>
  <c r="K44" i="58"/>
  <c r="T44" i="5"/>
  <c r="L44" i="58" s="1"/>
  <c r="K48" i="58"/>
  <c r="T48" i="5"/>
  <c r="L48" i="58" s="1"/>
  <c r="K52" i="58"/>
  <c r="T52" i="5"/>
  <c r="L52" i="58" s="1"/>
  <c r="K56" i="58"/>
  <c r="T56" i="5"/>
  <c r="L56" i="58" s="1"/>
  <c r="V19" i="5"/>
  <c r="N19" i="58" s="1"/>
  <c r="BG27" i="5"/>
  <c r="BG53" i="5"/>
  <c r="BG26" i="5"/>
  <c r="BG13" i="5"/>
  <c r="BG41" i="5"/>
  <c r="BG10" i="5"/>
  <c r="BG19" i="5"/>
  <c r="BG21" i="5"/>
  <c r="R5" i="58"/>
  <c r="BG52" i="5"/>
  <c r="BG40" i="5"/>
  <c r="BG18" i="5"/>
  <c r="BG7" i="5"/>
  <c r="BG38" i="5"/>
  <c r="R35" i="58"/>
  <c r="BG43" i="5"/>
  <c r="BG51" i="5"/>
  <c r="BG37" i="5"/>
  <c r="BG39" i="5"/>
  <c r="BG46" i="5"/>
  <c r="BG28" i="5"/>
  <c r="BG54" i="5"/>
  <c r="BG29" i="5"/>
  <c r="BG34" i="5"/>
  <c r="BG50" i="5"/>
  <c r="BG55" i="5"/>
  <c r="BG45" i="5"/>
  <c r="CC57" i="5" l="1"/>
  <c r="BR57" i="5"/>
  <c r="AI57" i="5"/>
  <c r="J5" i="58"/>
  <c r="R57" i="5"/>
  <c r="N57" i="5"/>
  <c r="T57" i="5"/>
  <c r="CO57" i="5"/>
  <c r="BG57" i="5"/>
  <c r="AU57" i="5"/>
  <c r="V57" i="5"/>
  <c r="H5" i="58"/>
  <c r="P57" i="5"/>
  <c r="H57" i="58" s="1"/>
</calcChain>
</file>

<file path=xl/sharedStrings.xml><?xml version="1.0" encoding="utf-8"?>
<sst xmlns="http://schemas.openxmlformats.org/spreadsheetml/2006/main" count="1060" uniqueCount="302">
  <si>
    <t>ENTRY</t>
  </si>
  <si>
    <t>MEAN</t>
  </si>
  <si>
    <t>LSD</t>
  </si>
  <si>
    <t>PGA</t>
  </si>
  <si>
    <t xml:space="preserve"> </t>
  </si>
  <si>
    <t>KNC</t>
  </si>
  <si>
    <t>YIELD (bu/a)</t>
  </si>
  <si>
    <t>X</t>
  </si>
  <si>
    <t>TEST WT  (lbs/bu)</t>
  </si>
  <si>
    <t>PLANT HT (in)</t>
  </si>
  <si>
    <t>NO</t>
  </si>
  <si>
    <t>LODGING SCORE (0-9)</t>
  </si>
  <si>
    <t>POWDERY MILDEW (0-9)</t>
  </si>
  <si>
    <t>LEAF RUST (0-9)</t>
  </si>
  <si>
    <t>VA</t>
  </si>
  <si>
    <t>BYD (0-9, 0-5)</t>
  </si>
  <si>
    <t>Yield rank</t>
  </si>
  <si>
    <t>Test wt (lbs/bu)</t>
  </si>
  <si>
    <t>Plant ht (in)</t>
  </si>
  <si>
    <t>Lodging (0-9)</t>
  </si>
  <si>
    <t>Head Day (of yr)</t>
  </si>
  <si>
    <t>Test Wt rank</t>
  </si>
  <si>
    <t>X-all</t>
  </si>
  <si>
    <t>Milling Quality</t>
  </si>
  <si>
    <t>Baking Quality</t>
  </si>
  <si>
    <t>Stripe Rust 0-9</t>
  </si>
  <si>
    <t>B</t>
  </si>
  <si>
    <t>C</t>
  </si>
  <si>
    <t>L</t>
  </si>
  <si>
    <t>Hessian Fly</t>
  </si>
  <si>
    <t>LEAF RUST</t>
  </si>
  <si>
    <t>CDL GENES</t>
  </si>
  <si>
    <t>Field (0-9)</t>
  </si>
  <si>
    <t>FIELD  (0-9)</t>
  </si>
  <si>
    <t>HESS FLY GH SCREEN %RESISTANT</t>
  </si>
  <si>
    <t>Phenotype (0-9)</t>
  </si>
  <si>
    <t>WLA</t>
  </si>
  <si>
    <t>GH</t>
  </si>
  <si>
    <t>Septoria (0-9)</t>
  </si>
  <si>
    <t>0-9</t>
  </si>
  <si>
    <t>*</t>
  </si>
  <si>
    <t>WVA</t>
  </si>
  <si>
    <t>GA</t>
  </si>
  <si>
    <t>STRIPE RUST</t>
  </si>
  <si>
    <t>FIELD (0-9)</t>
  </si>
  <si>
    <t>AR</t>
  </si>
  <si>
    <t>FL</t>
  </si>
  <si>
    <t>StemRust</t>
  </si>
  <si>
    <t>No Locs --&gt;&gt;</t>
  </si>
  <si>
    <t>No Locs  ----&gt;</t>
  </si>
  <si>
    <t>PED</t>
  </si>
  <si>
    <t>BRLA</t>
  </si>
  <si>
    <t>UG99</t>
  </si>
  <si>
    <t>US</t>
  </si>
  <si>
    <t>BULK</t>
  </si>
  <si>
    <t>CRLA</t>
  </si>
  <si>
    <t>TTKSK</t>
  </si>
  <si>
    <t>.</t>
  </si>
  <si>
    <t>BYDV</t>
  </si>
  <si>
    <t>BYDV  0-9</t>
  </si>
  <si>
    <t>WSBMV</t>
  </si>
  <si>
    <t>PLGA</t>
  </si>
  <si>
    <t>SS8641</t>
  </si>
  <si>
    <t>HTX</t>
  </si>
  <si>
    <t>TNRJ</t>
  </si>
  <si>
    <t>TX</t>
  </si>
  <si>
    <t>Stem Rust</t>
  </si>
  <si>
    <t>SC</t>
  </si>
  <si>
    <t>O</t>
  </si>
  <si>
    <t>%</t>
  </si>
  <si>
    <t>SLB</t>
  </si>
  <si>
    <t>VT-LR</t>
  </si>
  <si>
    <t>CDL-LR</t>
  </si>
  <si>
    <t>sdl</t>
  </si>
  <si>
    <t>FRZ DAM</t>
  </si>
  <si>
    <t>W VA</t>
  </si>
  <si>
    <t>BLA</t>
  </si>
  <si>
    <t>WN LA</t>
  </si>
  <si>
    <t>VT</t>
  </si>
  <si>
    <t>RES%</t>
  </si>
  <si>
    <t>CV%</t>
  </si>
  <si>
    <t>Grain Yield</t>
  </si>
  <si>
    <t>QFCSC BLA</t>
  </si>
  <si>
    <t xml:space="preserve"> SEEDLING</t>
  </si>
  <si>
    <t>CDL - TTKSK</t>
  </si>
  <si>
    <t>CDL - TTKST</t>
  </si>
  <si>
    <t>POWD MILD</t>
  </si>
  <si>
    <t>SNB</t>
  </si>
  <si>
    <t>SNP</t>
  </si>
  <si>
    <t>NC</t>
  </si>
  <si>
    <t>UGA GH%</t>
  </si>
  <si>
    <t>ENT</t>
  </si>
  <si>
    <t>M.AR</t>
  </si>
  <si>
    <t>LS NC</t>
  </si>
  <si>
    <t>JAMESTOWN/AGS2060</t>
  </si>
  <si>
    <t>Pioneer 26R41</t>
  </si>
  <si>
    <t>Hilliard</t>
  </si>
  <si>
    <t>Pioneer 25R47 / Jamestown</t>
  </si>
  <si>
    <t>FDK</t>
  </si>
  <si>
    <t>LA</t>
  </si>
  <si>
    <t>PL GA</t>
  </si>
  <si>
    <t>TCRK + MFQS</t>
  </si>
  <si>
    <t>AGS 3000</t>
  </si>
  <si>
    <t>LA99005UC-31-3/VA05W-500</t>
  </si>
  <si>
    <t>LA06101,F1(LA98094BUB-58-5/AGS 2060)/LA99005UC-31-3-C</t>
  </si>
  <si>
    <t>LA03012E-27 / GA031005-20-4-5</t>
  </si>
  <si>
    <t>TFRT</t>
  </si>
  <si>
    <t>Yield</t>
  </si>
  <si>
    <t>HT</t>
  </si>
  <si>
    <t>Test</t>
  </si>
  <si>
    <t>Rel</t>
  </si>
  <si>
    <t>LOD</t>
  </si>
  <si>
    <t>LEAF</t>
  </si>
  <si>
    <t>PHE</t>
  </si>
  <si>
    <t>NO.</t>
  </si>
  <si>
    <t>DESIG</t>
  </si>
  <si>
    <t>Wt</t>
  </si>
  <si>
    <t>Mat</t>
  </si>
  <si>
    <t>SCORE</t>
  </si>
  <si>
    <t>RUST</t>
  </si>
  <si>
    <t>bu/A</t>
  </si>
  <si>
    <t>rnk</t>
  </si>
  <si>
    <t>lbs/bu</t>
  </si>
  <si>
    <t>NOTES</t>
  </si>
  <si>
    <t>PHENOTYPE (9=BEST)</t>
  </si>
  <si>
    <t>D</t>
  </si>
  <si>
    <t>GFL</t>
  </si>
  <si>
    <t>BACT XCT</t>
  </si>
  <si>
    <t>BACT - XCT, FL</t>
  </si>
  <si>
    <t>OTHER</t>
  </si>
  <si>
    <t>PLT</t>
  </si>
  <si>
    <t>in.</t>
  </si>
  <si>
    <t>X - no FL</t>
  </si>
  <si>
    <t>Heading Day (no FL data used 2017)</t>
  </si>
  <si>
    <t>FHB</t>
  </si>
  <si>
    <t>MAR</t>
  </si>
  <si>
    <t>FIELD BR LA</t>
  </si>
  <si>
    <t>DAY</t>
  </si>
  <si>
    <t>HILLIARD</t>
  </si>
  <si>
    <t>LA06146E-P4</t>
  </si>
  <si>
    <t>RNC</t>
  </si>
  <si>
    <t>CLMS</t>
  </si>
  <si>
    <t>GENES</t>
  </si>
  <si>
    <t>PGA-WLA-CTX</t>
  </si>
  <si>
    <t>UGA</t>
  </si>
  <si>
    <t xml:space="preserve"> GH UGA</t>
  </si>
  <si>
    <t>FHB 0-9</t>
  </si>
  <si>
    <t>FDK%</t>
  </si>
  <si>
    <t>LA%</t>
  </si>
  <si>
    <t>INDEX 0-9</t>
  </si>
  <si>
    <t>DON</t>
  </si>
  <si>
    <t>WS</t>
  </si>
  <si>
    <t>NO FL</t>
  </si>
  <si>
    <t>YIELD ALL LOC</t>
  </si>
  <si>
    <t>DON ppm</t>
  </si>
  <si>
    <t xml:space="preserve">2018 GAWN MEANS.  Adjusting Value - do not sort.  Note - Some data on all data and individual loc sheets not included </t>
  </si>
  <si>
    <t>NC11363-25</t>
  </si>
  <si>
    <t>NC14-20369</t>
  </si>
  <si>
    <t>NC14-20373</t>
  </si>
  <si>
    <t>NC14-20976</t>
  </si>
  <si>
    <t>NC14-22588</t>
  </si>
  <si>
    <t>NC14-23202</t>
  </si>
  <si>
    <t>VA15W-70</t>
  </si>
  <si>
    <t>VA15W-130</t>
  </si>
  <si>
    <t>13VA-FHB-DH131</t>
  </si>
  <si>
    <t>VA16W-149</t>
  </si>
  <si>
    <t>VA16W-202</t>
  </si>
  <si>
    <t>VA16W-229</t>
  </si>
  <si>
    <t>12VTK10-156</t>
  </si>
  <si>
    <t>13VTK128-75</t>
  </si>
  <si>
    <t>13VTK429-3</t>
  </si>
  <si>
    <t>13VTK434-89</t>
  </si>
  <si>
    <t>LA09083C-7-4</t>
  </si>
  <si>
    <t>LA10042D-66-4</t>
  </si>
  <si>
    <t>LA10191C-1</t>
  </si>
  <si>
    <t>LA13235DH-19</t>
  </si>
  <si>
    <t>LW08281D-7-5</t>
  </si>
  <si>
    <t>LW10070GHB-88</t>
  </si>
  <si>
    <t>TX15D9227</t>
  </si>
  <si>
    <t>TX15D9253</t>
  </si>
  <si>
    <t>TX15D9385</t>
  </si>
  <si>
    <t>TX15D9471</t>
  </si>
  <si>
    <t>TX15D9608</t>
  </si>
  <si>
    <t>TX15D9647</t>
  </si>
  <si>
    <t>GA09241-16E24</t>
  </si>
  <si>
    <t>GA08070-16E21</t>
  </si>
  <si>
    <t>GA09377-16LE18</t>
  </si>
  <si>
    <t>GA091291-16LE28</t>
  </si>
  <si>
    <t>GA081298-16LE1</t>
  </si>
  <si>
    <t>GA09241-16E23</t>
  </si>
  <si>
    <t>AR07084C-10-1</t>
  </si>
  <si>
    <t>AR07133C-3-4</t>
  </si>
  <si>
    <t>AR08005D-11-4</t>
  </si>
  <si>
    <t>AR08160D-20-1</t>
  </si>
  <si>
    <t>AR09137UC-17-2</t>
  </si>
  <si>
    <t>AR09179UC-9-3</t>
  </si>
  <si>
    <t>FLLA10144C-3</t>
  </si>
  <si>
    <t>FLLA10204C-6</t>
  </si>
  <si>
    <t>FLLA11116GS-6</t>
  </si>
  <si>
    <t>FLLA11200DH-136</t>
  </si>
  <si>
    <t>ARS12-026</t>
  </si>
  <si>
    <t>ARS12-093</t>
  </si>
  <si>
    <t>ARS13-295</t>
  </si>
  <si>
    <t>ARS14W0740</t>
  </si>
  <si>
    <t>Jamestown / NC09-22206</t>
  </si>
  <si>
    <t>NC04-22849 // NC04-22906 / NC-Yadkin</t>
  </si>
  <si>
    <t>NC04-22849  // NC04-22906 / NC-Yadkin</t>
  </si>
  <si>
    <t>NCD1AG11 / NC04-15381 // NC-Yadkin(Pm37)</t>
  </si>
  <si>
    <t>NC04-22906 / VA05W-500 // NC-Yadkin</t>
  </si>
  <si>
    <t>VA04W-259 / NC-Yadkin</t>
  </si>
  <si>
    <t>P992231A1-2-1 (Patton//Patterson / Bizel/3/ 9346) / Shirley (VA03W-409)</t>
  </si>
  <si>
    <t>USG 3665 / VA06W-392 (VA96W-49 / AGS2000 // VA98W-586) // VA05W-139 (PION 26R24/ McCormick)</t>
  </si>
  <si>
    <t>MD03W61-09-7 / Jamestown // GA04570-10E46</t>
  </si>
  <si>
    <t>MO_080104 (L910097/MO 92-599) / Shirley (VA03W-409)</t>
  </si>
  <si>
    <t>USG 3665 / CROPLAN 8415 (VA07W-415) // Yorktown (VA08W-294)</t>
  </si>
  <si>
    <t>P992231A1-2-1 (Patton // Patterson / Bizel /3/ 9346) / LA01*425 (PION2571/Y91-6B) // Shirley (VA03W-409)</t>
  </si>
  <si>
    <t>GA031134-10E29 / Yorktown (VA08W-294)</t>
  </si>
  <si>
    <t>VA09W-73 (Yorktown"S") / HILLIARD (VA11W-108)</t>
  </si>
  <si>
    <t>VA08MAS-369 (McCormick / GA881130LE5) / Yorktown (VA08W-294) // Hilliard (VA11W-108)</t>
  </si>
  <si>
    <t>VA09W-75 (Yorktown"S") / SY-Harrison // Hilliard (VA11W-108)</t>
  </si>
  <si>
    <t>LA01139D-56-1 / LA08061,F1(GA991227-6A33/LA841)</t>
  </si>
  <si>
    <t>MD08-26-A10-3 / LA09175,F1(VA01-205/AGS2060)</t>
  </si>
  <si>
    <t>LA09194,F1(VA05W-510/LA841) / LA09041,F1(GA031238-DH7-7A28/VA05W-510)</t>
  </si>
  <si>
    <t>VA10W-119 / GA041293-11E54</t>
  </si>
  <si>
    <t>(SS8641/CK9700)LA07040,F1/LA95135</t>
  </si>
  <si>
    <t>TERRAL LA754/VA04W-90</t>
  </si>
  <si>
    <t>LA841 / GA081141, F1(LA99005UC-31-3/MO050146)</t>
  </si>
  <si>
    <t>LA95135 / LA01172D-27-5-4</t>
  </si>
  <si>
    <t>VA03W-509 / LA95135</t>
  </si>
  <si>
    <t>LA08076,F1(GA061654-G14-G3/LA98094BUB-58-5) / LA01140D-70</t>
  </si>
  <si>
    <t>GA031238-DH7-7E34/AR01120-56-7</t>
  </si>
  <si>
    <t>LA01172D-27-5-4 / LA01034D-235-1-C</t>
  </si>
  <si>
    <t>001169-7E15 / AGS2020 // LA98214/ 991336-6E9</t>
  </si>
  <si>
    <t>AGS2020 / 001142</t>
  </si>
  <si>
    <t>01450-1-14-3-5 / 00219-7-4-8-8 // AGS2020</t>
  </si>
  <si>
    <t>021614-23-6-7 / 021765-7-8-8</t>
  </si>
  <si>
    <t>00219-7-4 / 021700-23-3</t>
  </si>
  <si>
    <t>001169-7E15 / AGS2020 // LA98214 / 991336-6E9</t>
  </si>
  <si>
    <t>AGS2026/LA841</t>
  </si>
  <si>
    <t>(GA98244-1-14-5-4/AGS2060)LA07049,F1/LA07007,F1(AGS2060/P961341A3-2-2)</t>
  </si>
  <si>
    <t>LA95135/GA001170-7E26</t>
  </si>
  <si>
    <t>LA95135/NC06-27</t>
  </si>
  <si>
    <t>VA04W-90 / LA09203,F1(AGS2031 / LA01140D-70)</t>
  </si>
  <si>
    <t>LA02024E12/NC07-24337</t>
  </si>
  <si>
    <t>LA10140, F1(VA04W-90 / BALDWIN)/LA754</t>
  </si>
  <si>
    <t>NC96BGTA6/NC00-15332</t>
  </si>
  <si>
    <t>FL95A331/APW1981661</t>
  </si>
  <si>
    <t>IN97395B1-4-3-8/AWD99*5725</t>
  </si>
  <si>
    <t>ARS05-0277/Panola</t>
  </si>
  <si>
    <t>2018 Gulf-Atlantic Wheat Nursery data sheet -   WINNSBORO, LA     .</t>
  </si>
  <si>
    <t>BACT</t>
  </si>
  <si>
    <t>BLOTCH</t>
  </si>
  <si>
    <t>ERIA</t>
  </si>
  <si>
    <t>PPM</t>
  </si>
  <si>
    <t>TX16D9647</t>
  </si>
  <si>
    <t>LSD (0.05)</t>
  </si>
  <si>
    <t>R-SQ</t>
  </si>
  <si>
    <t>2018 Gulf-Atlantic Wheat Nursery data sheet -   BATON ROUGE, LA   - 1 REP ONLY  .</t>
  </si>
  <si>
    <t>Seed</t>
  </si>
  <si>
    <t>HEAD</t>
  </si>
  <si>
    <t>Moist</t>
  </si>
  <si>
    <t>of yr</t>
  </si>
  <si>
    <t>PIONEER 26R41</t>
  </si>
  <si>
    <t>-</t>
  </si>
  <si>
    <t>Grain</t>
  </si>
  <si>
    <t>Heading</t>
  </si>
  <si>
    <t>Plant</t>
  </si>
  <si>
    <t>Powdery</t>
  </si>
  <si>
    <t>Genotype</t>
  </si>
  <si>
    <t>Code</t>
  </si>
  <si>
    <t>Rank</t>
  </si>
  <si>
    <t>Weight</t>
  </si>
  <si>
    <t>Date</t>
  </si>
  <si>
    <t>Height</t>
  </si>
  <si>
    <t>Mildew</t>
  </si>
  <si>
    <t>Pedigree</t>
  </si>
  <si>
    <t>P992231A1-2-1 / LA01*425 (PION2571/Y91-6B) // Shirley (VA03W-409)</t>
  </si>
  <si>
    <t>VA08MAS-369 (McCormick / GA881130LE5) / Yorktown// Hilliard (VA11W-108)</t>
  </si>
  <si>
    <t>USG 3665 / VA06W-392 // VA05W-139 (PION 26R24/ McCormick)</t>
  </si>
  <si>
    <t>RSquare</t>
  </si>
  <si>
    <t>CV</t>
  </si>
  <si>
    <t>RootMSE</t>
  </si>
  <si>
    <t>DepMean</t>
  </si>
  <si>
    <t>2018 Gulf-Atlantic Wheat Nursery data sheet -   FLORENCE, SC     .</t>
  </si>
  <si>
    <t>POW</t>
  </si>
  <si>
    <t>DATE</t>
  </si>
  <si>
    <t>MILD</t>
  </si>
  <si>
    <t>Julian</t>
  </si>
  <si>
    <t>N/A</t>
  </si>
  <si>
    <t>FSC</t>
  </si>
  <si>
    <t>NO BR LA</t>
  </si>
  <si>
    <t>VA, AR, NC, SC,</t>
  </si>
  <si>
    <t>VA-AR-NC-SC</t>
  </si>
  <si>
    <t>2018 Gulf-Atlantic Wheat Nursery data sheet -   Plains, GA        .</t>
  </si>
  <si>
    <t>Head</t>
  </si>
  <si>
    <t>STRIPE</t>
  </si>
  <si>
    <t>0</t>
  </si>
  <si>
    <t>5</t>
  </si>
  <si>
    <t>9</t>
  </si>
  <si>
    <t>1</t>
  </si>
  <si>
    <t>2</t>
  </si>
  <si>
    <t>CV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</si>
</sst>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&quot;$&quot;#,##0\ ;\(&quot;$&quot;#,##0\)"/>
  </numFmts>
  <fonts count="50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1"/>
      <name val="Arial"/>
      <family val="2"/>
    </font>
    <font>
      <b/>
      <i/>
      <sz val="7"/>
      <color rgb="FFC00000"/>
      <name val="Arial"/>
      <family val="2"/>
    </font>
    <font>
      <b/>
      <i/>
      <sz val="7"/>
      <name val="Arial"/>
      <family val="2"/>
    </font>
    <font>
      <sz val="9"/>
      <color rgb="FF0033CC"/>
      <name val="Arial"/>
      <family val="2"/>
    </font>
    <font>
      <b/>
      <sz val="8"/>
      <color rgb="FFFF0000"/>
      <name val="Arial"/>
      <family val="2"/>
    </font>
    <font>
      <b/>
      <sz val="8"/>
      <color rgb="FF0033CC"/>
      <name val="Arial"/>
      <family val="2"/>
    </font>
    <font>
      <b/>
      <sz val="6"/>
      <color rgb="FF0033CC"/>
      <name val="Arial"/>
      <family val="2"/>
    </font>
    <font>
      <b/>
      <i/>
      <sz val="7"/>
      <color rgb="FF0033CC"/>
      <name val="Arial"/>
      <family val="2"/>
    </font>
    <font>
      <b/>
      <sz val="7"/>
      <color rgb="FF0033CC"/>
      <name val="Arial"/>
      <family val="2"/>
    </font>
    <font>
      <b/>
      <sz val="11"/>
      <color rgb="FF112277"/>
      <name val="Arial"/>
      <family val="2"/>
    </font>
    <font>
      <b/>
      <i/>
      <sz val="11"/>
      <color rgb="FF112277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7"/>
      <color rgb="FF112277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rgb="FFFFFFFF"/>
        <bgColor indexed="64"/>
      </patternFill>
    </fill>
  </fills>
  <borders count="20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90">
    <xf numFmtId="0" fontId="0" fillId="0" borderId="0"/>
    <xf numFmtId="0" fontId="17" fillId="0" borderId="0"/>
    <xf numFmtId="0" fontId="12" fillId="0" borderId="0"/>
    <xf numFmtId="0" fontId="12" fillId="0" borderId="0"/>
    <xf numFmtId="0" fontId="16" fillId="0" borderId="0"/>
    <xf numFmtId="0" fontId="19" fillId="0" borderId="0"/>
    <xf numFmtId="0" fontId="20" fillId="0" borderId="0"/>
    <xf numFmtId="0" fontId="12" fillId="0" borderId="0"/>
    <xf numFmtId="0" fontId="12" fillId="0" borderId="0"/>
    <xf numFmtId="3" fontId="2" fillId="0" borderId="0" applyFont="0" applyFill="0" applyBorder="0" applyAlignment="0" applyProtection="0"/>
    <xf numFmtId="3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6" fillId="0" borderId="0"/>
    <xf numFmtId="0" fontId="18" fillId="0" borderId="0"/>
    <xf numFmtId="0" fontId="22" fillId="0" borderId="0"/>
    <xf numFmtId="0" fontId="23" fillId="0" borderId="0"/>
    <xf numFmtId="0" fontId="2" fillId="0" borderId="1" applyNumberFormat="0" applyFont="0" applyFill="0" applyAlignment="0" applyProtection="0"/>
    <xf numFmtId="0" fontId="12" fillId="0" borderId="1" applyNumberFormat="0" applyFont="0" applyFill="0" applyAlignment="0" applyProtection="0"/>
    <xf numFmtId="0" fontId="2" fillId="0" borderId="0"/>
    <xf numFmtId="0" fontId="2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2" fillId="0" borderId="0"/>
    <xf numFmtId="0" fontId="22" fillId="0" borderId="0"/>
    <xf numFmtId="0" fontId="28" fillId="0" borderId="0"/>
    <xf numFmtId="0" fontId="15" fillId="0" borderId="0"/>
    <xf numFmtId="0" fontId="2" fillId="0" borderId="0"/>
    <xf numFmtId="0" fontId="28" fillId="0" borderId="0"/>
    <xf numFmtId="0" fontId="2" fillId="0" borderId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9" borderId="170" applyNumberFormat="0" applyFont="0" applyAlignment="0" applyProtection="0"/>
    <xf numFmtId="0" fontId="2" fillId="0" borderId="0"/>
    <xf numFmtId="0" fontId="2" fillId="0" borderId="0"/>
    <xf numFmtId="0" fontId="2" fillId="0" borderId="0"/>
  </cellStyleXfs>
  <cellXfs count="1152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5" xfId="0" applyFont="1" applyFill="1" applyBorder="1"/>
    <xf numFmtId="1" fontId="3" fillId="0" borderId="3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64" fontId="3" fillId="0" borderId="5" xfId="0" applyNumberFormat="1" applyFont="1" applyFill="1" applyBorder="1"/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/>
    <xf numFmtId="1" fontId="3" fillId="0" borderId="5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164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" fontId="3" fillId="0" borderId="17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64" fontId="3" fillId="0" borderId="11" xfId="0" applyNumberFormat="1" applyFont="1" applyFill="1" applyBorder="1"/>
    <xf numFmtId="164" fontId="3" fillId="0" borderId="14" xfId="0" applyNumberFormat="1" applyFont="1" applyFill="1" applyBorder="1"/>
    <xf numFmtId="1" fontId="3" fillId="0" borderId="9" xfId="0" quotePrefix="1" applyNumberFormat="1" applyFont="1" applyFill="1" applyBorder="1" applyAlignment="1">
      <alignment horizontal="center"/>
    </xf>
    <xf numFmtId="0" fontId="6" fillId="0" borderId="2" xfId="0" applyFont="1" applyFill="1" applyBorder="1"/>
    <xf numFmtId="164" fontId="3" fillId="0" borderId="7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2" xfId="0" applyFont="1" applyFill="1" applyBorder="1"/>
    <xf numFmtId="0" fontId="3" fillId="0" borderId="14" xfId="0" applyFont="1" applyFill="1" applyBorder="1"/>
    <xf numFmtId="1" fontId="3" fillId="0" borderId="1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3" fillId="0" borderId="7" xfId="0" applyFont="1" applyFill="1" applyBorder="1"/>
    <xf numFmtId="0" fontId="3" fillId="0" borderId="15" xfId="0" applyFont="1" applyFill="1" applyBorder="1"/>
    <xf numFmtId="0" fontId="3" fillId="0" borderId="8" xfId="0" applyFont="1" applyFill="1" applyBorder="1"/>
    <xf numFmtId="164" fontId="7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164" fontId="5" fillId="2" borderId="14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27" xfId="0" applyFont="1" applyFill="1" applyBorder="1"/>
    <xf numFmtId="0" fontId="5" fillId="2" borderId="5" xfId="0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12" xfId="0" applyFont="1" applyFill="1" applyBorder="1"/>
    <xf numFmtId="0" fontId="5" fillId="2" borderId="5" xfId="0" applyFont="1" applyFill="1" applyBorder="1"/>
    <xf numFmtId="0" fontId="3" fillId="0" borderId="30" xfId="0" applyFont="1" applyFill="1" applyBorder="1" applyAlignment="1"/>
    <xf numFmtId="0" fontId="3" fillId="0" borderId="14" xfId="0" quotePrefix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/>
    <xf numFmtId="164" fontId="5" fillId="0" borderId="15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center"/>
    </xf>
    <xf numFmtId="1" fontId="9" fillId="3" borderId="38" xfId="0" applyNumberFormat="1" applyFont="1" applyFill="1" applyBorder="1" applyAlignment="1">
      <alignment horizontal="center"/>
    </xf>
    <xf numFmtId="1" fontId="9" fillId="3" borderId="17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" fontId="3" fillId="3" borderId="32" xfId="0" applyNumberFormat="1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164" fontId="3" fillId="3" borderId="6" xfId="0" applyNumberFormat="1" applyFont="1" applyFill="1" applyBorder="1"/>
    <xf numFmtId="164" fontId="3" fillId="3" borderId="7" xfId="0" applyNumberFormat="1" applyFont="1" applyFill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4" xfId="0" applyFont="1" applyFill="1" applyBorder="1"/>
    <xf numFmtId="0" fontId="3" fillId="3" borderId="2" xfId="0" applyFont="1" applyFill="1" applyBorder="1"/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5" xfId="0" applyNumberFormat="1" applyFont="1" applyFill="1" applyBorder="1"/>
    <xf numFmtId="1" fontId="3" fillId="0" borderId="2" xfId="0" applyNumberFormat="1" applyFont="1" applyFill="1" applyBorder="1"/>
    <xf numFmtId="0" fontId="3" fillId="0" borderId="12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" fontId="9" fillId="4" borderId="41" xfId="0" applyNumberFormat="1" applyFont="1" applyFill="1" applyBorder="1" applyAlignment="1">
      <alignment horizontal="center"/>
    </xf>
    <xf numFmtId="1" fontId="9" fillId="4" borderId="42" xfId="0" applyNumberFormat="1" applyFont="1" applyFill="1" applyBorder="1" applyAlignment="1">
      <alignment horizontal="center"/>
    </xf>
    <xf numFmtId="1" fontId="3" fillId="4" borderId="43" xfId="0" applyNumberFormat="1" applyFont="1" applyFill="1" applyBorder="1" applyAlignment="1">
      <alignment horizontal="center"/>
    </xf>
    <xf numFmtId="1" fontId="3" fillId="4" borderId="44" xfId="0" applyNumberFormat="1" applyFont="1" applyFill="1" applyBorder="1" applyAlignment="1">
      <alignment horizontal="center"/>
    </xf>
    <xf numFmtId="1" fontId="3" fillId="4" borderId="42" xfId="0" applyNumberFormat="1" applyFont="1" applyFill="1" applyBorder="1" applyAlignment="1">
      <alignment horizontal="center"/>
    </xf>
    <xf numFmtId="1" fontId="5" fillId="4" borderId="42" xfId="0" applyNumberFormat="1" applyFont="1" applyFill="1" applyBorder="1" applyAlignment="1">
      <alignment horizontal="center"/>
    </xf>
    <xf numFmtId="1" fontId="5" fillId="4" borderId="45" xfId="0" applyNumberFormat="1" applyFont="1" applyFill="1" applyBorder="1" applyAlignment="1">
      <alignment horizontal="center"/>
    </xf>
    <xf numFmtId="1" fontId="9" fillId="4" borderId="46" xfId="0" applyNumberFormat="1" applyFont="1" applyFill="1" applyBorder="1" applyAlignment="1">
      <alignment horizontal="center"/>
    </xf>
    <xf numFmtId="1" fontId="5" fillId="4" borderId="43" xfId="0" applyNumberFormat="1" applyFont="1" applyFill="1" applyBorder="1" applyAlignment="1">
      <alignment horizontal="center"/>
    </xf>
    <xf numFmtId="1" fontId="3" fillId="4" borderId="42" xfId="0" quotePrefix="1" applyNumberFormat="1" applyFont="1" applyFill="1" applyBorder="1" applyAlignment="1">
      <alignment horizontal="center"/>
    </xf>
    <xf numFmtId="1" fontId="5" fillId="4" borderId="46" xfId="0" applyNumberFormat="1" applyFont="1" applyFill="1" applyBorder="1" applyAlignment="1">
      <alignment horizontal="center"/>
    </xf>
    <xf numFmtId="1" fontId="3" fillId="4" borderId="42" xfId="0" applyNumberFormat="1" applyFont="1" applyFill="1" applyBorder="1" applyAlignment="1">
      <alignment horizontal="center" vertical="center"/>
    </xf>
    <xf numFmtId="1" fontId="3" fillId="4" borderId="45" xfId="0" applyNumberFormat="1" applyFont="1" applyFill="1" applyBorder="1" applyAlignment="1">
      <alignment horizontal="left"/>
    </xf>
    <xf numFmtId="1" fontId="3" fillId="4" borderId="45" xfId="0" applyNumberFormat="1" applyFont="1" applyFill="1" applyBorder="1" applyAlignment="1">
      <alignment horizontal="center"/>
    </xf>
    <xf numFmtId="1" fontId="5" fillId="4" borderId="47" xfId="0" applyNumberFormat="1" applyFont="1" applyFill="1" applyBorder="1" applyAlignment="1">
      <alignment horizontal="center"/>
    </xf>
    <xf numFmtId="1" fontId="3" fillId="4" borderId="46" xfId="0" applyNumberFormat="1" applyFont="1" applyFill="1" applyBorder="1" applyAlignment="1">
      <alignment horizontal="center"/>
    </xf>
    <xf numFmtId="1" fontId="3" fillId="4" borderId="41" xfId="0" applyNumberFormat="1" applyFont="1" applyFill="1" applyBorder="1" applyAlignment="1">
      <alignment horizontal="center"/>
    </xf>
    <xf numFmtId="1" fontId="3" fillId="4" borderId="48" xfId="0" applyNumberFormat="1" applyFont="1" applyFill="1" applyBorder="1" applyAlignment="1">
      <alignment horizontal="center"/>
    </xf>
    <xf numFmtId="1" fontId="3" fillId="4" borderId="47" xfId="0" applyNumberFormat="1" applyFont="1" applyFill="1" applyBorder="1" applyAlignment="1">
      <alignment horizontal="center"/>
    </xf>
    <xf numFmtId="1" fontId="3" fillId="4" borderId="43" xfId="0" applyNumberFormat="1" applyFont="1" applyFill="1" applyBorder="1"/>
    <xf numFmtId="1" fontId="5" fillId="4" borderId="49" xfId="0" applyNumberFormat="1" applyFont="1" applyFill="1" applyBorder="1" applyAlignment="1">
      <alignment horizontal="center"/>
    </xf>
    <xf numFmtId="1" fontId="5" fillId="4" borderId="41" xfId="0" applyNumberFormat="1" applyFont="1" applyFill="1" applyBorder="1" applyAlignment="1">
      <alignment horizontal="center"/>
    </xf>
    <xf numFmtId="1" fontId="3" fillId="4" borderId="43" xfId="0" quotePrefix="1" applyNumberFormat="1" applyFont="1" applyFill="1" applyBorder="1" applyAlignment="1">
      <alignment horizontal="center"/>
    </xf>
    <xf numFmtId="1" fontId="3" fillId="4" borderId="5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1" fontId="3" fillId="0" borderId="51" xfId="0" applyNumberFormat="1" applyFont="1" applyFill="1" applyBorder="1"/>
    <xf numFmtId="1" fontId="3" fillId="0" borderId="52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9" fillId="4" borderId="45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4" borderId="44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9" fillId="0" borderId="5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9" fillId="4" borderId="54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9" fillId="3" borderId="30" xfId="0" applyNumberFormat="1" applyFont="1" applyFill="1" applyBorder="1" applyAlignment="1">
      <alignment horizontal="center"/>
    </xf>
    <xf numFmtId="1" fontId="9" fillId="2" borderId="53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9" fillId="0" borderId="15" xfId="0" quotePrefix="1" applyNumberFormat="1" applyFont="1" applyFill="1" applyBorder="1" applyAlignment="1">
      <alignment horizontal="center"/>
    </xf>
    <xf numFmtId="1" fontId="9" fillId="0" borderId="55" xfId="0" applyNumberFormat="1" applyFont="1" applyFill="1" applyBorder="1" applyAlignment="1">
      <alignment horizontal="center"/>
    </xf>
    <xf numFmtId="1" fontId="5" fillId="0" borderId="56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1" fontId="9" fillId="0" borderId="57" xfId="0" applyNumberFormat="1" applyFont="1" applyFill="1" applyBorder="1" applyAlignment="1">
      <alignment horizontal="center"/>
    </xf>
    <xf numFmtId="1" fontId="7" fillId="0" borderId="58" xfId="0" applyNumberFormat="1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164" fontId="3" fillId="0" borderId="59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 shrinkToFit="1"/>
    </xf>
    <xf numFmtId="164" fontId="3" fillId="0" borderId="31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 shrinkToFit="1"/>
    </xf>
    <xf numFmtId="1" fontId="3" fillId="0" borderId="61" xfId="0" applyNumberFormat="1" applyFont="1" applyFill="1" applyBorder="1" applyAlignment="1">
      <alignment horizontal="center"/>
    </xf>
    <xf numFmtId="164" fontId="3" fillId="0" borderId="61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63" xfId="0" applyNumberFormat="1" applyFont="1" applyFill="1" applyBorder="1" applyAlignment="1">
      <alignment horizontal="center"/>
    </xf>
    <xf numFmtId="164" fontId="3" fillId="0" borderId="64" xfId="0" applyNumberFormat="1" applyFont="1" applyFill="1" applyBorder="1" applyAlignment="1">
      <alignment horizontal="center"/>
    </xf>
    <xf numFmtId="164" fontId="3" fillId="0" borderId="65" xfId="0" applyNumberFormat="1" applyFont="1" applyFill="1" applyBorder="1" applyAlignment="1">
      <alignment horizontal="center" shrinkToFit="1"/>
    </xf>
    <xf numFmtId="164" fontId="3" fillId="0" borderId="65" xfId="0" applyNumberFormat="1" applyFont="1" applyFill="1" applyBorder="1" applyAlignment="1">
      <alignment horizontal="center"/>
    </xf>
    <xf numFmtId="1" fontId="3" fillId="0" borderId="63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center"/>
    </xf>
    <xf numFmtId="1" fontId="3" fillId="4" borderId="66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64" fontId="7" fillId="0" borderId="58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164" fontId="10" fillId="0" borderId="67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1" fontId="3" fillId="0" borderId="68" xfId="0" applyNumberFormat="1" applyFont="1" applyFill="1" applyBorder="1" applyAlignment="1">
      <alignment horizontal="left"/>
    </xf>
    <xf numFmtId="0" fontId="5" fillId="5" borderId="69" xfId="0" applyFont="1" applyFill="1" applyBorder="1" applyAlignment="1">
      <alignment horizontal="center" vertical="center" wrapText="1"/>
    </xf>
    <xf numFmtId="0" fontId="5" fillId="5" borderId="70" xfId="0" applyFont="1" applyFill="1" applyBorder="1" applyAlignment="1">
      <alignment horizontal="center" vertical="center" wrapText="1"/>
    </xf>
    <xf numFmtId="1" fontId="5" fillId="5" borderId="70" xfId="0" applyNumberFormat="1" applyFont="1" applyFill="1" applyBorder="1" applyAlignment="1">
      <alignment horizontal="center" vertical="center" wrapText="1"/>
    </xf>
    <xf numFmtId="0" fontId="5" fillId="5" borderId="71" xfId="0" applyFont="1" applyFill="1" applyBorder="1" applyAlignment="1">
      <alignment horizontal="center"/>
    </xf>
    <xf numFmtId="0" fontId="5" fillId="5" borderId="72" xfId="0" applyFont="1" applyFill="1" applyBorder="1" applyAlignment="1">
      <alignment horizontal="left" shrinkToFit="1"/>
    </xf>
    <xf numFmtId="164" fontId="5" fillId="5" borderId="73" xfId="0" applyNumberFormat="1" applyFont="1" applyFill="1" applyBorder="1" applyAlignment="1">
      <alignment horizontal="center" textRotation="180" wrapText="1"/>
    </xf>
    <xf numFmtId="1" fontId="5" fillId="5" borderId="52" xfId="0" applyNumberFormat="1" applyFont="1" applyFill="1" applyBorder="1" applyAlignment="1">
      <alignment horizontal="center" textRotation="180" wrapText="1"/>
    </xf>
    <xf numFmtId="164" fontId="5" fillId="5" borderId="52" xfId="0" applyNumberFormat="1" applyFont="1" applyFill="1" applyBorder="1" applyAlignment="1">
      <alignment horizontal="center" textRotation="180" wrapText="1"/>
    </xf>
    <xf numFmtId="164" fontId="5" fillId="5" borderId="75" xfId="0" applyNumberFormat="1" applyFont="1" applyFill="1" applyBorder="1" applyAlignment="1">
      <alignment horizontal="center" textRotation="180" wrapText="1"/>
    </xf>
    <xf numFmtId="164" fontId="5" fillId="5" borderId="0" xfId="0" applyNumberFormat="1" applyFont="1" applyFill="1" applyBorder="1" applyAlignment="1">
      <alignment horizontal="center" textRotation="180" wrapText="1"/>
    </xf>
    <xf numFmtId="164" fontId="5" fillId="5" borderId="76" xfId="0" applyNumberFormat="1" applyFont="1" applyFill="1" applyBorder="1" applyAlignment="1">
      <alignment horizontal="center" textRotation="180" wrapText="1"/>
    </xf>
    <xf numFmtId="1" fontId="5" fillId="5" borderId="0" xfId="0" applyNumberFormat="1" applyFont="1" applyFill="1" applyBorder="1" applyAlignment="1">
      <alignment horizontal="center" textRotation="180" wrapText="1"/>
    </xf>
    <xf numFmtId="164" fontId="5" fillId="5" borderId="77" xfId="0" applyNumberFormat="1" applyFont="1" applyFill="1" applyBorder="1" applyAlignment="1">
      <alignment horizontal="center" textRotation="180" wrapText="1"/>
    </xf>
    <xf numFmtId="0" fontId="5" fillId="5" borderId="88" xfId="0" applyFont="1" applyFill="1" applyBorder="1" applyAlignment="1">
      <alignment horizontal="left"/>
    </xf>
    <xf numFmtId="0" fontId="5" fillId="5" borderId="89" xfId="0" applyFont="1" applyFill="1" applyBorder="1" applyAlignment="1">
      <alignment horizontal="left" shrinkToFit="1"/>
    </xf>
    <xf numFmtId="164" fontId="5" fillId="5" borderId="90" xfId="0" applyNumberFormat="1" applyFont="1" applyFill="1" applyBorder="1" applyAlignment="1">
      <alignment horizontal="center"/>
    </xf>
    <xf numFmtId="0" fontId="5" fillId="5" borderId="91" xfId="0" applyFont="1" applyFill="1" applyBorder="1" applyAlignment="1">
      <alignment horizontal="left"/>
    </xf>
    <xf numFmtId="1" fontId="5" fillId="5" borderId="91" xfId="0" applyNumberFormat="1" applyFont="1" applyFill="1" applyBorder="1" applyAlignment="1">
      <alignment horizontal="center"/>
    </xf>
    <xf numFmtId="1" fontId="5" fillId="5" borderId="92" xfId="0" applyNumberFormat="1" applyFont="1" applyFill="1" applyBorder="1" applyAlignment="1">
      <alignment horizontal="center"/>
    </xf>
    <xf numFmtId="164" fontId="5" fillId="5" borderId="92" xfId="0" applyNumberFormat="1" applyFont="1" applyFill="1" applyBorder="1" applyAlignment="1">
      <alignment horizontal="center"/>
    </xf>
    <xf numFmtId="164" fontId="5" fillId="5" borderId="93" xfId="0" applyNumberFormat="1" applyFont="1" applyFill="1" applyBorder="1" applyAlignment="1">
      <alignment horizontal="center"/>
    </xf>
    <xf numFmtId="164" fontId="5" fillId="5" borderId="94" xfId="0" applyNumberFormat="1" applyFont="1" applyFill="1" applyBorder="1" applyAlignment="1">
      <alignment horizontal="center"/>
    </xf>
    <xf numFmtId="164" fontId="5" fillId="5" borderId="95" xfId="0" applyNumberFormat="1" applyFont="1" applyFill="1" applyBorder="1" applyAlignment="1">
      <alignment horizontal="center"/>
    </xf>
    <xf numFmtId="1" fontId="5" fillId="5" borderId="94" xfId="0" applyNumberFormat="1" applyFont="1" applyFill="1" applyBorder="1" applyAlignment="1">
      <alignment horizontal="center"/>
    </xf>
    <xf numFmtId="164" fontId="6" fillId="5" borderId="96" xfId="0" applyNumberFormat="1" applyFont="1" applyFill="1" applyBorder="1" applyAlignment="1">
      <alignment horizontal="center"/>
    </xf>
    <xf numFmtId="164" fontId="6" fillId="5" borderId="92" xfId="0" applyNumberFormat="1" applyFont="1" applyFill="1" applyBorder="1" applyAlignment="1">
      <alignment horizontal="center"/>
    </xf>
    <xf numFmtId="0" fontId="5" fillId="5" borderId="6" xfId="0" applyFont="1" applyFill="1" applyBorder="1"/>
    <xf numFmtId="0" fontId="5" fillId="5" borderId="3" xfId="0" applyFont="1" applyFill="1" applyBorder="1" applyAlignment="1">
      <alignment horizontal="left" shrinkToFit="1"/>
    </xf>
    <xf numFmtId="164" fontId="5" fillId="5" borderId="60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64" fontId="5" fillId="5" borderId="38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164" fontId="6" fillId="5" borderId="97" xfId="0" applyNumberFormat="1" applyFont="1" applyFill="1" applyBorder="1" applyAlignment="1">
      <alignment horizontal="center"/>
    </xf>
    <xf numFmtId="164" fontId="6" fillId="5" borderId="38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164" fontId="5" fillId="5" borderId="98" xfId="0" applyNumberFormat="1" applyFont="1" applyFill="1" applyBorder="1" applyAlignment="1">
      <alignment horizontal="left"/>
    </xf>
    <xf numFmtId="164" fontId="5" fillId="5" borderId="99" xfId="0" applyNumberFormat="1" applyFont="1" applyFill="1" applyBorder="1" applyAlignment="1">
      <alignment horizontal="left" shrinkToFit="1"/>
    </xf>
    <xf numFmtId="164" fontId="5" fillId="5" borderId="64" xfId="0" applyNumberFormat="1" applyFont="1" applyFill="1" applyBorder="1" applyAlignment="1">
      <alignment horizontal="center"/>
    </xf>
    <xf numFmtId="0" fontId="5" fillId="5" borderId="68" xfId="0" applyFont="1" applyFill="1" applyBorder="1" applyAlignment="1">
      <alignment horizontal="left"/>
    </xf>
    <xf numFmtId="1" fontId="5" fillId="5" borderId="61" xfId="0" applyNumberFormat="1" applyFont="1" applyFill="1" applyBorder="1" applyAlignment="1">
      <alignment horizontal="center"/>
    </xf>
    <xf numFmtId="164" fontId="5" fillId="5" borderId="61" xfId="0" applyNumberFormat="1" applyFont="1" applyFill="1" applyBorder="1" applyAlignment="1">
      <alignment horizontal="center"/>
    </xf>
    <xf numFmtId="164" fontId="5" fillId="5" borderId="62" xfId="0" applyNumberFormat="1" applyFont="1" applyFill="1" applyBorder="1" applyAlignment="1">
      <alignment horizontal="center"/>
    </xf>
    <xf numFmtId="164" fontId="5" fillId="5" borderId="63" xfId="0" applyNumberFormat="1" applyFont="1" applyFill="1" applyBorder="1" applyAlignment="1">
      <alignment horizontal="center"/>
    </xf>
    <xf numFmtId="164" fontId="5" fillId="5" borderId="65" xfId="0" applyNumberFormat="1" applyFont="1" applyFill="1" applyBorder="1" applyAlignment="1">
      <alignment horizontal="center"/>
    </xf>
    <xf numFmtId="1" fontId="5" fillId="5" borderId="63" xfId="0" applyNumberFormat="1" applyFont="1" applyFill="1" applyBorder="1" applyAlignment="1">
      <alignment horizontal="center"/>
    </xf>
    <xf numFmtId="164" fontId="6" fillId="5" borderId="100" xfId="0" applyNumberFormat="1" applyFont="1" applyFill="1" applyBorder="1" applyAlignment="1">
      <alignment horizontal="center"/>
    </xf>
    <xf numFmtId="164" fontId="6" fillId="5" borderId="62" xfId="0" applyNumberFormat="1" applyFont="1" applyFill="1" applyBorder="1" applyAlignment="1">
      <alignment horizontal="center"/>
    </xf>
    <xf numFmtId="164" fontId="6" fillId="5" borderId="61" xfId="0" applyNumberFormat="1" applyFont="1" applyFill="1" applyBorder="1" applyAlignment="1">
      <alignment horizontal="center"/>
    </xf>
    <xf numFmtId="1" fontId="5" fillId="5" borderId="72" xfId="0" applyNumberFormat="1" applyFont="1" applyFill="1" applyBorder="1" applyAlignment="1">
      <alignment horizontal="center" textRotation="180" wrapText="1"/>
    </xf>
    <xf numFmtId="1" fontId="5" fillId="5" borderId="89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1" fontId="5" fillId="5" borderId="99" xfId="0" applyNumberFormat="1" applyFont="1" applyFill="1" applyBorder="1" applyAlignment="1">
      <alignment horizontal="center"/>
    </xf>
    <xf numFmtId="1" fontId="5" fillId="5" borderId="101" xfId="0" applyNumberFormat="1" applyFont="1" applyFill="1" applyBorder="1" applyAlignment="1">
      <alignment textRotation="180" wrapText="1"/>
    </xf>
    <xf numFmtId="1" fontId="5" fillId="5" borderId="95" xfId="0" applyNumberFormat="1" applyFont="1" applyFill="1" applyBorder="1" applyAlignment="1">
      <alignment horizontal="center"/>
    </xf>
    <xf numFmtId="1" fontId="5" fillId="5" borderId="26" xfId="0" applyNumberFormat="1" applyFont="1" applyFill="1" applyBorder="1" applyAlignment="1">
      <alignment horizontal="center"/>
    </xf>
    <xf numFmtId="1" fontId="5" fillId="5" borderId="65" xfId="0" applyNumberFormat="1" applyFont="1" applyFill="1" applyBorder="1" applyAlignment="1">
      <alignment horizontal="center"/>
    </xf>
    <xf numFmtId="1" fontId="5" fillId="5" borderId="51" xfId="0" applyNumberFormat="1" applyFont="1" applyFill="1" applyBorder="1" applyAlignment="1">
      <alignment horizontal="center" textRotation="180" wrapText="1"/>
    </xf>
    <xf numFmtId="164" fontId="3" fillId="0" borderId="12" xfId="0" applyNumberFormat="1" applyFont="1" applyFill="1" applyBorder="1" applyAlignment="1">
      <alignment horizontal="center" shrinkToFit="1"/>
    </xf>
    <xf numFmtId="164" fontId="3" fillId="0" borderId="68" xfId="0" applyNumberFormat="1" applyFont="1" applyFill="1" applyBorder="1" applyAlignment="1">
      <alignment horizontal="center" shrinkToFit="1"/>
    </xf>
    <xf numFmtId="164" fontId="5" fillId="5" borderId="91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5" fillId="5" borderId="68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shrinkToFit="1"/>
    </xf>
    <xf numFmtId="1" fontId="3" fillId="0" borderId="7" xfId="0" applyNumberFormat="1" applyFont="1" applyFill="1" applyBorder="1" applyAlignment="1">
      <alignment horizontal="center" shrinkToFit="1"/>
    </xf>
    <xf numFmtId="1" fontId="3" fillId="0" borderId="63" xfId="0" applyNumberFormat="1" applyFont="1" applyFill="1" applyBorder="1" applyAlignment="1">
      <alignment horizontal="center" shrinkToFit="1"/>
    </xf>
    <xf numFmtId="1" fontId="7" fillId="0" borderId="10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shrinkToFit="1"/>
    </xf>
    <xf numFmtId="1" fontId="3" fillId="0" borderId="68" xfId="0" applyNumberFormat="1" applyFont="1" applyFill="1" applyBorder="1" applyAlignment="1">
      <alignment horizontal="center" shrinkToFit="1"/>
    </xf>
    <xf numFmtId="164" fontId="3" fillId="0" borderId="36" xfId="0" applyNumberFormat="1" applyFont="1" applyFill="1" applyBorder="1" applyAlignment="1">
      <alignment horizontal="center" shrinkToFit="1"/>
    </xf>
    <xf numFmtId="164" fontId="3" fillId="0" borderId="38" xfId="0" applyNumberFormat="1" applyFont="1" applyFill="1" applyBorder="1" applyAlignment="1">
      <alignment horizontal="center" shrinkToFit="1"/>
    </xf>
    <xf numFmtId="164" fontId="3" fillId="0" borderId="62" xfId="0" applyNumberFormat="1" applyFont="1" applyFill="1" applyBorder="1" applyAlignment="1">
      <alignment horizontal="center" shrinkToFit="1"/>
    </xf>
    <xf numFmtId="164" fontId="7" fillId="0" borderId="67" xfId="0" applyNumberFormat="1" applyFont="1" applyFill="1" applyBorder="1" applyAlignment="1">
      <alignment horizontal="center"/>
    </xf>
    <xf numFmtId="1" fontId="5" fillId="5" borderId="70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/>
    <xf numFmtId="164" fontId="3" fillId="0" borderId="15" xfId="0" quotePrefix="1" applyNumberFormat="1" applyFont="1" applyFill="1" applyBorder="1" applyAlignment="1">
      <alignment horizontal="center"/>
    </xf>
    <xf numFmtId="1" fontId="5" fillId="5" borderId="103" xfId="0" applyNumberFormat="1" applyFont="1" applyFill="1" applyBorder="1" applyAlignment="1">
      <alignment horizontal="center" vertical="center" wrapText="1"/>
    </xf>
    <xf numFmtId="1" fontId="5" fillId="5" borderId="104" xfId="0" applyNumberFormat="1" applyFont="1" applyFill="1" applyBorder="1" applyAlignment="1">
      <alignment horizontal="center" textRotation="180" wrapText="1"/>
    </xf>
    <xf numFmtId="1" fontId="3" fillId="0" borderId="106" xfId="0" applyNumberFormat="1" applyFont="1" applyFill="1" applyBorder="1" applyAlignment="1">
      <alignment horizontal="center"/>
    </xf>
    <xf numFmtId="1" fontId="3" fillId="0" borderId="107" xfId="0" applyNumberFormat="1" applyFont="1" applyFill="1" applyBorder="1" applyAlignment="1">
      <alignment horizontal="center"/>
    </xf>
    <xf numFmtId="1" fontId="5" fillId="5" borderId="108" xfId="0" applyNumberFormat="1" applyFont="1" applyFill="1" applyBorder="1" applyAlignment="1">
      <alignment horizontal="center"/>
    </xf>
    <xf numFmtId="1" fontId="5" fillId="5" borderId="109" xfId="0" applyNumberFormat="1" applyFont="1" applyFill="1" applyBorder="1" applyAlignment="1">
      <alignment horizontal="center"/>
    </xf>
    <xf numFmtId="1" fontId="5" fillId="5" borderId="107" xfId="0" applyNumberFormat="1" applyFont="1" applyFill="1" applyBorder="1" applyAlignment="1">
      <alignment horizontal="center"/>
    </xf>
    <xf numFmtId="1" fontId="7" fillId="0" borderId="110" xfId="0" applyNumberFormat="1" applyFont="1" applyFill="1" applyBorder="1" applyAlignment="1">
      <alignment horizontal="center"/>
    </xf>
    <xf numFmtId="164" fontId="6" fillId="5" borderId="93" xfId="0" applyNumberFormat="1" applyFont="1" applyFill="1" applyBorder="1" applyAlignment="1">
      <alignment horizontal="center"/>
    </xf>
    <xf numFmtId="1" fontId="5" fillId="5" borderId="111" xfId="0" applyNumberFormat="1" applyFont="1" applyFill="1" applyBorder="1" applyAlignment="1">
      <alignment horizontal="center" textRotation="180" wrapText="1"/>
    </xf>
    <xf numFmtId="1" fontId="3" fillId="0" borderId="59" xfId="0" applyNumberFormat="1" applyFont="1" applyFill="1" applyBorder="1" applyAlignment="1">
      <alignment horizontal="center"/>
    </xf>
    <xf numFmtId="1" fontId="3" fillId="0" borderId="113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5" fillId="5" borderId="90" xfId="0" applyNumberFormat="1" applyFont="1" applyFill="1" applyBorder="1" applyAlignment="1">
      <alignment horizontal="center"/>
    </xf>
    <xf numFmtId="1" fontId="5" fillId="5" borderId="60" xfId="0" applyNumberFormat="1" applyFont="1" applyFill="1" applyBorder="1" applyAlignment="1">
      <alignment horizontal="center"/>
    </xf>
    <xf numFmtId="1" fontId="5" fillId="5" borderId="116" xfId="0" applyNumberFormat="1" applyFont="1" applyFill="1" applyBorder="1" applyAlignment="1">
      <alignment horizontal="center"/>
    </xf>
    <xf numFmtId="1" fontId="5" fillId="5" borderId="64" xfId="0" applyNumberFormat="1" applyFont="1" applyFill="1" applyBorder="1" applyAlignment="1">
      <alignment horizontal="center"/>
    </xf>
    <xf numFmtId="1" fontId="5" fillId="5" borderId="114" xfId="0" applyNumberFormat="1" applyFont="1" applyFill="1" applyBorder="1" applyAlignment="1">
      <alignment horizontal="center"/>
    </xf>
    <xf numFmtId="1" fontId="7" fillId="0" borderId="117" xfId="0" applyNumberFormat="1" applyFont="1" applyFill="1" applyBorder="1" applyAlignment="1">
      <alignment horizontal="center"/>
    </xf>
    <xf numFmtId="1" fontId="7" fillId="0" borderId="118" xfId="0" applyNumberFormat="1" applyFont="1" applyFill="1" applyBorder="1" applyAlignment="1">
      <alignment horizontal="center"/>
    </xf>
    <xf numFmtId="1" fontId="5" fillId="5" borderId="119" xfId="0" applyNumberFormat="1" applyFont="1" applyFill="1" applyBorder="1" applyAlignment="1">
      <alignment horizontal="center" vertical="center" wrapText="1"/>
    </xf>
    <xf numFmtId="164" fontId="5" fillId="7" borderId="9" xfId="0" applyNumberFormat="1" applyFont="1" applyFill="1" applyBorder="1" applyAlignment="1">
      <alignment horizontal="center"/>
    </xf>
    <xf numFmtId="1" fontId="9" fillId="7" borderId="1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left"/>
    </xf>
    <xf numFmtId="164" fontId="5" fillId="2" borderId="13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shrinkToFit="1"/>
    </xf>
    <xf numFmtId="164" fontId="3" fillId="0" borderId="120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10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14" fontId="5" fillId="5" borderId="7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shrinkToFit="1"/>
    </xf>
    <xf numFmtId="0" fontId="5" fillId="0" borderId="7" xfId="0" applyFont="1" applyFill="1" applyBorder="1" applyAlignment="1">
      <alignment horizontal="left" shrinkToFit="1"/>
    </xf>
    <xf numFmtId="0" fontId="5" fillId="0" borderId="63" xfId="0" applyFont="1" applyFill="1" applyBorder="1" applyAlignment="1">
      <alignment horizontal="left" shrinkToFit="1"/>
    </xf>
    <xf numFmtId="0" fontId="5" fillId="5" borderId="94" xfId="0" applyFont="1" applyFill="1" applyBorder="1" applyAlignment="1">
      <alignment horizontal="left" shrinkToFit="1"/>
    </xf>
    <xf numFmtId="0" fontId="5" fillId="5" borderId="7" xfId="0" applyFont="1" applyFill="1" applyBorder="1" applyAlignment="1">
      <alignment horizontal="left" shrinkToFit="1"/>
    </xf>
    <xf numFmtId="164" fontId="5" fillId="5" borderId="63" xfId="0" applyNumberFormat="1" applyFont="1" applyFill="1" applyBorder="1" applyAlignment="1">
      <alignment horizontal="left" shrinkToFit="1"/>
    </xf>
    <xf numFmtId="0" fontId="7" fillId="0" borderId="102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1" fontId="3" fillId="0" borderId="38" xfId="0" applyNumberFormat="1" applyFont="1" applyFill="1" applyBorder="1" applyAlignment="1">
      <alignment horizontal="center"/>
    </xf>
    <xf numFmtId="1" fontId="8" fillId="0" borderId="121" xfId="0" applyNumberFormat="1" applyFont="1" applyFill="1" applyBorder="1" applyAlignment="1">
      <alignment horizontal="center"/>
    </xf>
    <xf numFmtId="1" fontId="3" fillId="3" borderId="38" xfId="0" applyNumberFormat="1" applyFont="1" applyFill="1" applyBorder="1" applyAlignment="1">
      <alignment horizontal="center"/>
    </xf>
    <xf numFmtId="1" fontId="3" fillId="0" borderId="99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22" xfId="0" applyNumberFormat="1" applyFont="1" applyFill="1" applyBorder="1" applyAlignment="1">
      <alignment horizontal="center"/>
    </xf>
    <xf numFmtId="1" fontId="5" fillId="2" borderId="31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1" fontId="5" fillId="2" borderId="34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1" fontId="5" fillId="5" borderId="76" xfId="0" applyNumberFormat="1" applyFont="1" applyFill="1" applyBorder="1" applyAlignment="1">
      <alignment horizontal="center" wrapText="1"/>
    </xf>
    <xf numFmtId="1" fontId="5" fillId="5" borderId="52" xfId="0" applyNumberFormat="1" applyFont="1" applyFill="1" applyBorder="1" applyAlignment="1">
      <alignment horizontal="center" wrapText="1"/>
    </xf>
    <xf numFmtId="1" fontId="5" fillId="5" borderId="123" xfId="0" applyNumberFormat="1" applyFont="1" applyFill="1" applyBorder="1" applyAlignment="1">
      <alignment horizontal="center" wrapText="1"/>
    </xf>
    <xf numFmtId="1" fontId="3" fillId="0" borderId="124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1" fontId="3" fillId="0" borderId="125" xfId="0" applyNumberFormat="1" applyFont="1" applyFill="1" applyBorder="1" applyAlignment="1">
      <alignment horizontal="center"/>
    </xf>
    <xf numFmtId="1" fontId="6" fillId="5" borderId="95" xfId="0" applyNumberFormat="1" applyFont="1" applyFill="1" applyBorder="1" applyAlignment="1">
      <alignment horizontal="center"/>
    </xf>
    <xf numFmtId="1" fontId="6" fillId="5" borderId="92" xfId="0" applyNumberFormat="1" applyFont="1" applyFill="1" applyBorder="1" applyAlignment="1">
      <alignment horizontal="center"/>
    </xf>
    <xf numFmtId="1" fontId="6" fillId="5" borderId="126" xfId="0" applyNumberFormat="1" applyFont="1" applyFill="1" applyBorder="1" applyAlignment="1">
      <alignment horizontal="center"/>
    </xf>
    <xf numFmtId="1" fontId="6" fillId="5" borderId="26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1" fontId="6" fillId="5" borderId="127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 horizontal="center"/>
    </xf>
    <xf numFmtId="1" fontId="6" fillId="5" borderId="61" xfId="0" applyNumberFormat="1" applyFont="1" applyFill="1" applyBorder="1" applyAlignment="1">
      <alignment horizontal="center"/>
    </xf>
    <xf numFmtId="1" fontId="6" fillId="5" borderId="125" xfId="0" applyNumberFormat="1" applyFont="1" applyFill="1" applyBorder="1" applyAlignment="1">
      <alignment horizontal="center"/>
    </xf>
    <xf numFmtId="1" fontId="7" fillId="0" borderId="128" xfId="0" applyNumberFormat="1" applyFont="1" applyFill="1" applyBorder="1" applyAlignment="1">
      <alignment horizontal="center"/>
    </xf>
    <xf numFmtId="0" fontId="5" fillId="5" borderId="129" xfId="0" applyFont="1" applyFill="1" applyBorder="1" applyAlignment="1">
      <alignment horizontal="center" vertical="center" wrapText="1"/>
    </xf>
    <xf numFmtId="0" fontId="5" fillId="5" borderId="130" xfId="0" applyFont="1" applyFill="1" applyBorder="1" applyAlignment="1">
      <alignment horizontal="center" vertical="center" wrapText="1"/>
    </xf>
    <xf numFmtId="0" fontId="5" fillId="5" borderId="13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/>
    </xf>
    <xf numFmtId="0" fontId="24" fillId="3" borderId="17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3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" fontId="3" fillId="4" borderId="46" xfId="0" quotePrefix="1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5" fillId="0" borderId="133" xfId="0" applyNumberFormat="1" applyFont="1" applyFill="1" applyBorder="1" applyAlignment="1">
      <alignment horizontal="center" vertical="center" wrapText="1"/>
    </xf>
    <xf numFmtId="164" fontId="5" fillId="0" borderId="13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5" borderId="70" xfId="0" applyFont="1" applyFill="1" applyBorder="1" applyAlignment="1">
      <alignment vertical="center" wrapText="1"/>
    </xf>
    <xf numFmtId="164" fontId="5" fillId="5" borderId="136" xfId="0" applyNumberFormat="1" applyFont="1" applyFill="1" applyBorder="1" applyAlignment="1">
      <alignment horizontal="center" textRotation="180" wrapText="1"/>
    </xf>
    <xf numFmtId="164" fontId="5" fillId="5" borderId="137" xfId="0" applyNumberFormat="1" applyFont="1" applyFill="1" applyBorder="1" applyAlignment="1">
      <alignment horizontal="center" textRotation="180" wrapText="1"/>
    </xf>
    <xf numFmtId="1" fontId="3" fillId="0" borderId="142" xfId="0" applyNumberFormat="1" applyFont="1" applyFill="1" applyBorder="1" applyAlignment="1">
      <alignment horizontal="left"/>
    </xf>
    <xf numFmtId="1" fontId="3" fillId="0" borderId="145" xfId="0" applyNumberFormat="1" applyFont="1" applyFill="1" applyBorder="1" applyAlignment="1">
      <alignment horizontal="left"/>
    </xf>
    <xf numFmtId="164" fontId="5" fillId="5" borderId="146" xfId="0" applyNumberFormat="1" applyFont="1" applyFill="1" applyBorder="1" applyAlignment="1">
      <alignment horizontal="center"/>
    </xf>
    <xf numFmtId="0" fontId="5" fillId="5" borderId="147" xfId="0" applyFont="1" applyFill="1" applyBorder="1" applyAlignment="1">
      <alignment horizontal="left"/>
    </xf>
    <xf numFmtId="164" fontId="5" fillId="5" borderId="143" xfId="0" applyNumberFormat="1" applyFont="1" applyFill="1" applyBorder="1" applyAlignment="1">
      <alignment horizontal="center"/>
    </xf>
    <xf numFmtId="0" fontId="5" fillId="5" borderId="148" xfId="0" applyFont="1" applyFill="1" applyBorder="1" applyAlignment="1">
      <alignment horizontal="left"/>
    </xf>
    <xf numFmtId="164" fontId="5" fillId="5" borderId="144" xfId="0" applyNumberFormat="1" applyFont="1" applyFill="1" applyBorder="1" applyAlignment="1">
      <alignment horizontal="center"/>
    </xf>
    <xf numFmtId="0" fontId="5" fillId="5" borderId="145" xfId="0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left"/>
    </xf>
    <xf numFmtId="1" fontId="3" fillId="0" borderId="63" xfId="0" applyNumberFormat="1" applyFont="1" applyFill="1" applyBorder="1" applyAlignment="1">
      <alignment horizontal="left"/>
    </xf>
    <xf numFmtId="164" fontId="5" fillId="5" borderId="94" xfId="0" applyNumberFormat="1" applyFont="1" applyFill="1" applyBorder="1" applyAlignment="1">
      <alignment horizontal="left"/>
    </xf>
    <xf numFmtId="164" fontId="5" fillId="5" borderId="7" xfId="0" applyNumberFormat="1" applyFont="1" applyFill="1" applyBorder="1" applyAlignment="1">
      <alignment horizontal="left"/>
    </xf>
    <xf numFmtId="164" fontId="5" fillId="5" borderId="63" xfId="0" applyNumberFormat="1" applyFont="1" applyFill="1" applyBorder="1" applyAlignment="1">
      <alignment horizontal="left"/>
    </xf>
    <xf numFmtId="0" fontId="5" fillId="5" borderId="149" xfId="0" applyFont="1" applyFill="1" applyBorder="1" applyAlignment="1">
      <alignment vertical="center" wrapText="1"/>
    </xf>
    <xf numFmtId="0" fontId="5" fillId="5" borderId="150" xfId="0" applyFont="1" applyFill="1" applyBorder="1" applyAlignment="1">
      <alignment vertical="center" wrapText="1"/>
    </xf>
    <xf numFmtId="0" fontId="5" fillId="5" borderId="77" xfId="0" applyFont="1" applyFill="1" applyBorder="1" applyAlignment="1">
      <alignment horizontal="center" textRotation="180" wrapText="1"/>
    </xf>
    <xf numFmtId="164" fontId="5" fillId="5" borderId="123" xfId="0" applyNumberFormat="1" applyFont="1" applyFill="1" applyBorder="1" applyAlignment="1">
      <alignment horizontal="center" textRotation="180" wrapText="1"/>
    </xf>
    <xf numFmtId="1" fontId="3" fillId="0" borderId="120" xfId="0" applyNumberFormat="1" applyFont="1" applyFill="1" applyBorder="1" applyAlignment="1">
      <alignment horizontal="center"/>
    </xf>
    <xf numFmtId="164" fontId="3" fillId="0" borderId="124" xfId="0" applyNumberFormat="1" applyFont="1" applyFill="1" applyBorder="1" applyAlignment="1">
      <alignment horizontal="center"/>
    </xf>
    <xf numFmtId="164" fontId="3" fillId="0" borderId="127" xfId="0" applyNumberFormat="1" applyFont="1" applyFill="1" applyBorder="1" applyAlignment="1">
      <alignment horizontal="center"/>
    </xf>
    <xf numFmtId="1" fontId="3" fillId="0" borderId="100" xfId="0" applyNumberFormat="1" applyFont="1" applyFill="1" applyBorder="1" applyAlignment="1">
      <alignment horizontal="center"/>
    </xf>
    <xf numFmtId="164" fontId="3" fillId="0" borderId="125" xfId="0" applyNumberFormat="1" applyFont="1" applyFill="1" applyBorder="1" applyAlignment="1">
      <alignment horizontal="center"/>
    </xf>
    <xf numFmtId="1" fontId="5" fillId="5" borderId="96" xfId="0" applyNumberFormat="1" applyFont="1" applyFill="1" applyBorder="1" applyAlignment="1">
      <alignment horizontal="center"/>
    </xf>
    <xf numFmtId="164" fontId="5" fillId="5" borderId="126" xfId="0" applyNumberFormat="1" applyFont="1" applyFill="1" applyBorder="1" applyAlignment="1">
      <alignment horizontal="center"/>
    </xf>
    <xf numFmtId="0" fontId="5" fillId="5" borderId="97" xfId="0" applyFont="1" applyFill="1" applyBorder="1" applyAlignment="1">
      <alignment horizontal="center"/>
    </xf>
    <xf numFmtId="164" fontId="5" fillId="5" borderId="127" xfId="0" applyNumberFormat="1" applyFont="1" applyFill="1" applyBorder="1" applyAlignment="1">
      <alignment horizontal="center"/>
    </xf>
    <xf numFmtId="0" fontId="5" fillId="5" borderId="100" xfId="0" applyFont="1" applyFill="1" applyBorder="1" applyAlignment="1">
      <alignment horizontal="center"/>
    </xf>
    <xf numFmtId="164" fontId="5" fillId="5" borderId="125" xfId="0" applyNumberFormat="1" applyFont="1" applyFill="1" applyBorder="1" applyAlignment="1">
      <alignment horizontal="center"/>
    </xf>
    <xf numFmtId="1" fontId="5" fillId="5" borderId="151" xfId="0" applyNumberFormat="1" applyFont="1" applyFill="1" applyBorder="1" applyAlignment="1">
      <alignment horizontal="center" textRotation="180" wrapText="1"/>
    </xf>
    <xf numFmtId="1" fontId="3" fillId="0" borderId="120" xfId="0" applyNumberFormat="1" applyFont="1" applyFill="1" applyBorder="1" applyAlignment="1">
      <alignment horizontal="center" shrinkToFit="1"/>
    </xf>
    <xf numFmtId="1" fontId="3" fillId="0" borderId="97" xfId="0" applyNumberFormat="1" applyFont="1" applyFill="1" applyBorder="1" applyAlignment="1">
      <alignment horizontal="center" shrinkToFit="1"/>
    </xf>
    <xf numFmtId="1" fontId="3" fillId="0" borderId="100" xfId="0" applyNumberFormat="1" applyFont="1" applyFill="1" applyBorder="1" applyAlignment="1">
      <alignment horizontal="center" shrinkToFit="1"/>
    </xf>
    <xf numFmtId="1" fontId="5" fillId="5" borderId="126" xfId="0" applyNumberFormat="1" applyFont="1" applyFill="1" applyBorder="1" applyAlignment="1">
      <alignment horizontal="center"/>
    </xf>
    <xf numFmtId="1" fontId="5" fillId="5" borderId="97" xfId="0" applyNumberFormat="1" applyFont="1" applyFill="1" applyBorder="1" applyAlignment="1">
      <alignment horizontal="center"/>
    </xf>
    <xf numFmtId="1" fontId="5" fillId="5" borderId="127" xfId="0" applyNumberFormat="1" applyFont="1" applyFill="1" applyBorder="1" applyAlignment="1">
      <alignment horizontal="center"/>
    </xf>
    <xf numFmtId="1" fontId="5" fillId="5" borderId="100" xfId="0" applyNumberFormat="1" applyFont="1" applyFill="1" applyBorder="1" applyAlignment="1">
      <alignment horizontal="center"/>
    </xf>
    <xf numFmtId="1" fontId="5" fillId="5" borderId="125" xfId="0" applyNumberFormat="1" applyFont="1" applyFill="1" applyBorder="1" applyAlignment="1">
      <alignment horizontal="center"/>
    </xf>
    <xf numFmtId="1" fontId="7" fillId="0" borderId="152" xfId="0" applyNumberFormat="1" applyFont="1" applyFill="1" applyBorder="1" applyAlignment="1">
      <alignment horizontal="center"/>
    </xf>
    <xf numFmtId="1" fontId="5" fillId="5" borderId="151" xfId="0" applyNumberFormat="1" applyFont="1" applyFill="1" applyBorder="1" applyAlignment="1">
      <alignment textRotation="180" wrapText="1"/>
    </xf>
    <xf numFmtId="1" fontId="5" fillId="5" borderId="153" xfId="0" applyNumberFormat="1" applyFont="1" applyFill="1" applyBorder="1" applyAlignment="1">
      <alignment textRotation="180" wrapText="1"/>
    </xf>
    <xf numFmtId="1" fontId="7" fillId="0" borderId="39" xfId="0" applyNumberFormat="1" applyFont="1" applyFill="1" applyBorder="1" applyAlignment="1">
      <alignment horizontal="center"/>
    </xf>
    <xf numFmtId="1" fontId="25" fillId="0" borderId="38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" fontId="3" fillId="4" borderId="46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1" fontId="29" fillId="6" borderId="139" xfId="0" applyNumberFormat="1" applyFont="1" applyFill="1" applyBorder="1" applyAlignment="1">
      <alignment horizontal="center"/>
    </xf>
    <xf numFmtId="164" fontId="5" fillId="0" borderId="143" xfId="0" applyNumberFormat="1" applyFont="1" applyFill="1" applyBorder="1" applyAlignment="1">
      <alignment horizontal="center"/>
    </xf>
    <xf numFmtId="164" fontId="5" fillId="0" borderId="144" xfId="0" applyNumberFormat="1" applyFont="1" applyFill="1" applyBorder="1" applyAlignment="1">
      <alignment horizontal="center"/>
    </xf>
    <xf numFmtId="164" fontId="5" fillId="0" borderId="141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29" fillId="6" borderId="79" xfId="0" applyNumberFormat="1" applyFont="1" applyFill="1" applyBorder="1" applyAlignment="1">
      <alignment horizontal="right" shrinkToFit="1"/>
    </xf>
    <xf numFmtId="0" fontId="6" fillId="0" borderId="40" xfId="0" applyFont="1" applyFill="1" applyBorder="1" applyAlignment="1">
      <alignment horizontal="left" shrinkToFit="1"/>
    </xf>
    <xf numFmtId="0" fontId="6" fillId="0" borderId="2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/>
    </xf>
    <xf numFmtId="164" fontId="3" fillId="2" borderId="15" xfId="0" applyNumberFormat="1" applyFont="1" applyFill="1" applyBorder="1" applyAlignment="1">
      <alignment horizontal="left"/>
    </xf>
    <xf numFmtId="0" fontId="3" fillId="8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1" fontId="3" fillId="8" borderId="46" xfId="0" applyNumberFormat="1" applyFont="1" applyFill="1" applyBorder="1" applyAlignment="1">
      <alignment horizontal="center"/>
    </xf>
    <xf numFmtId="1" fontId="3" fillId="8" borderId="25" xfId="0" applyNumberFormat="1" applyFont="1" applyFill="1" applyBorder="1" applyAlignment="1">
      <alignment horizontal="center"/>
    </xf>
    <xf numFmtId="1" fontId="3" fillId="8" borderId="23" xfId="0" applyNumberFormat="1" applyFont="1" applyFill="1" applyBorder="1" applyAlignment="1">
      <alignment horizontal="center"/>
    </xf>
    <xf numFmtId="164" fontId="5" fillId="8" borderId="24" xfId="0" applyNumberFormat="1" applyFont="1" applyFill="1" applyBorder="1" applyAlignment="1">
      <alignment horizontal="center"/>
    </xf>
    <xf numFmtId="0" fontId="30" fillId="0" borderId="8" xfId="0" applyFont="1" applyFill="1" applyBorder="1" applyAlignment="1">
      <alignment horizontal="left" shrinkToFit="1"/>
    </xf>
    <xf numFmtId="0" fontId="30" fillId="0" borderId="7" xfId="0" applyFont="1" applyFill="1" applyBorder="1" applyAlignment="1">
      <alignment horizontal="left" shrinkToFit="1"/>
    </xf>
    <xf numFmtId="0" fontId="30" fillId="3" borderId="7" xfId="0" applyFont="1" applyFill="1" applyBorder="1" applyAlignment="1">
      <alignment horizontal="left" shrinkToFit="1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left" shrinkToFit="1"/>
    </xf>
    <xf numFmtId="164" fontId="32" fillId="0" borderId="143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left"/>
    </xf>
    <xf numFmtId="164" fontId="26" fillId="0" borderId="60" xfId="0" applyNumberFormat="1" applyFont="1" applyFill="1" applyBorder="1" applyAlignment="1">
      <alignment horizontal="center"/>
    </xf>
    <xf numFmtId="1" fontId="26" fillId="0" borderId="142" xfId="0" applyNumberFormat="1" applyFont="1" applyFill="1" applyBorder="1" applyAlignment="1">
      <alignment horizontal="left"/>
    </xf>
    <xf numFmtId="164" fontId="26" fillId="0" borderId="8" xfId="0" applyNumberFormat="1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left"/>
    </xf>
    <xf numFmtId="1" fontId="26" fillId="0" borderId="120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164" fontId="26" fillId="0" borderId="2" xfId="0" applyNumberFormat="1" applyFont="1" applyFill="1" applyBorder="1" applyAlignment="1">
      <alignment horizontal="center"/>
    </xf>
    <xf numFmtId="164" fontId="26" fillId="0" borderId="127" xfId="0" applyNumberFormat="1" applyFont="1" applyFill="1" applyBorder="1" applyAlignment="1">
      <alignment horizontal="center"/>
    </xf>
    <xf numFmtId="164" fontId="26" fillId="0" borderId="7" xfId="0" applyNumberFormat="1" applyFont="1" applyFill="1" applyBorder="1" applyAlignment="1">
      <alignment horizontal="center"/>
    </xf>
    <xf numFmtId="164" fontId="26" fillId="0" borderId="26" xfId="0" applyNumberFormat="1" applyFont="1" applyFill="1" applyBorder="1" applyAlignment="1">
      <alignment horizontal="center"/>
    </xf>
    <xf numFmtId="164" fontId="26" fillId="0" borderId="38" xfId="0" applyNumberFormat="1" applyFont="1" applyFill="1" applyBorder="1" applyAlignment="1">
      <alignment horizontal="center" shrinkToFit="1"/>
    </xf>
    <xf numFmtId="1" fontId="26" fillId="0" borderId="7" xfId="0" applyNumberFormat="1" applyFont="1" applyFill="1" applyBorder="1" applyAlignment="1">
      <alignment horizontal="center" shrinkToFit="1"/>
    </xf>
    <xf numFmtId="1" fontId="26" fillId="0" borderId="97" xfId="0" applyNumberFormat="1" applyFont="1" applyFill="1" applyBorder="1" applyAlignment="1">
      <alignment horizontal="center" shrinkToFit="1"/>
    </xf>
    <xf numFmtId="164" fontId="26" fillId="0" borderId="26" xfId="0" applyNumberFormat="1" applyFont="1" applyFill="1" applyBorder="1" applyAlignment="1">
      <alignment horizontal="center" shrinkToFit="1"/>
    </xf>
    <xf numFmtId="1" fontId="26" fillId="0" borderId="12" xfId="0" applyNumberFormat="1" applyFont="1" applyFill="1" applyBorder="1" applyAlignment="1">
      <alignment horizontal="center" shrinkToFit="1"/>
    </xf>
    <xf numFmtId="164" fontId="26" fillId="0" borderId="12" xfId="0" applyNumberFormat="1" applyFont="1" applyFill="1" applyBorder="1" applyAlignment="1">
      <alignment horizontal="center" shrinkToFit="1"/>
    </xf>
    <xf numFmtId="1" fontId="26" fillId="0" borderId="10" xfId="0" applyNumberFormat="1" applyFont="1" applyFill="1" applyBorder="1" applyAlignment="1">
      <alignment horizontal="center"/>
    </xf>
    <xf numFmtId="164" fontId="26" fillId="0" borderId="120" xfId="0" applyNumberFormat="1" applyFont="1" applyFill="1" applyBorder="1" applyAlignment="1">
      <alignment horizontal="center"/>
    </xf>
    <xf numFmtId="164" fontId="26" fillId="0" borderId="31" xfId="0" applyNumberFormat="1" applyFont="1" applyFill="1" applyBorder="1" applyAlignment="1">
      <alignment horizontal="center"/>
    </xf>
    <xf numFmtId="1" fontId="26" fillId="0" borderId="124" xfId="0" applyNumberFormat="1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/>
    </xf>
    <xf numFmtId="1" fontId="26" fillId="0" borderId="106" xfId="0" applyNumberFormat="1" applyFont="1" applyFill="1" applyBorder="1" applyAlignment="1">
      <alignment horizontal="center"/>
    </xf>
    <xf numFmtId="1" fontId="26" fillId="0" borderId="59" xfId="0" applyNumberFormat="1" applyFont="1" applyFill="1" applyBorder="1" applyAlignment="1">
      <alignment horizontal="center"/>
    </xf>
    <xf numFmtId="164" fontId="26" fillId="0" borderId="59" xfId="0" applyNumberFormat="1" applyFont="1" applyFill="1" applyBorder="1" applyAlignment="1">
      <alignment horizontal="center"/>
    </xf>
    <xf numFmtId="164" fontId="26" fillId="0" borderId="36" xfId="0" applyNumberFormat="1" applyFont="1" applyFill="1" applyBorder="1" applyAlignment="1">
      <alignment horizontal="center"/>
    </xf>
    <xf numFmtId="1" fontId="26" fillId="0" borderId="31" xfId="0" applyNumberFormat="1" applyFont="1" applyFill="1" applyBorder="1" applyAlignment="1">
      <alignment horizontal="center"/>
    </xf>
    <xf numFmtId="1" fontId="26" fillId="0" borderId="5" xfId="0" applyNumberFormat="1" applyFont="1" applyFill="1" applyBorder="1" applyAlignment="1">
      <alignment horizontal="center"/>
    </xf>
    <xf numFmtId="164" fontId="26" fillId="0" borderId="38" xfId="0" applyNumberFormat="1" applyFont="1" applyFill="1" applyBorder="1" applyAlignment="1">
      <alignment horizontal="center"/>
    </xf>
    <xf numFmtId="0" fontId="26" fillId="0" borderId="0" xfId="0" applyFont="1" applyFill="1"/>
    <xf numFmtId="0" fontId="32" fillId="0" borderId="11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left" shrinkToFit="1"/>
    </xf>
    <xf numFmtId="164" fontId="32" fillId="0" borderId="141" xfId="0" applyNumberFormat="1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/>
    </xf>
    <xf numFmtId="164" fontId="26" fillId="0" borderId="124" xfId="0" applyNumberFormat="1" applyFont="1" applyFill="1" applyBorder="1" applyAlignment="1">
      <alignment horizontal="center"/>
    </xf>
    <xf numFmtId="164" fontId="26" fillId="0" borderId="36" xfId="0" applyNumberFormat="1" applyFont="1" applyFill="1" applyBorder="1" applyAlignment="1">
      <alignment horizontal="center" shrinkToFit="1"/>
    </xf>
    <xf numFmtId="1" fontId="26" fillId="0" borderId="8" xfId="0" applyNumberFormat="1" applyFont="1" applyFill="1" applyBorder="1" applyAlignment="1">
      <alignment horizontal="center" shrinkToFit="1"/>
    </xf>
    <xf numFmtId="1" fontId="26" fillId="0" borderId="120" xfId="0" applyNumberFormat="1" applyFont="1" applyFill="1" applyBorder="1" applyAlignment="1">
      <alignment horizontal="center" shrinkToFit="1"/>
    </xf>
    <xf numFmtId="164" fontId="26" fillId="0" borderId="31" xfId="0" applyNumberFormat="1" applyFont="1" applyFill="1" applyBorder="1" applyAlignment="1">
      <alignment horizontal="center" shrinkToFit="1"/>
    </xf>
    <xf numFmtId="14" fontId="5" fillId="5" borderId="70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left" shrinkToFit="1"/>
    </xf>
    <xf numFmtId="0" fontId="5" fillId="0" borderId="3" xfId="0" applyFont="1" applyFill="1" applyBorder="1" applyAlignment="1">
      <alignment horizontal="left" shrinkToFit="1"/>
    </xf>
    <xf numFmtId="0" fontId="5" fillId="0" borderId="99" xfId="0" applyFont="1" applyFill="1" applyBorder="1" applyAlignment="1">
      <alignment horizontal="left" shrinkToFit="1"/>
    </xf>
    <xf numFmtId="0" fontId="5" fillId="0" borderId="10" xfId="0" applyFont="1" applyFill="1" applyBorder="1" applyAlignment="1">
      <alignment horizontal="left" shrinkToFit="1"/>
    </xf>
    <xf numFmtId="0" fontId="32" fillId="0" borderId="3" xfId="0" applyFont="1" applyFill="1" applyBorder="1" applyAlignment="1">
      <alignment horizontal="left" shrinkToFit="1"/>
    </xf>
    <xf numFmtId="0" fontId="34" fillId="0" borderId="34" xfId="0" applyFont="1" applyFill="1" applyBorder="1" applyAlignment="1">
      <alignment horizontal="center"/>
    </xf>
    <xf numFmtId="0" fontId="34" fillId="0" borderId="34" xfId="0" quotePrefix="1" applyFont="1" applyFill="1" applyBorder="1" applyAlignment="1">
      <alignment horizontal="center"/>
    </xf>
    <xf numFmtId="1" fontId="8" fillId="4" borderId="43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center"/>
    </xf>
    <xf numFmtId="1" fontId="3" fillId="0" borderId="116" xfId="0" applyNumberFormat="1" applyFont="1" applyFill="1" applyBorder="1" applyAlignment="1">
      <alignment horizontal="center"/>
    </xf>
    <xf numFmtId="1" fontId="3" fillId="0" borderId="171" xfId="0" applyNumberFormat="1" applyFont="1" applyFill="1" applyBorder="1" applyAlignment="1">
      <alignment horizontal="left"/>
    </xf>
    <xf numFmtId="1" fontId="8" fillId="4" borderId="172" xfId="0" applyNumberFormat="1" applyFont="1" applyFill="1" applyBorder="1" applyAlignment="1">
      <alignment horizontal="center"/>
    </xf>
    <xf numFmtId="1" fontId="3" fillId="3" borderId="116" xfId="0" applyNumberFormat="1" applyFont="1" applyFill="1" applyBorder="1" applyAlignment="1">
      <alignment horizontal="center"/>
    </xf>
    <xf numFmtId="164" fontId="5" fillId="7" borderId="5" xfId="0" applyNumberFormat="1" applyFont="1" applyFill="1" applyBorder="1" applyAlignment="1">
      <alignment horizontal="center"/>
    </xf>
    <xf numFmtId="1" fontId="3" fillId="0" borderId="62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6" fillId="0" borderId="0" xfId="87" applyFont="1" applyFill="1" applyAlignment="1">
      <alignment horizontal="center"/>
    </xf>
    <xf numFmtId="0" fontId="6" fillId="0" borderId="0" xfId="87" applyFont="1" applyFill="1" applyAlignment="1">
      <alignment horizontal="right"/>
    </xf>
    <xf numFmtId="0" fontId="6" fillId="0" borderId="0" xfId="87" applyFont="1" applyFill="1"/>
    <xf numFmtId="164" fontId="6" fillId="0" borderId="0" xfId="87" applyNumberFormat="1" applyFont="1" applyFill="1" applyAlignment="1">
      <alignment horizontal="center"/>
    </xf>
    <xf numFmtId="0" fontId="29" fillId="0" borderId="0" xfId="87" applyFont="1" applyFill="1" applyAlignment="1">
      <alignment horizontal="left"/>
    </xf>
    <xf numFmtId="1" fontId="29" fillId="0" borderId="0" xfId="87" applyNumberFormat="1" applyFont="1" applyFill="1" applyAlignment="1">
      <alignment horizontal="left"/>
    </xf>
    <xf numFmtId="49" fontId="6" fillId="0" borderId="0" xfId="87" applyNumberFormat="1" applyFont="1" applyFill="1" applyAlignment="1">
      <alignment horizontal="center"/>
    </xf>
    <xf numFmtId="0" fontId="6" fillId="0" borderId="0" xfId="87" applyFont="1" applyFill="1" applyBorder="1"/>
    <xf numFmtId="0" fontId="6" fillId="0" borderId="11" xfId="87" applyFont="1" applyFill="1" applyBorder="1" applyAlignment="1">
      <alignment horizontal="center" vertical="center"/>
    </xf>
    <xf numFmtId="0" fontId="6" fillId="0" borderId="5" xfId="87" applyFont="1" applyFill="1" applyBorder="1" applyAlignment="1">
      <alignment horizontal="right" vertical="center"/>
    </xf>
    <xf numFmtId="0" fontId="6" fillId="0" borderId="10" xfId="87" applyFont="1" applyFill="1" applyBorder="1"/>
    <xf numFmtId="164" fontId="6" fillId="0" borderId="95" xfId="87" applyNumberFormat="1" applyFont="1" applyFill="1" applyBorder="1" applyAlignment="1">
      <alignment horizontal="center"/>
    </xf>
    <xf numFmtId="0" fontId="29" fillId="0" borderId="93" xfId="87" applyFont="1" applyFill="1" applyBorder="1" applyAlignment="1">
      <alignment horizontal="left"/>
    </xf>
    <xf numFmtId="0" fontId="6" fillId="0" borderId="91" xfId="87" applyFont="1" applyFill="1" applyBorder="1" applyAlignment="1">
      <alignment horizontal="center"/>
    </xf>
    <xf numFmtId="1" fontId="29" fillId="0" borderId="93" xfId="87" applyNumberFormat="1" applyFont="1" applyFill="1" applyBorder="1" applyAlignment="1">
      <alignment horizontal="left"/>
    </xf>
    <xf numFmtId="164" fontId="6" fillId="0" borderId="108" xfId="87" applyNumberFormat="1" applyFont="1" applyFill="1" applyBorder="1" applyAlignment="1">
      <alignment horizontal="center"/>
    </xf>
    <xf numFmtId="0" fontId="6" fillId="0" borderId="108" xfId="87" applyFont="1" applyFill="1" applyBorder="1" applyAlignment="1">
      <alignment horizontal="center"/>
    </xf>
    <xf numFmtId="49" fontId="6" fillId="0" borderId="108" xfId="87" applyNumberFormat="1" applyFont="1" applyFill="1" applyBorder="1" applyAlignment="1">
      <alignment horizontal="center"/>
    </xf>
    <xf numFmtId="0" fontId="6" fillId="0" borderId="112" xfId="87" applyFont="1" applyFill="1" applyBorder="1"/>
    <xf numFmtId="0" fontId="6" fillId="0" borderId="173" xfId="87" applyFont="1" applyFill="1" applyBorder="1"/>
    <xf numFmtId="0" fontId="6" fillId="0" borderId="6" xfId="87" applyFont="1" applyFill="1" applyBorder="1" applyAlignment="1">
      <alignment horizontal="center" vertical="center"/>
    </xf>
    <xf numFmtId="0" fontId="6" fillId="0" borderId="2" xfId="87" applyFont="1" applyFill="1" applyBorder="1" applyAlignment="1">
      <alignment horizontal="right" vertical="center"/>
    </xf>
    <xf numFmtId="0" fontId="6" fillId="0" borderId="3" xfId="87" applyFont="1" applyFill="1" applyBorder="1"/>
    <xf numFmtId="164" fontId="6" fillId="0" borderId="26" xfId="87" applyNumberFormat="1" applyFont="1" applyFill="1" applyBorder="1" applyAlignment="1">
      <alignment horizontal="center"/>
    </xf>
    <xf numFmtId="0" fontId="29" fillId="0" borderId="38" xfId="87" applyFont="1" applyFill="1" applyBorder="1" applyAlignment="1">
      <alignment horizontal="left"/>
    </xf>
    <xf numFmtId="0" fontId="6" fillId="0" borderId="4" xfId="87" applyFont="1" applyFill="1" applyBorder="1" applyAlignment="1">
      <alignment horizontal="center"/>
    </xf>
    <xf numFmtId="1" fontId="29" fillId="0" borderId="38" xfId="87" applyNumberFormat="1" applyFont="1" applyFill="1" applyBorder="1" applyAlignment="1">
      <alignment horizontal="left"/>
    </xf>
    <xf numFmtId="164" fontId="6" fillId="0" borderId="109" xfId="87" applyNumberFormat="1" applyFont="1" applyFill="1" applyBorder="1" applyAlignment="1">
      <alignment horizontal="center"/>
    </xf>
    <xf numFmtId="0" fontId="6" fillId="0" borderId="109" xfId="87" applyFont="1" applyFill="1" applyBorder="1" applyAlignment="1">
      <alignment horizontal="center"/>
    </xf>
    <xf numFmtId="49" fontId="6" fillId="0" borderId="109" xfId="87" applyNumberFormat="1" applyFont="1" applyFill="1" applyBorder="1" applyAlignment="1">
      <alignment horizontal="center"/>
    </xf>
    <xf numFmtId="0" fontId="6" fillId="0" borderId="174" xfId="87" applyFont="1" applyFill="1" applyBorder="1" applyAlignment="1">
      <alignment horizontal="center" vertical="center"/>
    </xf>
    <xf numFmtId="0" fontId="6" fillId="0" borderId="175" xfId="87" applyFont="1" applyFill="1" applyBorder="1" applyAlignment="1">
      <alignment horizontal="right" vertical="center"/>
    </xf>
    <xf numFmtId="0" fontId="6" fillId="0" borderId="176" xfId="87" applyFont="1" applyFill="1" applyBorder="1"/>
    <xf numFmtId="164" fontId="6" fillId="0" borderId="177" xfId="87" applyNumberFormat="1" applyFont="1" applyFill="1" applyBorder="1" applyAlignment="1">
      <alignment horizontal="center"/>
    </xf>
    <xf numFmtId="0" fontId="29" fillId="0" borderId="178" xfId="87" applyFont="1" applyFill="1" applyBorder="1" applyAlignment="1">
      <alignment horizontal="left"/>
    </xf>
    <xf numFmtId="0" fontId="6" fillId="0" borderId="179" xfId="87" applyFont="1" applyFill="1" applyBorder="1" applyAlignment="1">
      <alignment horizontal="center"/>
    </xf>
    <xf numFmtId="1" fontId="29" fillId="0" borderId="178" xfId="87" applyNumberFormat="1" applyFont="1" applyFill="1" applyBorder="1" applyAlignment="1">
      <alignment horizontal="left"/>
    </xf>
    <xf numFmtId="0" fontId="6" fillId="0" borderId="180" xfId="87" applyFont="1" applyFill="1" applyBorder="1" applyAlignment="1">
      <alignment horizontal="center"/>
    </xf>
    <xf numFmtId="0" fontId="6" fillId="0" borderId="181" xfId="87" applyFont="1" applyFill="1" applyBorder="1" applyAlignment="1">
      <alignment horizontal="center" vertical="center"/>
    </xf>
    <xf numFmtId="0" fontId="6" fillId="0" borderId="182" xfId="87" applyFont="1" applyFill="1" applyBorder="1" applyAlignment="1">
      <alignment horizontal="right" vertical="center"/>
    </xf>
    <xf numFmtId="0" fontId="6" fillId="0" borderId="183" xfId="87" applyFont="1" applyFill="1" applyBorder="1"/>
    <xf numFmtId="164" fontId="6" fillId="0" borderId="184" xfId="87" applyNumberFormat="1" applyFont="1" applyFill="1" applyBorder="1" applyAlignment="1">
      <alignment horizontal="center"/>
    </xf>
    <xf numFmtId="0" fontId="29" fillId="0" borderId="185" xfId="87" applyFont="1" applyFill="1" applyBorder="1" applyAlignment="1">
      <alignment horizontal="left"/>
    </xf>
    <xf numFmtId="0" fontId="6" fillId="0" borderId="186" xfId="87" applyFont="1" applyFill="1" applyBorder="1" applyAlignment="1">
      <alignment horizontal="center"/>
    </xf>
    <xf numFmtId="1" fontId="29" fillId="0" borderId="185" xfId="87" applyNumberFormat="1" applyFont="1" applyFill="1" applyBorder="1" applyAlignment="1">
      <alignment horizontal="left"/>
    </xf>
    <xf numFmtId="164" fontId="6" fillId="0" borderId="187" xfId="87" applyNumberFormat="1" applyFont="1" applyFill="1" applyBorder="1" applyAlignment="1">
      <alignment horizontal="center"/>
    </xf>
    <xf numFmtId="0" fontId="6" fillId="0" borderId="187" xfId="87" applyFont="1" applyFill="1" applyBorder="1" applyAlignment="1">
      <alignment horizontal="center"/>
    </xf>
    <xf numFmtId="49" fontId="6" fillId="0" borderId="187" xfId="87" quotePrefix="1" applyNumberFormat="1" applyFont="1" applyFill="1" applyBorder="1" applyAlignment="1">
      <alignment horizontal="center"/>
    </xf>
    <xf numFmtId="0" fontId="6" fillId="0" borderId="187" xfId="87" quotePrefix="1" applyFont="1" applyFill="1" applyBorder="1" applyAlignment="1">
      <alignment horizontal="center"/>
    </xf>
    <xf numFmtId="0" fontId="6" fillId="0" borderId="2" xfId="87" applyFont="1" applyFill="1" applyBorder="1" applyAlignment="1">
      <alignment horizontal="center" vertical="center"/>
    </xf>
    <xf numFmtId="0" fontId="6" fillId="0" borderId="3" xfId="87" applyFont="1" applyFill="1" applyBorder="1" applyAlignment="1">
      <alignment vertical="center"/>
    </xf>
    <xf numFmtId="1" fontId="35" fillId="0" borderId="38" xfId="87" applyNumberFormat="1" applyFont="1" applyFill="1" applyBorder="1" applyAlignment="1">
      <alignment horizontal="left" vertical="center"/>
    </xf>
    <xf numFmtId="164" fontId="6" fillId="0" borderId="4" xfId="87" applyNumberFormat="1" applyFont="1" applyFill="1" applyBorder="1" applyAlignment="1">
      <alignment horizontal="center" vertical="center"/>
    </xf>
    <xf numFmtId="1" fontId="29" fillId="0" borderId="38" xfId="87" applyNumberFormat="1" applyFont="1" applyFill="1" applyBorder="1" applyAlignment="1">
      <alignment horizontal="left" vertical="center"/>
    </xf>
    <xf numFmtId="164" fontId="6" fillId="0" borderId="109" xfId="87" applyNumberFormat="1" applyFont="1" applyFill="1" applyBorder="1" applyAlignment="1">
      <alignment horizontal="center" vertical="center"/>
    </xf>
    <xf numFmtId="1" fontId="6" fillId="0" borderId="109" xfId="87" applyNumberFormat="1" applyFont="1" applyFill="1" applyBorder="1" applyAlignment="1">
      <alignment horizontal="center" vertical="center"/>
    </xf>
    <xf numFmtId="0" fontId="6" fillId="0" borderId="0" xfId="87" applyFont="1" applyFill="1" applyBorder="1" applyAlignment="1"/>
    <xf numFmtId="0" fontId="6" fillId="0" borderId="0" xfId="87" applyFont="1" applyFill="1" applyAlignment="1"/>
    <xf numFmtId="0" fontId="6" fillId="0" borderId="189" xfId="87" applyFont="1" applyFill="1" applyBorder="1" applyAlignment="1">
      <alignment horizontal="center" vertical="center"/>
    </xf>
    <xf numFmtId="0" fontId="6" fillId="0" borderId="190" xfId="87" applyFont="1" applyFill="1" applyBorder="1" applyAlignment="1">
      <alignment vertical="center"/>
    </xf>
    <xf numFmtId="0" fontId="6" fillId="0" borderId="195" xfId="87" applyFont="1" applyFill="1" applyBorder="1" applyAlignment="1">
      <alignment horizontal="center"/>
    </xf>
    <xf numFmtId="0" fontId="6" fillId="0" borderId="132" xfId="87" applyFont="1" applyFill="1" applyBorder="1" applyAlignment="1">
      <alignment horizontal="right"/>
    </xf>
    <xf numFmtId="0" fontId="6" fillId="0" borderId="132" xfId="87" applyFont="1" applyFill="1" applyBorder="1"/>
    <xf numFmtId="0" fontId="6" fillId="0" borderId="6" xfId="87" applyFont="1" applyFill="1" applyBorder="1" applyAlignment="1">
      <alignment horizontal="center"/>
    </xf>
    <xf numFmtId="0" fontId="6" fillId="0" borderId="2" xfId="87" applyFont="1" applyFill="1" applyBorder="1" applyAlignment="1">
      <alignment horizontal="right"/>
    </xf>
    <xf numFmtId="0" fontId="6" fillId="0" borderId="2" xfId="87" applyFont="1" applyFill="1" applyBorder="1"/>
    <xf numFmtId="0" fontId="6" fillId="0" borderId="14" xfId="87" applyFont="1" applyFill="1" applyBorder="1" applyAlignment="1">
      <alignment horizontal="center"/>
    </xf>
    <xf numFmtId="0" fontId="6" fillId="0" borderId="9" xfId="87" applyFont="1" applyFill="1" applyBorder="1" applyAlignment="1">
      <alignment horizontal="right"/>
    </xf>
    <xf numFmtId="0" fontId="6" fillId="0" borderId="9" xfId="87" applyFont="1" applyFill="1" applyBorder="1"/>
    <xf numFmtId="1" fontId="6" fillId="0" borderId="0" xfId="87" applyNumberFormat="1" applyFont="1" applyFill="1"/>
    <xf numFmtId="1" fontId="5" fillId="2" borderId="2" xfId="0" applyNumberFormat="1" applyFont="1" applyFill="1" applyBorder="1"/>
    <xf numFmtId="1" fontId="5" fillId="2" borderId="3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" fontId="5" fillId="2" borderId="6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5" fillId="8" borderId="23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32" xfId="0" applyNumberFormat="1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9" fillId="2" borderId="30" xfId="0" applyNumberFormat="1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5" fillId="7" borderId="2" xfId="0" applyNumberFormat="1" applyFont="1" applyFill="1" applyBorder="1" applyAlignment="1">
      <alignment horizontal="center"/>
    </xf>
    <xf numFmtId="1" fontId="9" fillId="7" borderId="1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/>
    <xf numFmtId="1" fontId="5" fillId="2" borderId="23" xfId="0" applyNumberFormat="1" applyFont="1" applyFill="1" applyBorder="1"/>
    <xf numFmtId="1" fontId="5" fillId="2" borderId="4" xfId="0" applyNumberFormat="1" applyFont="1" applyFill="1" applyBorder="1"/>
    <xf numFmtId="1" fontId="6" fillId="0" borderId="0" xfId="87" applyNumberFormat="1" applyFont="1" applyFill="1" applyAlignment="1">
      <alignment horizontal="center"/>
    </xf>
    <xf numFmtId="1" fontId="6" fillId="0" borderId="108" xfId="87" applyNumberFormat="1" applyFont="1" applyFill="1" applyBorder="1" applyAlignment="1">
      <alignment horizontal="center"/>
    </xf>
    <xf numFmtId="1" fontId="6" fillId="0" borderId="109" xfId="87" applyNumberFormat="1" applyFont="1" applyFill="1" applyBorder="1" applyAlignment="1">
      <alignment horizontal="center"/>
    </xf>
    <xf numFmtId="164" fontId="6" fillId="0" borderId="116" xfId="87" applyNumberFormat="1" applyFont="1" applyFill="1" applyBorder="1" applyAlignment="1">
      <alignment horizontal="center" vertical="center"/>
    </xf>
    <xf numFmtId="164" fontId="6" fillId="0" borderId="194" xfId="87" applyNumberFormat="1" applyFont="1" applyFill="1" applyBorder="1" applyAlignment="1">
      <alignment horizontal="center" vertical="center"/>
    </xf>
    <xf numFmtId="1" fontId="37" fillId="0" borderId="5" xfId="0" applyNumberFormat="1" applyFont="1" applyFill="1" applyBorder="1" applyAlignment="1">
      <alignment horizontal="center"/>
    </xf>
    <xf numFmtId="1" fontId="6" fillId="0" borderId="180" xfId="87" applyNumberFormat="1" applyFont="1" applyFill="1" applyBorder="1" applyAlignment="1">
      <alignment horizontal="center"/>
    </xf>
    <xf numFmtId="1" fontId="6" fillId="0" borderId="187" xfId="87" applyNumberFormat="1" applyFont="1" applyFill="1" applyBorder="1" applyAlignment="1">
      <alignment horizontal="center"/>
    </xf>
    <xf numFmtId="1" fontId="6" fillId="0" borderId="187" xfId="87" quotePrefix="1" applyNumberFormat="1" applyFont="1" applyFill="1" applyBorder="1" applyAlignment="1">
      <alignment horizontal="center"/>
    </xf>
    <xf numFmtId="0" fontId="6" fillId="0" borderId="98" xfId="87" applyFont="1" applyFill="1" applyBorder="1" applyAlignment="1">
      <alignment horizontal="center" vertical="center"/>
    </xf>
    <xf numFmtId="0" fontId="6" fillId="0" borderId="61" xfId="87" applyFont="1" applyFill="1" applyBorder="1" applyAlignment="1">
      <alignment horizontal="center" vertical="center"/>
    </xf>
    <xf numFmtId="0" fontId="6" fillId="0" borderId="99" xfId="87" applyFont="1" applyFill="1" applyBorder="1" applyAlignment="1">
      <alignment vertical="center"/>
    </xf>
    <xf numFmtId="1" fontId="35" fillId="0" borderId="62" xfId="87" applyNumberFormat="1" applyFont="1" applyFill="1" applyBorder="1" applyAlignment="1">
      <alignment horizontal="left" vertical="center"/>
    </xf>
    <xf numFmtId="164" fontId="6" fillId="0" borderId="68" xfId="87" applyNumberFormat="1" applyFont="1" applyFill="1" applyBorder="1" applyAlignment="1">
      <alignment horizontal="center" vertical="center"/>
    </xf>
    <xf numFmtId="1" fontId="29" fillId="0" borderId="62" xfId="87" applyNumberFormat="1" applyFont="1" applyFill="1" applyBorder="1" applyAlignment="1">
      <alignment horizontal="left" vertical="center"/>
    </xf>
    <xf numFmtId="1" fontId="6" fillId="0" borderId="107" xfId="87" applyNumberFormat="1" applyFont="1" applyFill="1" applyBorder="1" applyAlignment="1">
      <alignment horizontal="center" vertical="center"/>
    </xf>
    <xf numFmtId="0" fontId="6" fillId="0" borderId="191" xfId="87" applyFont="1" applyFill="1" applyBorder="1" applyAlignment="1">
      <alignment vertical="center"/>
    </xf>
    <xf numFmtId="164" fontId="6" fillId="0" borderId="188" xfId="87" applyNumberFormat="1" applyFont="1" applyFill="1" applyBorder="1" applyAlignment="1">
      <alignment horizontal="center" vertical="center"/>
    </xf>
    <xf numFmtId="164" fontId="6" fillId="0" borderId="193" xfId="87" applyNumberFormat="1" applyFont="1" applyFill="1" applyBorder="1" applyAlignment="1">
      <alignment horizontal="center" vertical="center"/>
    </xf>
    <xf numFmtId="164" fontId="6" fillId="0" borderId="107" xfId="87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/>
    </xf>
    <xf numFmtId="14" fontId="38" fillId="5" borderId="70" xfId="0" applyNumberFormat="1" applyFont="1" applyFill="1" applyBorder="1" applyAlignment="1">
      <alignment horizontal="center" vertical="center" wrapText="1"/>
    </xf>
    <xf numFmtId="0" fontId="38" fillId="5" borderId="0" xfId="0" applyFont="1" applyFill="1" applyBorder="1" applyAlignment="1">
      <alignment horizontal="left" shrinkToFit="1"/>
    </xf>
    <xf numFmtId="0" fontId="38" fillId="0" borderId="8" xfId="0" applyFont="1" applyFill="1" applyBorder="1" applyAlignment="1">
      <alignment horizontal="left" shrinkToFit="1"/>
    </xf>
    <xf numFmtId="0" fontId="38" fillId="0" borderId="7" xfId="0" applyFont="1" applyFill="1" applyBorder="1" applyAlignment="1">
      <alignment horizontal="left" shrinkToFit="1"/>
    </xf>
    <xf numFmtId="0" fontId="38" fillId="0" borderId="63" xfId="0" applyFont="1" applyFill="1" applyBorder="1" applyAlignment="1">
      <alignment horizontal="left" shrinkToFit="1"/>
    </xf>
    <xf numFmtId="0" fontId="38" fillId="5" borderId="94" xfId="0" applyFont="1" applyFill="1" applyBorder="1" applyAlignment="1">
      <alignment horizontal="left" shrinkToFit="1"/>
    </xf>
    <xf numFmtId="0" fontId="38" fillId="5" borderId="7" xfId="0" applyFont="1" applyFill="1" applyBorder="1" applyAlignment="1">
      <alignment horizontal="left" shrinkToFit="1"/>
    </xf>
    <xf numFmtId="164" fontId="38" fillId="5" borderId="63" xfId="0" applyNumberFormat="1" applyFont="1" applyFill="1" applyBorder="1" applyAlignment="1">
      <alignment horizontal="left" shrinkToFit="1"/>
    </xf>
    <xf numFmtId="0" fontId="36" fillId="0" borderId="102" xfId="0" applyFont="1" applyFill="1" applyBorder="1" applyAlignment="1">
      <alignment horizontal="left" shrinkToFit="1"/>
    </xf>
    <xf numFmtId="0" fontId="36" fillId="0" borderId="0" xfId="0" applyFont="1" applyFill="1" applyBorder="1" applyAlignment="1">
      <alignment horizontal="left" shrinkToFit="1"/>
    </xf>
    <xf numFmtId="164" fontId="26" fillId="0" borderId="124" xfId="0" applyNumberFormat="1" applyFont="1" applyFill="1" applyBorder="1" applyAlignment="1">
      <alignment horizontal="center" shrinkToFit="1"/>
    </xf>
    <xf numFmtId="164" fontId="3" fillId="0" borderId="125" xfId="0" applyNumberFormat="1" applyFont="1" applyFill="1" applyBorder="1" applyAlignment="1">
      <alignment horizontal="center" shrinkToFit="1"/>
    </xf>
    <xf numFmtId="164" fontId="3" fillId="0" borderId="124" xfId="0" applyNumberFormat="1" applyFont="1" applyFill="1" applyBorder="1" applyAlignment="1">
      <alignment horizontal="center" shrinkToFit="1"/>
    </xf>
    <xf numFmtId="164" fontId="8" fillId="0" borderId="128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" fontId="3" fillId="0" borderId="171" xfId="0" applyNumberFormat="1" applyFont="1" applyFill="1" applyBorder="1" applyAlignment="1">
      <alignment horizontal="center"/>
    </xf>
    <xf numFmtId="1" fontId="3" fillId="4" borderId="172" xfId="0" applyNumberFormat="1" applyFont="1" applyFill="1" applyBorder="1" applyAlignment="1">
      <alignment horizontal="center"/>
    </xf>
    <xf numFmtId="164" fontId="3" fillId="2" borderId="113" xfId="0" applyNumberFormat="1" applyFont="1" applyFill="1" applyBorder="1" applyAlignment="1">
      <alignment horizontal="center"/>
    </xf>
    <xf numFmtId="1" fontId="3" fillId="2" borderId="116" xfId="0" applyNumberFormat="1" applyFont="1" applyFill="1" applyBorder="1" applyAlignment="1">
      <alignment horizontal="center"/>
    </xf>
    <xf numFmtId="1" fontId="3" fillId="2" borderId="171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5" fillId="5" borderId="101" xfId="0" applyNumberFormat="1" applyFont="1" applyFill="1" applyBorder="1" applyAlignment="1">
      <alignment horizontal="center" textRotation="180" wrapText="1"/>
    </xf>
    <xf numFmtId="1" fontId="5" fillId="5" borderId="198" xfId="0" applyNumberFormat="1" applyFont="1" applyFill="1" applyBorder="1" applyAlignment="1">
      <alignment horizontal="center" textRotation="180" wrapText="1"/>
    </xf>
    <xf numFmtId="1" fontId="5" fillId="5" borderId="199" xfId="0" applyNumberFormat="1" applyFont="1" applyFill="1" applyBorder="1" applyAlignment="1">
      <alignment horizontal="center" textRotation="180" wrapText="1"/>
    </xf>
    <xf numFmtId="1" fontId="26" fillId="0" borderId="36" xfId="0" applyNumberFormat="1" applyFont="1" applyFill="1" applyBorder="1" applyAlignment="1">
      <alignment horizontal="center"/>
    </xf>
    <xf numFmtId="1" fontId="5" fillId="5" borderId="93" xfId="0" applyNumberFormat="1" applyFont="1" applyFill="1" applyBorder="1" applyAlignment="1">
      <alignment horizontal="center"/>
    </xf>
    <xf numFmtId="164" fontId="5" fillId="8" borderId="25" xfId="0" applyNumberFormat="1" applyFont="1" applyFill="1" applyBorder="1" applyAlignment="1">
      <alignment horizontal="center"/>
    </xf>
    <xf numFmtId="0" fontId="3" fillId="12" borderId="120" xfId="0" applyFont="1" applyFill="1" applyBorder="1" applyAlignment="1">
      <alignment horizontal="center"/>
    </xf>
    <xf numFmtId="1" fontId="9" fillId="0" borderId="124" xfId="0" applyNumberFormat="1" applyFont="1" applyFill="1" applyBorder="1" applyAlignment="1">
      <alignment horizontal="center"/>
    </xf>
    <xf numFmtId="1" fontId="9" fillId="0" borderId="202" xfId="0" applyNumberFormat="1" applyFont="1" applyFill="1" applyBorder="1" applyAlignment="1">
      <alignment horizontal="center"/>
    </xf>
    <xf numFmtId="1" fontId="3" fillId="4" borderId="203" xfId="0" applyNumberFormat="1" applyFont="1" applyFill="1" applyBorder="1" applyAlignment="1">
      <alignment horizontal="center"/>
    </xf>
    <xf numFmtId="1" fontId="9" fillId="4" borderId="204" xfId="0" applyNumberFormat="1" applyFont="1" applyFill="1" applyBorder="1" applyAlignment="1">
      <alignment horizontal="center"/>
    </xf>
    <xf numFmtId="164" fontId="3" fillId="0" borderId="97" xfId="0" applyNumberFormat="1" applyFont="1" applyFill="1" applyBorder="1" applyAlignment="1">
      <alignment horizontal="center"/>
    </xf>
    <xf numFmtId="1" fontId="9" fillId="0" borderId="127" xfId="0" applyNumberFormat="1" applyFont="1" applyFill="1" applyBorder="1" applyAlignment="1">
      <alignment horizontal="center"/>
    </xf>
    <xf numFmtId="164" fontId="3" fillId="3" borderId="97" xfId="0" applyNumberFormat="1" applyFont="1" applyFill="1" applyBorder="1" applyAlignment="1">
      <alignment horizontal="center"/>
    </xf>
    <xf numFmtId="1" fontId="9" fillId="3" borderId="127" xfId="0" applyNumberFormat="1" applyFont="1" applyFill="1" applyBorder="1" applyAlignment="1">
      <alignment horizontal="center"/>
    </xf>
    <xf numFmtId="164" fontId="5" fillId="2" borderId="120" xfId="0" applyNumberFormat="1" applyFont="1" applyFill="1" applyBorder="1" applyAlignment="1">
      <alignment horizontal="center"/>
    </xf>
    <xf numFmtId="164" fontId="5" fillId="2" borderId="124" xfId="0" applyNumberFormat="1" applyFont="1" applyFill="1" applyBorder="1" applyAlignment="1">
      <alignment horizontal="center"/>
    </xf>
    <xf numFmtId="1" fontId="5" fillId="2" borderId="97" xfId="0" applyNumberFormat="1" applyFont="1" applyFill="1" applyBorder="1" applyAlignment="1">
      <alignment horizontal="center"/>
    </xf>
    <xf numFmtId="1" fontId="9" fillId="2" borderId="127" xfId="0" applyNumberFormat="1" applyFont="1" applyFill="1" applyBorder="1" applyAlignment="1">
      <alignment horizontal="center"/>
    </xf>
    <xf numFmtId="164" fontId="5" fillId="2" borderId="201" xfId="0" applyNumberFormat="1" applyFont="1" applyFill="1" applyBorder="1" applyAlignment="1">
      <alignment horizontal="center"/>
    </xf>
    <xf numFmtId="1" fontId="9" fillId="2" borderId="202" xfId="0" applyNumberFormat="1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1" fontId="39" fillId="0" borderId="19" xfId="0" applyNumberFormat="1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  <xf numFmtId="1" fontId="39" fillId="0" borderId="18" xfId="0" applyNumberFormat="1" applyFont="1" applyFill="1" applyBorder="1" applyAlignment="1">
      <alignment horizontal="center"/>
    </xf>
    <xf numFmtId="1" fontId="38" fillId="4" borderId="47" xfId="0" applyNumberFormat="1" applyFont="1" applyFill="1" applyBorder="1" applyAlignment="1">
      <alignment horizontal="center"/>
    </xf>
    <xf numFmtId="1" fontId="39" fillId="4" borderId="41" xfId="0" applyNumberFormat="1" applyFont="1" applyFill="1" applyBorder="1" applyAlignment="1">
      <alignment horizontal="center"/>
    </xf>
    <xf numFmtId="164" fontId="38" fillId="0" borderId="31" xfId="0" applyNumberFormat="1" applyFont="1" applyFill="1" applyBorder="1" applyAlignment="1">
      <alignment horizontal="center"/>
    </xf>
    <xf numFmtId="164" fontId="38" fillId="0" borderId="26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>
      <alignment horizontal="center"/>
    </xf>
    <xf numFmtId="164" fontId="38" fillId="3" borderId="26" xfId="0" applyNumberFormat="1" applyFont="1" applyFill="1" applyBorder="1" applyAlignment="1">
      <alignment horizontal="center"/>
    </xf>
    <xf numFmtId="1" fontId="39" fillId="3" borderId="17" xfId="0" applyNumberFormat="1" applyFont="1" applyFill="1" applyBorder="1" applyAlignment="1">
      <alignment horizontal="center"/>
    </xf>
    <xf numFmtId="164" fontId="38" fillId="2" borderId="5" xfId="0" applyNumberFormat="1" applyFont="1" applyFill="1" applyBorder="1" applyAlignment="1">
      <alignment horizontal="center"/>
    </xf>
    <xf numFmtId="164" fontId="38" fillId="2" borderId="19" xfId="0" applyNumberFormat="1" applyFont="1" applyFill="1" applyBorder="1" applyAlignment="1">
      <alignment horizontal="center"/>
    </xf>
    <xf numFmtId="1" fontId="38" fillId="2" borderId="2" xfId="0" applyNumberFormat="1" applyFont="1" applyFill="1" applyBorder="1" applyAlignment="1">
      <alignment horizontal="center"/>
    </xf>
    <xf numFmtId="1" fontId="39" fillId="2" borderId="17" xfId="0" applyNumberFormat="1" applyFont="1" applyFill="1" applyBorder="1" applyAlignment="1">
      <alignment horizontal="center"/>
    </xf>
    <xf numFmtId="164" fontId="38" fillId="2" borderId="9" xfId="0" applyNumberFormat="1" applyFont="1" applyFill="1" applyBorder="1" applyAlignment="1">
      <alignment horizontal="center"/>
    </xf>
    <xf numFmtId="1" fontId="39" fillId="2" borderId="18" xfId="0" applyNumberFormat="1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1" fontId="39" fillId="0" borderId="5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1" fontId="39" fillId="0" borderId="2" xfId="0" applyNumberFormat="1" applyFont="1" applyFill="1" applyBorder="1" applyAlignment="1">
      <alignment horizontal="center"/>
    </xf>
    <xf numFmtId="1" fontId="29" fillId="6" borderId="78" xfId="0" applyNumberFormat="1" applyFont="1" applyFill="1" applyBorder="1" applyAlignment="1">
      <alignment horizontal="center" vertical="center"/>
    </xf>
    <xf numFmtId="1" fontId="29" fillId="6" borderId="84" xfId="0" applyNumberFormat="1" applyFont="1" applyFill="1" applyBorder="1" applyAlignment="1">
      <alignment horizontal="right" shrinkToFit="1"/>
    </xf>
    <xf numFmtId="1" fontId="41" fillId="6" borderId="84" xfId="0" applyNumberFormat="1" applyFont="1" applyFill="1" applyBorder="1" applyAlignment="1">
      <alignment horizontal="right" shrinkToFit="1"/>
    </xf>
    <xf numFmtId="1" fontId="29" fillId="6" borderId="81" xfId="0" applyNumberFormat="1" applyFont="1" applyFill="1" applyBorder="1" applyAlignment="1">
      <alignment horizontal="left"/>
    </xf>
    <xf numFmtId="1" fontId="29" fillId="6" borderId="80" xfId="0" applyNumberFormat="1" applyFont="1" applyFill="1" applyBorder="1" applyAlignment="1">
      <alignment horizontal="center"/>
    </xf>
    <xf numFmtId="1" fontId="29" fillId="6" borderId="140" xfId="0" applyNumberFormat="1" applyFont="1" applyFill="1" applyBorder="1" applyAlignment="1">
      <alignment horizontal="left"/>
    </xf>
    <xf numFmtId="1" fontId="29" fillId="6" borderId="84" xfId="0" applyNumberFormat="1" applyFont="1" applyFill="1" applyBorder="1" applyAlignment="1">
      <alignment horizontal="center"/>
    </xf>
    <xf numFmtId="1" fontId="29" fillId="6" borderId="84" xfId="0" applyNumberFormat="1" applyFont="1" applyFill="1" applyBorder="1" applyAlignment="1">
      <alignment horizontal="left"/>
    </xf>
    <xf numFmtId="1" fontId="29" fillId="6" borderId="86" xfId="0" applyNumberFormat="1" applyFont="1" applyFill="1" applyBorder="1" applyAlignment="1">
      <alignment horizontal="center"/>
    </xf>
    <xf numFmtId="1" fontId="29" fillId="6" borderId="82" xfId="0" applyNumberFormat="1" applyFont="1" applyFill="1" applyBorder="1" applyAlignment="1">
      <alignment horizontal="center"/>
    </xf>
    <xf numFmtId="1" fontId="29" fillId="6" borderId="87" xfId="0" applyNumberFormat="1" applyFont="1" applyFill="1" applyBorder="1" applyAlignment="1">
      <alignment horizontal="center"/>
    </xf>
    <xf numFmtId="1" fontId="29" fillId="6" borderId="85" xfId="0" applyNumberFormat="1" applyFont="1" applyFill="1" applyBorder="1" applyAlignment="1">
      <alignment horizontal="center"/>
    </xf>
    <xf numFmtId="1" fontId="29" fillId="6" borderId="83" xfId="0" applyNumberFormat="1" applyFont="1" applyFill="1" applyBorder="1" applyAlignment="1">
      <alignment horizontal="center"/>
    </xf>
    <xf numFmtId="1" fontId="29" fillId="6" borderId="81" xfId="0" applyNumberFormat="1" applyFont="1" applyFill="1" applyBorder="1" applyAlignment="1">
      <alignment horizontal="center"/>
    </xf>
    <xf numFmtId="164" fontId="29" fillId="6" borderId="87" xfId="0" applyNumberFormat="1" applyFont="1" applyFill="1" applyBorder="1" applyAlignment="1">
      <alignment horizontal="center"/>
    </xf>
    <xf numFmtId="1" fontId="29" fillId="6" borderId="79" xfId="0" applyNumberFormat="1" applyFont="1" applyFill="1" applyBorder="1" applyAlignment="1">
      <alignment horizontal="center"/>
    </xf>
    <xf numFmtId="1" fontId="29" fillId="6" borderId="105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/>
    <xf numFmtId="0" fontId="3" fillId="3" borderId="20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9" fillId="5" borderId="74" xfId="0" applyFont="1" applyFill="1" applyBorder="1" applyAlignment="1">
      <alignment horizontal="left" textRotation="180" wrapText="1"/>
    </xf>
    <xf numFmtId="0" fontId="29" fillId="5" borderId="138" xfId="0" applyFont="1" applyFill="1" applyBorder="1" applyAlignment="1">
      <alignment horizontal="left" textRotation="180" wrapText="1"/>
    </xf>
    <xf numFmtId="164" fontId="29" fillId="5" borderId="136" xfId="0" applyNumberFormat="1" applyFont="1" applyFill="1" applyBorder="1" applyAlignment="1">
      <alignment horizontal="left" textRotation="180" wrapText="1"/>
    </xf>
    <xf numFmtId="164" fontId="5" fillId="0" borderId="134" xfId="0" applyNumberFormat="1" applyFont="1" applyFill="1" applyBorder="1" applyAlignment="1">
      <alignment vertical="center" wrapText="1"/>
    </xf>
    <xf numFmtId="164" fontId="5" fillId="0" borderId="158" xfId="0" applyNumberFormat="1" applyFont="1" applyFill="1" applyBorder="1" applyAlignment="1">
      <alignment vertical="center" wrapText="1"/>
    </xf>
    <xf numFmtId="164" fontId="3" fillId="4" borderId="4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left" textRotation="180" shrinkToFit="1"/>
    </xf>
    <xf numFmtId="0" fontId="6" fillId="0" borderId="190" xfId="87" applyFont="1" applyFill="1" applyBorder="1" applyAlignment="1">
      <alignment horizontal="right" vertical="center"/>
    </xf>
    <xf numFmtId="0" fontId="6" fillId="0" borderId="191" xfId="87" applyFont="1" applyFill="1" applyBorder="1"/>
    <xf numFmtId="164" fontId="6" fillId="0" borderId="188" xfId="87" applyNumberFormat="1" applyFont="1" applyFill="1" applyBorder="1" applyAlignment="1">
      <alignment horizontal="center"/>
    </xf>
    <xf numFmtId="0" fontId="29" fillId="0" borderId="192" xfId="87" applyFont="1" applyFill="1" applyBorder="1" applyAlignment="1">
      <alignment horizontal="left"/>
    </xf>
    <xf numFmtId="0" fontId="6" fillId="0" borderId="193" xfId="87" applyFont="1" applyFill="1" applyBorder="1" applyAlignment="1">
      <alignment horizontal="center"/>
    </xf>
    <xf numFmtId="1" fontId="29" fillId="0" borderId="192" xfId="87" applyNumberFormat="1" applyFont="1" applyFill="1" applyBorder="1" applyAlignment="1">
      <alignment horizontal="left"/>
    </xf>
    <xf numFmtId="164" fontId="6" fillId="0" borderId="194" xfId="87" quotePrefix="1" applyNumberFormat="1" applyFont="1" applyFill="1" applyBorder="1" applyAlignment="1">
      <alignment horizontal="center"/>
    </xf>
    <xf numFmtId="0" fontId="6" fillId="0" borderId="194" xfId="87" applyFont="1" applyFill="1" applyBorder="1" applyAlignment="1">
      <alignment horizontal="center"/>
    </xf>
    <xf numFmtId="1" fontId="6" fillId="0" borderId="194" xfId="87" quotePrefix="1" applyNumberFormat="1" applyFont="1" applyFill="1" applyBorder="1" applyAlignment="1">
      <alignment horizontal="center"/>
    </xf>
    <xf numFmtId="49" fontId="6" fillId="0" borderId="194" xfId="87" quotePrefix="1" applyNumberFormat="1" applyFont="1" applyFill="1" applyBorder="1" applyAlignment="1">
      <alignment horizontal="center"/>
    </xf>
    <xf numFmtId="0" fontId="6" fillId="0" borderId="194" xfId="87" quotePrefix="1" applyFont="1" applyFill="1" applyBorder="1" applyAlignment="1">
      <alignment horizontal="center"/>
    </xf>
    <xf numFmtId="164" fontId="6" fillId="0" borderId="180" xfId="87" applyNumberFormat="1" applyFont="1" applyFill="1" applyBorder="1" applyAlignment="1">
      <alignment horizontal="center"/>
    </xf>
    <xf numFmtId="49" fontId="6" fillId="0" borderId="180" xfId="87" applyNumberFormat="1" applyFont="1" applyFill="1" applyBorder="1" applyAlignment="1">
      <alignment horizontal="center"/>
    </xf>
    <xf numFmtId="164" fontId="6" fillId="0" borderId="26" xfId="89" applyNumberFormat="1" applyFont="1" applyBorder="1" applyAlignment="1">
      <alignment horizontal="center" vertical="center"/>
    </xf>
    <xf numFmtId="164" fontId="27" fillId="0" borderId="109" xfId="89" applyNumberFormat="1" applyFont="1" applyBorder="1" applyAlignment="1">
      <alignment horizontal="center" vertical="center"/>
    </xf>
    <xf numFmtId="164" fontId="6" fillId="0" borderId="26" xfId="89" applyNumberFormat="1" applyFont="1" applyFill="1" applyBorder="1" applyAlignment="1">
      <alignment horizontal="center" vertical="center"/>
    </xf>
    <xf numFmtId="164" fontId="27" fillId="0" borderId="109" xfId="89" applyNumberFormat="1" applyFont="1" applyFill="1" applyBorder="1" applyAlignment="1">
      <alignment horizontal="center" vertical="center"/>
    </xf>
    <xf numFmtId="164" fontId="6" fillId="0" borderId="111" xfId="89" applyNumberFormat="1" applyFont="1" applyFill="1" applyBorder="1" applyAlignment="1">
      <alignment horizontal="center" vertical="center"/>
    </xf>
    <xf numFmtId="164" fontId="6" fillId="0" borderId="188" xfId="89" applyNumberFormat="1" applyFont="1" applyFill="1" applyBorder="1" applyAlignment="1">
      <alignment horizontal="center" vertical="center"/>
    </xf>
    <xf numFmtId="0" fontId="6" fillId="13" borderId="6" xfId="87" applyFont="1" applyFill="1" applyBorder="1" applyAlignment="1">
      <alignment horizontal="center" vertical="center"/>
    </xf>
    <xf numFmtId="0" fontId="6" fillId="13" borderId="2" xfId="87" applyFont="1" applyFill="1" applyBorder="1" applyAlignment="1">
      <alignment horizontal="center" vertical="center"/>
    </xf>
    <xf numFmtId="0" fontId="6" fillId="13" borderId="98" xfId="87" applyFont="1" applyFill="1" applyBorder="1" applyAlignment="1">
      <alignment horizontal="center" vertical="center"/>
    </xf>
    <xf numFmtId="0" fontId="6" fillId="13" borderId="61" xfId="87" applyFont="1" applyFill="1" applyBorder="1" applyAlignment="1">
      <alignment horizontal="center" vertical="center"/>
    </xf>
    <xf numFmtId="164" fontId="6" fillId="0" borderId="64" xfId="89" applyNumberFormat="1" applyFont="1" applyBorder="1" applyAlignment="1">
      <alignment horizontal="center" vertical="center"/>
    </xf>
    <xf numFmtId="164" fontId="27" fillId="0" borderId="107" xfId="89" applyNumberFormat="1" applyFont="1" applyBorder="1" applyAlignment="1">
      <alignment horizontal="center" vertical="center"/>
    </xf>
    <xf numFmtId="2" fontId="6" fillId="0" borderId="11" xfId="87" applyNumberFormat="1" applyFont="1" applyFill="1" applyBorder="1" applyAlignment="1">
      <alignment horizontal="center" vertical="center"/>
    </xf>
    <xf numFmtId="2" fontId="6" fillId="0" borderId="5" xfId="87" applyNumberFormat="1" applyFont="1" applyFill="1" applyBorder="1" applyAlignment="1">
      <alignment vertical="center"/>
    </xf>
    <xf numFmtId="2" fontId="6" fillId="0" borderId="10" xfId="87" applyNumberFormat="1" applyFont="1" applyFill="1" applyBorder="1" applyAlignment="1">
      <alignment vertical="center"/>
    </xf>
    <xf numFmtId="2" fontId="6" fillId="0" borderId="111" xfId="89" applyNumberFormat="1" applyFont="1" applyBorder="1" applyAlignment="1">
      <alignment horizontal="center" vertical="center"/>
    </xf>
    <xf numFmtId="2" fontId="29" fillId="0" borderId="36" xfId="87" applyNumberFormat="1" applyFont="1" applyFill="1" applyBorder="1" applyAlignment="1">
      <alignment horizontal="left" vertical="center"/>
    </xf>
    <xf numFmtId="2" fontId="6" fillId="0" borderId="12" xfId="87" applyNumberFormat="1" applyFont="1" applyFill="1" applyBorder="1" applyAlignment="1">
      <alignment horizontal="center" vertical="center"/>
    </xf>
    <xf numFmtId="2" fontId="6" fillId="0" borderId="106" xfId="87" applyNumberFormat="1" applyFont="1" applyFill="1" applyBorder="1" applyAlignment="1">
      <alignment horizontal="center" vertical="center"/>
    </xf>
    <xf numFmtId="2" fontId="6" fillId="0" borderId="104" xfId="87" applyNumberFormat="1" applyFont="1" applyFill="1" applyBorder="1" applyAlignment="1">
      <alignment horizontal="center" vertical="center"/>
    </xf>
    <xf numFmtId="2" fontId="6" fillId="0" borderId="104" xfId="87" applyNumberFormat="1" applyFont="1" applyFill="1" applyBorder="1" applyAlignment="1">
      <alignment vertical="center"/>
    </xf>
    <xf numFmtId="2" fontId="6" fillId="0" borderId="0" xfId="87" applyNumberFormat="1" applyFont="1" applyFill="1" applyBorder="1" applyAlignment="1"/>
    <xf numFmtId="2" fontId="6" fillId="0" borderId="0" xfId="87" applyNumberFormat="1" applyFont="1" applyFill="1" applyAlignment="1"/>
    <xf numFmtId="2" fontId="6" fillId="0" borderId="6" xfId="87" applyNumberFormat="1" applyFont="1" applyFill="1" applyBorder="1" applyAlignment="1">
      <alignment horizontal="center" vertical="center"/>
    </xf>
    <xf numFmtId="2" fontId="6" fillId="0" borderId="2" xfId="87" applyNumberFormat="1" applyFont="1" applyFill="1" applyBorder="1" applyAlignment="1">
      <alignment vertical="center"/>
    </xf>
    <xf numFmtId="2" fontId="6" fillId="0" borderId="3" xfId="87" applyNumberFormat="1" applyFont="1" applyFill="1" applyBorder="1" applyAlignment="1">
      <alignment vertical="center"/>
    </xf>
    <xf numFmtId="2" fontId="6" fillId="0" borderId="26" xfId="87" applyNumberFormat="1" applyFont="1" applyFill="1" applyBorder="1" applyAlignment="1">
      <alignment horizontal="center" vertical="center"/>
    </xf>
    <xf numFmtId="2" fontId="29" fillId="0" borderId="38" xfId="87" applyNumberFormat="1" applyFont="1" applyFill="1" applyBorder="1" applyAlignment="1">
      <alignment horizontal="left" vertical="center"/>
    </xf>
    <xf numFmtId="2" fontId="6" fillId="0" borderId="4" xfId="87" applyNumberFormat="1" applyFont="1" applyFill="1" applyBorder="1" applyAlignment="1">
      <alignment horizontal="center" vertical="center"/>
    </xf>
    <xf numFmtId="2" fontId="6" fillId="0" borderId="109" xfId="87" applyNumberFormat="1" applyFont="1" applyFill="1" applyBorder="1" applyAlignment="1">
      <alignment horizontal="center" vertical="center"/>
    </xf>
    <xf numFmtId="2" fontId="6" fillId="0" borderId="109" xfId="87" applyNumberFormat="1" applyFont="1" applyFill="1" applyBorder="1" applyAlignment="1">
      <alignment vertical="center"/>
    </xf>
    <xf numFmtId="0" fontId="29" fillId="0" borderId="192" xfId="87" applyFont="1" applyFill="1" applyBorder="1" applyAlignment="1">
      <alignment horizontal="left" vertical="center"/>
    </xf>
    <xf numFmtId="1" fontId="29" fillId="0" borderId="192" xfId="87" applyNumberFormat="1" applyFont="1" applyFill="1" applyBorder="1" applyAlignment="1">
      <alignment horizontal="left" vertical="center"/>
    </xf>
    <xf numFmtId="0" fontId="6" fillId="0" borderId="194" xfId="87" applyFont="1" applyFill="1" applyBorder="1" applyAlignment="1">
      <alignment horizontal="center" vertical="center"/>
    </xf>
    <xf numFmtId="0" fontId="6" fillId="0" borderId="194" xfId="87" applyFont="1" applyFill="1" applyBorder="1" applyAlignment="1">
      <alignment vertical="center"/>
    </xf>
    <xf numFmtId="2" fontId="6" fillId="0" borderId="14" xfId="87" applyNumberFormat="1" applyFont="1" applyFill="1" applyBorder="1" applyAlignment="1">
      <alignment horizontal="center" vertical="center"/>
    </xf>
    <xf numFmtId="2" fontId="6" fillId="0" borderId="9" xfId="87" applyNumberFormat="1" applyFont="1" applyFill="1" applyBorder="1" applyAlignment="1">
      <alignment vertical="center"/>
    </xf>
    <xf numFmtId="2" fontId="6" fillId="0" borderId="13" xfId="87" applyNumberFormat="1" applyFont="1" applyFill="1" applyBorder="1" applyAlignment="1">
      <alignment vertical="center"/>
    </xf>
    <xf numFmtId="2" fontId="6" fillId="0" borderId="34" xfId="87" applyNumberFormat="1" applyFont="1" applyFill="1" applyBorder="1" applyAlignment="1">
      <alignment horizontal="center" vertical="center"/>
    </xf>
    <xf numFmtId="2" fontId="29" fillId="0" borderId="121" xfId="87" applyNumberFormat="1" applyFont="1" applyFill="1" applyBorder="1" applyAlignment="1">
      <alignment horizontal="left" vertical="center"/>
    </xf>
    <xf numFmtId="2" fontId="6" fillId="0" borderId="16" xfId="87" applyNumberFormat="1" applyFont="1" applyFill="1" applyBorder="1" applyAlignment="1">
      <alignment horizontal="center" vertical="center"/>
    </xf>
    <xf numFmtId="2" fontId="6" fillId="0" borderId="205" xfId="87" applyNumberFormat="1" applyFont="1" applyFill="1" applyBorder="1" applyAlignment="1">
      <alignment horizontal="center" vertical="center"/>
    </xf>
    <xf numFmtId="2" fontId="6" fillId="0" borderId="205" xfId="87" applyNumberFormat="1" applyFont="1" applyFill="1" applyBorder="1" applyAlignment="1">
      <alignment vertical="center"/>
    </xf>
    <xf numFmtId="2" fontId="6" fillId="0" borderId="0" xfId="87" applyNumberFormat="1" applyFont="1" applyFill="1" applyBorder="1"/>
    <xf numFmtId="2" fontId="6" fillId="0" borderId="0" xfId="87" applyNumberFormat="1" applyFont="1" applyFill="1"/>
    <xf numFmtId="0" fontId="6" fillId="14" borderId="11" xfId="87" applyFont="1" applyFill="1" applyBorder="1" applyAlignment="1">
      <alignment horizontal="center" vertical="center"/>
    </xf>
    <xf numFmtId="0" fontId="6" fillId="14" borderId="5" xfId="87" applyFont="1" applyFill="1" applyBorder="1" applyAlignment="1">
      <alignment horizontal="right" vertical="center"/>
    </xf>
    <xf numFmtId="0" fontId="6" fillId="14" borderId="10" xfId="87" applyFont="1" applyFill="1" applyBorder="1"/>
    <xf numFmtId="164" fontId="6" fillId="14" borderId="95" xfId="87" applyNumberFormat="1" applyFont="1" applyFill="1" applyBorder="1" applyAlignment="1">
      <alignment horizontal="center"/>
    </xf>
    <xf numFmtId="0" fontId="29" fillId="14" borderId="93" xfId="87" applyFont="1" applyFill="1" applyBorder="1" applyAlignment="1">
      <alignment horizontal="left"/>
    </xf>
    <xf numFmtId="0" fontId="6" fillId="14" borderId="91" xfId="87" applyFont="1" applyFill="1" applyBorder="1" applyAlignment="1">
      <alignment horizontal="center"/>
    </xf>
    <xf numFmtId="1" fontId="29" fillId="14" borderId="93" xfId="87" applyNumberFormat="1" applyFont="1" applyFill="1" applyBorder="1" applyAlignment="1">
      <alignment horizontal="left"/>
    </xf>
    <xf numFmtId="1" fontId="6" fillId="14" borderId="115" xfId="87" applyNumberFormat="1" applyFont="1" applyFill="1" applyBorder="1" applyAlignment="1">
      <alignment horizontal="center"/>
    </xf>
    <xf numFmtId="1" fontId="6" fillId="14" borderId="108" xfId="87" applyNumberFormat="1" applyFont="1" applyFill="1" applyBorder="1" applyAlignment="1">
      <alignment horizontal="center"/>
    </xf>
    <xf numFmtId="0" fontId="6" fillId="14" borderId="108" xfId="87" applyFont="1" applyFill="1" applyBorder="1" applyAlignment="1">
      <alignment horizontal="center"/>
    </xf>
    <xf numFmtId="49" fontId="6" fillId="14" borderId="108" xfId="87" applyNumberFormat="1" applyFont="1" applyFill="1" applyBorder="1" applyAlignment="1">
      <alignment horizontal="center"/>
    </xf>
    <xf numFmtId="0" fontId="6" fillId="14" borderId="6" xfId="87" applyFont="1" applyFill="1" applyBorder="1" applyAlignment="1">
      <alignment horizontal="center" vertical="center"/>
    </xf>
    <xf numFmtId="0" fontId="6" fillId="14" borderId="2" xfId="87" applyFont="1" applyFill="1" applyBorder="1" applyAlignment="1">
      <alignment horizontal="right" vertical="center"/>
    </xf>
    <xf numFmtId="0" fontId="6" fillId="14" borderId="3" xfId="87" applyFont="1" applyFill="1" applyBorder="1"/>
    <xf numFmtId="164" fontId="6" fillId="14" borderId="26" xfId="87" applyNumberFormat="1" applyFont="1" applyFill="1" applyBorder="1" applyAlignment="1">
      <alignment horizontal="center"/>
    </xf>
    <xf numFmtId="0" fontId="29" fillId="14" borderId="38" xfId="87" applyFont="1" applyFill="1" applyBorder="1" applyAlignment="1">
      <alignment horizontal="left"/>
    </xf>
    <xf numFmtId="0" fontId="6" fillId="14" borderId="4" xfId="87" applyFont="1" applyFill="1" applyBorder="1" applyAlignment="1">
      <alignment horizontal="center"/>
    </xf>
    <xf numFmtId="1" fontId="29" fillId="14" borderId="38" xfId="87" applyNumberFormat="1" applyFont="1" applyFill="1" applyBorder="1" applyAlignment="1">
      <alignment horizontal="left"/>
    </xf>
    <xf numFmtId="1" fontId="6" fillId="14" borderId="116" xfId="87" applyNumberFormat="1" applyFont="1" applyFill="1" applyBorder="1" applyAlignment="1">
      <alignment horizontal="center"/>
    </xf>
    <xf numFmtId="1" fontId="6" fillId="14" borderId="109" xfId="87" applyNumberFormat="1" applyFont="1" applyFill="1" applyBorder="1" applyAlignment="1">
      <alignment horizontal="center"/>
    </xf>
    <xf numFmtId="0" fontId="6" fillId="14" borderId="109" xfId="87" applyFont="1" applyFill="1" applyBorder="1" applyAlignment="1">
      <alignment horizontal="center"/>
    </xf>
    <xf numFmtId="49" fontId="6" fillId="14" borderId="109" xfId="87" applyNumberFormat="1" applyFont="1" applyFill="1" applyBorder="1" applyAlignment="1">
      <alignment horizontal="center"/>
    </xf>
    <xf numFmtId="0" fontId="6" fillId="14" borderId="189" xfId="87" applyFont="1" applyFill="1" applyBorder="1" applyAlignment="1">
      <alignment horizontal="center" vertical="center"/>
    </xf>
    <xf numFmtId="0" fontId="6" fillId="14" borderId="190" xfId="87" applyFont="1" applyFill="1" applyBorder="1" applyAlignment="1">
      <alignment horizontal="right" vertical="center"/>
    </xf>
    <xf numFmtId="0" fontId="6" fillId="14" borderId="191" xfId="87" applyFont="1" applyFill="1" applyBorder="1"/>
    <xf numFmtId="164" fontId="6" fillId="14" borderId="188" xfId="87" applyNumberFormat="1" applyFont="1" applyFill="1" applyBorder="1" applyAlignment="1">
      <alignment horizontal="center"/>
    </xf>
    <xf numFmtId="0" fontId="29" fillId="14" borderId="192" xfId="87" applyFont="1" applyFill="1" applyBorder="1" applyAlignment="1">
      <alignment horizontal="left"/>
    </xf>
    <xf numFmtId="0" fontId="6" fillId="14" borderId="193" xfId="87" applyFont="1" applyFill="1" applyBorder="1" applyAlignment="1">
      <alignment horizontal="center"/>
    </xf>
    <xf numFmtId="1" fontId="29" fillId="14" borderId="192" xfId="87" applyNumberFormat="1" applyFont="1" applyFill="1" applyBorder="1" applyAlignment="1">
      <alignment horizontal="left"/>
    </xf>
    <xf numFmtId="1" fontId="6" fillId="14" borderId="197" xfId="87" applyNumberFormat="1" applyFont="1" applyFill="1" applyBorder="1" applyAlignment="1">
      <alignment horizontal="center"/>
    </xf>
    <xf numFmtId="1" fontId="6" fillId="14" borderId="194" xfId="87" quotePrefix="1" applyNumberFormat="1" applyFont="1" applyFill="1" applyBorder="1" applyAlignment="1">
      <alignment horizontal="center"/>
    </xf>
    <xf numFmtId="0" fontId="6" fillId="14" borderId="194" xfId="87" applyFont="1" applyFill="1" applyBorder="1" applyAlignment="1">
      <alignment horizontal="center"/>
    </xf>
    <xf numFmtId="49" fontId="6" fillId="14" borderId="194" xfId="87" quotePrefix="1" applyNumberFormat="1" applyFont="1" applyFill="1" applyBorder="1" applyAlignment="1">
      <alignment horizontal="center"/>
    </xf>
    <xf numFmtId="0" fontId="6" fillId="14" borderId="194" xfId="87" quotePrefix="1" applyFont="1" applyFill="1" applyBorder="1" applyAlignment="1">
      <alignment horizontal="center"/>
    </xf>
    <xf numFmtId="0" fontId="6" fillId="14" borderId="174" xfId="87" applyFont="1" applyFill="1" applyBorder="1" applyAlignment="1">
      <alignment horizontal="center" vertical="center"/>
    </xf>
    <xf numFmtId="0" fontId="6" fillId="14" borderId="175" xfId="87" applyFont="1" applyFill="1" applyBorder="1" applyAlignment="1">
      <alignment horizontal="right" vertical="center"/>
    </xf>
    <xf numFmtId="0" fontId="6" fillId="14" borderId="176" xfId="87" applyFont="1" applyFill="1" applyBorder="1"/>
    <xf numFmtId="164" fontId="6" fillId="14" borderId="177" xfId="87" applyNumberFormat="1" applyFont="1" applyFill="1" applyBorder="1" applyAlignment="1">
      <alignment horizontal="center"/>
    </xf>
    <xf numFmtId="0" fontId="29" fillId="14" borderId="178" xfId="87" applyFont="1" applyFill="1" applyBorder="1" applyAlignment="1">
      <alignment horizontal="left"/>
    </xf>
    <xf numFmtId="0" fontId="6" fillId="14" borderId="179" xfId="87" applyFont="1" applyFill="1" applyBorder="1" applyAlignment="1">
      <alignment horizontal="center"/>
    </xf>
    <xf numFmtId="1" fontId="29" fillId="14" borderId="178" xfId="87" applyNumberFormat="1" applyFont="1" applyFill="1" applyBorder="1" applyAlignment="1">
      <alignment horizontal="left"/>
    </xf>
    <xf numFmtId="1" fontId="6" fillId="14" borderId="196" xfId="87" applyNumberFormat="1" applyFont="1" applyFill="1" applyBorder="1" applyAlignment="1">
      <alignment horizontal="center"/>
    </xf>
    <xf numFmtId="1" fontId="6" fillId="14" borderId="180" xfId="87" applyNumberFormat="1" applyFont="1" applyFill="1" applyBorder="1" applyAlignment="1">
      <alignment horizontal="center"/>
    </xf>
    <xf numFmtId="0" fontId="6" fillId="14" borderId="180" xfId="87" applyFont="1" applyFill="1" applyBorder="1" applyAlignment="1">
      <alignment horizontal="center"/>
    </xf>
    <xf numFmtId="49" fontId="6" fillId="14" borderId="180" xfId="87" applyNumberFormat="1" applyFont="1" applyFill="1" applyBorder="1" applyAlignment="1">
      <alignment horizontal="center"/>
    </xf>
    <xf numFmtId="1" fontId="6" fillId="0" borderId="206" xfId="87" applyNumberFormat="1" applyFont="1" applyFill="1" applyBorder="1" applyAlignment="1">
      <alignment horizontal="center"/>
    </xf>
    <xf numFmtId="1" fontId="27" fillId="0" borderId="109" xfId="89" applyNumberFormat="1" applyFont="1" applyFill="1" applyBorder="1" applyAlignment="1">
      <alignment horizontal="center" vertical="center"/>
    </xf>
    <xf numFmtId="1" fontId="27" fillId="0" borderId="109" xfId="89" applyNumberFormat="1" applyFont="1" applyBorder="1" applyAlignment="1">
      <alignment horizontal="center" vertical="center"/>
    </xf>
    <xf numFmtId="164" fontId="6" fillId="0" borderId="188" xfId="89" applyNumberFormat="1" applyFont="1" applyBorder="1" applyAlignment="1">
      <alignment horizontal="center" vertical="center"/>
    </xf>
    <xf numFmtId="164" fontId="6" fillId="0" borderId="64" xfId="89" applyNumberFormat="1" applyFont="1" applyFill="1" applyBorder="1" applyAlignment="1">
      <alignment horizontal="center" vertical="center"/>
    </xf>
    <xf numFmtId="164" fontId="6" fillId="0" borderId="114" xfId="87" applyNumberFormat="1" applyFont="1" applyFill="1" applyBorder="1" applyAlignment="1">
      <alignment horizontal="center" vertical="center"/>
    </xf>
    <xf numFmtId="164" fontId="27" fillId="0" borderId="107" xfId="89" applyNumberFormat="1" applyFont="1" applyFill="1" applyBorder="1" applyAlignment="1">
      <alignment horizontal="center" vertical="center"/>
    </xf>
    <xf numFmtId="1" fontId="27" fillId="0" borderId="107" xfId="89" applyNumberFormat="1" applyFont="1" applyFill="1" applyBorder="1" applyAlignment="1">
      <alignment horizontal="center" vertical="center"/>
    </xf>
    <xf numFmtId="2" fontId="6" fillId="14" borderId="11" xfId="87" applyNumberFormat="1" applyFont="1" applyFill="1" applyBorder="1" applyAlignment="1">
      <alignment horizontal="center" vertical="center"/>
    </xf>
    <xf numFmtId="2" fontId="6" fillId="14" borderId="5" xfId="87" applyNumberFormat="1" applyFont="1" applyFill="1" applyBorder="1" applyAlignment="1">
      <alignment vertical="center"/>
    </xf>
    <xf numFmtId="2" fontId="6" fillId="14" borderId="10" xfId="87" applyNumberFormat="1" applyFont="1" applyFill="1" applyBorder="1" applyAlignment="1">
      <alignment vertical="center"/>
    </xf>
    <xf numFmtId="2" fontId="6" fillId="14" borderId="111" xfId="89" applyNumberFormat="1" applyFont="1" applyFill="1" applyBorder="1" applyAlignment="1">
      <alignment horizontal="center" vertical="center"/>
    </xf>
    <xf numFmtId="2" fontId="29" fillId="14" borderId="36" xfId="87" applyNumberFormat="1" applyFont="1" applyFill="1" applyBorder="1" applyAlignment="1">
      <alignment horizontal="left" vertical="center"/>
    </xf>
    <xf numFmtId="2" fontId="6" fillId="14" borderId="12" xfId="87" applyNumberFormat="1" applyFont="1" applyFill="1" applyBorder="1" applyAlignment="1">
      <alignment horizontal="center" vertical="center"/>
    </xf>
    <xf numFmtId="2" fontId="6" fillId="14" borderId="113" xfId="87" applyNumberFormat="1" applyFont="1" applyFill="1" applyBorder="1" applyAlignment="1">
      <alignment horizontal="center" vertical="center"/>
    </xf>
    <xf numFmtId="2" fontId="6" fillId="14" borderId="106" xfId="87" applyNumberFormat="1" applyFont="1" applyFill="1" applyBorder="1" applyAlignment="1">
      <alignment horizontal="center" vertical="center"/>
    </xf>
    <xf numFmtId="2" fontId="6" fillId="14" borderId="104" xfId="87" applyNumberFormat="1" applyFont="1" applyFill="1" applyBorder="1" applyAlignment="1">
      <alignment horizontal="center" vertical="center"/>
    </xf>
    <xf numFmtId="2" fontId="6" fillId="14" borderId="104" xfId="87" applyNumberFormat="1" applyFont="1" applyFill="1" applyBorder="1" applyAlignment="1">
      <alignment vertical="center"/>
    </xf>
    <xf numFmtId="2" fontId="6" fillId="14" borderId="6" xfId="87" applyNumberFormat="1" applyFont="1" applyFill="1" applyBorder="1" applyAlignment="1">
      <alignment horizontal="center" vertical="center"/>
    </xf>
    <xf numFmtId="2" fontId="6" fillId="14" borderId="2" xfId="87" applyNumberFormat="1" applyFont="1" applyFill="1" applyBorder="1" applyAlignment="1">
      <alignment vertical="center"/>
    </xf>
    <xf numFmtId="2" fontId="6" fillId="14" borderId="3" xfId="87" applyNumberFormat="1" applyFont="1" applyFill="1" applyBorder="1" applyAlignment="1">
      <alignment vertical="center"/>
    </xf>
    <xf numFmtId="2" fontId="6" fillId="14" borderId="26" xfId="87" applyNumberFormat="1" applyFont="1" applyFill="1" applyBorder="1" applyAlignment="1">
      <alignment horizontal="center" vertical="center"/>
    </xf>
    <xf numFmtId="2" fontId="29" fillId="14" borderId="38" xfId="87" applyNumberFormat="1" applyFont="1" applyFill="1" applyBorder="1" applyAlignment="1">
      <alignment horizontal="left" vertical="center"/>
    </xf>
    <xf numFmtId="2" fontId="6" fillId="14" borderId="4" xfId="87" applyNumberFormat="1" applyFont="1" applyFill="1" applyBorder="1" applyAlignment="1">
      <alignment horizontal="center" vertical="center"/>
    </xf>
    <xf numFmtId="2" fontId="6" fillId="14" borderId="116" xfId="87" applyNumberFormat="1" applyFont="1" applyFill="1" applyBorder="1" applyAlignment="1">
      <alignment horizontal="center" vertical="center"/>
    </xf>
    <xf numFmtId="1" fontId="6" fillId="14" borderId="109" xfId="87" applyNumberFormat="1" applyFont="1" applyFill="1" applyBorder="1" applyAlignment="1">
      <alignment horizontal="center" vertical="center"/>
    </xf>
    <xf numFmtId="2" fontId="6" fillId="14" borderId="109" xfId="87" applyNumberFormat="1" applyFont="1" applyFill="1" applyBorder="1" applyAlignment="1">
      <alignment horizontal="center" vertical="center"/>
    </xf>
    <xf numFmtId="2" fontId="6" fillId="14" borderId="109" xfId="87" applyNumberFormat="1" applyFont="1" applyFill="1" applyBorder="1" applyAlignment="1">
      <alignment vertical="center"/>
    </xf>
    <xf numFmtId="0" fontId="6" fillId="14" borderId="190" xfId="87" applyFont="1" applyFill="1" applyBorder="1" applyAlignment="1">
      <alignment vertical="center"/>
    </xf>
    <xf numFmtId="0" fontId="6" fillId="14" borderId="191" xfId="87" applyFont="1" applyFill="1" applyBorder="1" applyAlignment="1">
      <alignment vertical="center"/>
    </xf>
    <xf numFmtId="164" fontId="6" fillId="14" borderId="188" xfId="87" applyNumberFormat="1" applyFont="1" applyFill="1" applyBorder="1" applyAlignment="1">
      <alignment horizontal="center" vertical="center"/>
    </xf>
    <xf numFmtId="0" fontId="29" fillId="14" borderId="192" xfId="87" applyFont="1" applyFill="1" applyBorder="1" applyAlignment="1">
      <alignment horizontal="left" vertical="center"/>
    </xf>
    <xf numFmtId="164" fontId="6" fillId="14" borderId="193" xfId="87" applyNumberFormat="1" applyFont="1" applyFill="1" applyBorder="1" applyAlignment="1">
      <alignment horizontal="center" vertical="center"/>
    </xf>
    <xf numFmtId="1" fontId="29" fillId="14" borderId="192" xfId="87" applyNumberFormat="1" applyFont="1" applyFill="1" applyBorder="1" applyAlignment="1">
      <alignment horizontal="left" vertical="center"/>
    </xf>
    <xf numFmtId="1" fontId="6" fillId="14" borderId="197" xfId="87" applyNumberFormat="1" applyFont="1" applyFill="1" applyBorder="1" applyAlignment="1">
      <alignment horizontal="center" vertical="center"/>
    </xf>
    <xf numFmtId="1" fontId="6" fillId="14" borderId="194" xfId="87" applyNumberFormat="1" applyFont="1" applyFill="1" applyBorder="1" applyAlignment="1">
      <alignment horizontal="center" vertical="center"/>
    </xf>
    <xf numFmtId="0" fontId="6" fillId="14" borderId="194" xfId="87" applyFont="1" applyFill="1" applyBorder="1" applyAlignment="1">
      <alignment horizontal="center" vertical="center"/>
    </xf>
    <xf numFmtId="164" fontId="6" fillId="14" borderId="194" xfId="87" applyNumberFormat="1" applyFont="1" applyFill="1" applyBorder="1" applyAlignment="1">
      <alignment horizontal="center" vertical="center"/>
    </xf>
    <xf numFmtId="0" fontId="6" fillId="14" borderId="194" xfId="87" applyFont="1" applyFill="1" applyBorder="1" applyAlignment="1">
      <alignment vertical="center"/>
    </xf>
    <xf numFmtId="2" fontId="6" fillId="14" borderId="14" xfId="87" applyNumberFormat="1" applyFont="1" applyFill="1" applyBorder="1" applyAlignment="1">
      <alignment horizontal="center" vertical="center"/>
    </xf>
    <xf numFmtId="2" fontId="6" fillId="14" borderId="9" xfId="87" applyNumberFormat="1" applyFont="1" applyFill="1" applyBorder="1" applyAlignment="1">
      <alignment vertical="center"/>
    </xf>
    <xf numFmtId="2" fontId="6" fillId="14" borderId="13" xfId="87" applyNumberFormat="1" applyFont="1" applyFill="1" applyBorder="1" applyAlignment="1">
      <alignment vertical="center"/>
    </xf>
    <xf numFmtId="2" fontId="6" fillId="14" borderId="34" xfId="87" applyNumberFormat="1" applyFont="1" applyFill="1" applyBorder="1" applyAlignment="1">
      <alignment horizontal="center" vertical="center"/>
    </xf>
    <xf numFmtId="2" fontId="29" fillId="14" borderId="121" xfId="87" applyNumberFormat="1" applyFont="1" applyFill="1" applyBorder="1" applyAlignment="1">
      <alignment horizontal="left" vertical="center"/>
    </xf>
    <xf numFmtId="2" fontId="6" fillId="14" borderId="16" xfId="87" applyNumberFormat="1" applyFont="1" applyFill="1" applyBorder="1" applyAlignment="1">
      <alignment horizontal="center" vertical="center"/>
    </xf>
    <xf numFmtId="2" fontId="6" fillId="14" borderId="171" xfId="87" applyNumberFormat="1" applyFont="1" applyFill="1" applyBorder="1" applyAlignment="1">
      <alignment horizontal="center" vertical="center"/>
    </xf>
    <xf numFmtId="1" fontId="6" fillId="14" borderId="205" xfId="87" applyNumberFormat="1" applyFont="1" applyFill="1" applyBorder="1" applyAlignment="1">
      <alignment horizontal="center" vertical="center"/>
    </xf>
    <xf numFmtId="2" fontId="6" fillId="14" borderId="205" xfId="87" applyNumberFormat="1" applyFont="1" applyFill="1" applyBorder="1" applyAlignment="1">
      <alignment horizontal="center" vertical="center"/>
    </xf>
    <xf numFmtId="2" fontId="6" fillId="14" borderId="205" xfId="87" applyNumberFormat="1" applyFont="1" applyFill="1" applyBorder="1" applyAlignment="1">
      <alignment vertical="center"/>
    </xf>
    <xf numFmtId="0" fontId="44" fillId="0" borderId="0" xfId="81" applyFont="1" applyBorder="1"/>
    <xf numFmtId="0" fontId="45" fillId="15" borderId="5" xfId="81" applyFont="1" applyFill="1" applyBorder="1" applyAlignment="1">
      <alignment horizontal="left" vertical="top"/>
    </xf>
    <xf numFmtId="0" fontId="45" fillId="0" borderId="5" xfId="81" applyFont="1" applyFill="1" applyBorder="1" applyAlignment="1">
      <alignment horizontal="center" vertical="top"/>
    </xf>
    <xf numFmtId="1" fontId="45" fillId="15" borderId="5" xfId="81" applyNumberFormat="1" applyFont="1" applyFill="1" applyBorder="1" applyAlignment="1">
      <alignment horizontal="center" vertical="top"/>
    </xf>
    <xf numFmtId="164" fontId="45" fillId="15" borderId="5" xfId="81" applyNumberFormat="1" applyFont="1" applyFill="1" applyBorder="1" applyAlignment="1">
      <alignment horizontal="center" vertical="top"/>
    </xf>
    <xf numFmtId="0" fontId="44" fillId="0" borderId="0" xfId="81" applyFont="1" applyBorder="1" applyAlignment="1">
      <alignment horizontal="center"/>
    </xf>
    <xf numFmtId="0" fontId="45" fillId="15" borderId="2" xfId="81" applyFont="1" applyFill="1" applyBorder="1" applyAlignment="1">
      <alignment horizontal="left" vertical="top"/>
    </xf>
    <xf numFmtId="0" fontId="45" fillId="15" borderId="2" xfId="81" applyFont="1" applyFill="1" applyBorder="1" applyAlignment="1">
      <alignment horizontal="center" vertical="top"/>
    </xf>
    <xf numFmtId="1" fontId="45" fillId="15" borderId="2" xfId="81" applyNumberFormat="1" applyFont="1" applyFill="1" applyBorder="1" applyAlignment="1">
      <alignment horizontal="center" vertical="top"/>
    </xf>
    <xf numFmtId="164" fontId="45" fillId="15" borderId="2" xfId="81" applyNumberFormat="1" applyFont="1" applyFill="1" applyBorder="1" applyAlignment="1">
      <alignment horizontal="center" vertical="top"/>
    </xf>
    <xf numFmtId="0" fontId="45" fillId="0" borderId="2" xfId="81" applyFont="1" applyFill="1" applyBorder="1" applyAlignment="1">
      <alignment horizontal="center" vertical="top"/>
    </xf>
    <xf numFmtId="0" fontId="45" fillId="11" borderId="2" xfId="81" applyFont="1" applyFill="1" applyBorder="1" applyAlignment="1">
      <alignment horizontal="center" vertical="top"/>
    </xf>
    <xf numFmtId="0" fontId="45" fillId="15" borderId="175" xfId="81" applyFont="1" applyFill="1" applyBorder="1" applyAlignment="1">
      <alignment horizontal="left" vertical="top"/>
    </xf>
    <xf numFmtId="0" fontId="45" fillId="15" borderId="175" xfId="81" applyFont="1" applyFill="1" applyBorder="1" applyAlignment="1">
      <alignment horizontal="center" vertical="top"/>
    </xf>
    <xf numFmtId="1" fontId="45" fillId="15" borderId="175" xfId="81" applyNumberFormat="1" applyFont="1" applyFill="1" applyBorder="1" applyAlignment="1">
      <alignment horizontal="center" vertical="top"/>
    </xf>
    <xf numFmtId="164" fontId="45" fillId="15" borderId="175" xfId="81" applyNumberFormat="1" applyFont="1" applyFill="1" applyBorder="1" applyAlignment="1">
      <alignment horizontal="center" vertical="top"/>
    </xf>
    <xf numFmtId="0" fontId="44" fillId="13" borderId="2" xfId="81" applyFont="1" applyFill="1" applyBorder="1"/>
    <xf numFmtId="0" fontId="44" fillId="13" borderId="2" xfId="81" applyFont="1" applyFill="1" applyBorder="1" applyAlignment="1">
      <alignment horizontal="center"/>
    </xf>
    <xf numFmtId="0" fontId="47" fillId="13" borderId="2" xfId="81" applyFont="1" applyFill="1" applyBorder="1" applyAlignment="1">
      <alignment horizontal="left"/>
    </xf>
    <xf numFmtId="0" fontId="48" fillId="13" borderId="2" xfId="81" applyFont="1" applyFill="1" applyBorder="1"/>
    <xf numFmtId="0" fontId="42" fillId="13" borderId="175" xfId="81" applyFont="1" applyFill="1" applyBorder="1" applyAlignment="1">
      <alignment horizontal="left" vertical="center" wrapText="1"/>
    </xf>
    <xf numFmtId="0" fontId="42" fillId="13" borderId="175" xfId="81" applyFont="1" applyFill="1" applyBorder="1" applyAlignment="1">
      <alignment horizontal="center" vertical="center" wrapText="1"/>
    </xf>
    <xf numFmtId="0" fontId="43" fillId="13" borderId="175" xfId="81" applyFont="1" applyFill="1" applyBorder="1" applyAlignment="1">
      <alignment horizontal="left" vertical="center" wrapText="1"/>
    </xf>
    <xf numFmtId="0" fontId="49" fillId="13" borderId="175" xfId="81" applyFont="1" applyFill="1" applyBorder="1" applyAlignment="1">
      <alignment horizontal="center" vertical="center" wrapText="1"/>
    </xf>
    <xf numFmtId="0" fontId="46" fillId="15" borderId="5" xfId="81" applyFont="1" applyFill="1" applyBorder="1" applyAlignment="1">
      <alignment horizontal="left" vertical="top"/>
    </xf>
    <xf numFmtId="0" fontId="45" fillId="15" borderId="5" xfId="81" applyFont="1" applyFill="1" applyBorder="1" applyAlignment="1">
      <alignment horizontal="center" vertical="top"/>
    </xf>
    <xf numFmtId="0" fontId="48" fillId="0" borderId="5" xfId="81" applyFont="1" applyBorder="1"/>
    <xf numFmtId="0" fontId="46" fillId="15" borderId="2" xfId="81" applyFont="1" applyFill="1" applyBorder="1" applyAlignment="1">
      <alignment horizontal="left" vertical="top"/>
    </xf>
    <xf numFmtId="0" fontId="48" fillId="0" borderId="2" xfId="81" applyFont="1" applyBorder="1"/>
    <xf numFmtId="0" fontId="46" fillId="15" borderId="175" xfId="81" applyFont="1" applyFill="1" applyBorder="1" applyAlignment="1">
      <alignment horizontal="left" vertical="top"/>
    </xf>
    <xf numFmtId="0" fontId="48" fillId="0" borderId="175" xfId="81" applyFont="1" applyBorder="1"/>
    <xf numFmtId="2" fontId="45" fillId="15" borderId="5" xfId="81" applyNumberFormat="1" applyFont="1" applyFill="1" applyBorder="1" applyAlignment="1">
      <alignment horizontal="center" vertical="top"/>
    </xf>
    <xf numFmtId="2" fontId="46" fillId="15" borderId="5" xfId="81" applyNumberFormat="1" applyFont="1" applyFill="1" applyBorder="1" applyAlignment="1">
      <alignment horizontal="left" vertical="top"/>
    </xf>
    <xf numFmtId="2" fontId="45" fillId="15" borderId="2" xfId="81" applyNumberFormat="1" applyFont="1" applyFill="1" applyBorder="1" applyAlignment="1">
      <alignment horizontal="center" vertical="top"/>
    </xf>
    <xf numFmtId="2" fontId="46" fillId="15" borderId="2" xfId="81" applyNumberFormat="1" applyFont="1" applyFill="1" applyBorder="1" applyAlignment="1">
      <alignment horizontal="left" vertical="top"/>
    </xf>
    <xf numFmtId="0" fontId="47" fillId="0" borderId="0" xfId="81" applyFont="1" applyBorder="1" applyAlignment="1">
      <alignment horizontal="left"/>
    </xf>
    <xf numFmtId="0" fontId="48" fillId="0" borderId="0" xfId="81" applyFont="1" applyBorder="1"/>
    <xf numFmtId="0" fontId="29" fillId="0" borderId="192" xfId="87" applyFont="1" applyFill="1" applyBorder="1" applyAlignment="1">
      <alignment horizontal="center"/>
    </xf>
    <xf numFmtId="1" fontId="29" fillId="0" borderId="192" xfId="87" applyNumberFormat="1" applyFont="1" applyFill="1" applyBorder="1" applyAlignment="1">
      <alignment horizontal="center"/>
    </xf>
    <xf numFmtId="1" fontId="35" fillId="0" borderId="38" xfId="87" applyNumberFormat="1" applyFont="1" applyFill="1" applyBorder="1" applyAlignment="1">
      <alignment horizontal="center" vertical="center"/>
    </xf>
    <xf numFmtId="1" fontId="35" fillId="0" borderId="192" xfId="87" applyNumberFormat="1" applyFont="1" applyFill="1" applyBorder="1" applyAlignment="1">
      <alignment horizontal="center" vertical="center"/>
    </xf>
    <xf numFmtId="2" fontId="6" fillId="0" borderId="108" xfId="87" applyNumberFormat="1" applyFont="1" applyFill="1" applyBorder="1" applyAlignment="1">
      <alignment horizontal="center" vertical="center"/>
    </xf>
    <xf numFmtId="164" fontId="6" fillId="0" borderId="108" xfId="87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6" fillId="0" borderId="0" xfId="87" applyNumberFormat="1" applyFont="1" applyFill="1"/>
    <xf numFmtId="0" fontId="29" fillId="0" borderId="0" xfId="87" applyFont="1" applyFill="1"/>
    <xf numFmtId="1" fontId="29" fillId="0" borderId="0" xfId="87" applyNumberFormat="1" applyFont="1" applyFill="1"/>
    <xf numFmtId="0" fontId="29" fillId="0" borderId="93" xfId="87" applyFont="1" applyFill="1" applyBorder="1" applyAlignment="1">
      <alignment horizontal="center"/>
    </xf>
    <xf numFmtId="1" fontId="29" fillId="0" borderId="93" xfId="87" applyNumberFormat="1" applyFont="1" applyFill="1" applyBorder="1" applyAlignment="1">
      <alignment horizontal="center"/>
    </xf>
    <xf numFmtId="0" fontId="29" fillId="0" borderId="38" xfId="87" applyFont="1" applyFill="1" applyBorder="1" applyAlignment="1">
      <alignment horizontal="center"/>
    </xf>
    <xf numFmtId="1" fontId="29" fillId="0" borderId="38" xfId="87" applyNumberFormat="1" applyFont="1" applyFill="1" applyBorder="1" applyAlignment="1">
      <alignment horizontal="center"/>
    </xf>
    <xf numFmtId="1" fontId="6" fillId="0" borderId="194" xfId="87" applyNumberFormat="1" applyFont="1" applyFill="1" applyBorder="1" applyAlignment="1">
      <alignment horizontal="center"/>
    </xf>
    <xf numFmtId="0" fontId="29" fillId="0" borderId="178" xfId="87" applyFont="1" applyFill="1" applyBorder="1" applyAlignment="1">
      <alignment horizontal="center"/>
    </xf>
    <xf numFmtId="1" fontId="29" fillId="0" borderId="178" xfId="87" applyNumberFormat="1" applyFont="1" applyFill="1" applyBorder="1" applyAlignment="1">
      <alignment horizontal="center"/>
    </xf>
    <xf numFmtId="164" fontId="6" fillId="0" borderId="184" xfId="87" applyNumberFormat="1" applyFont="1" applyFill="1" applyBorder="1" applyAlignment="1">
      <alignment horizontal="right"/>
    </xf>
    <xf numFmtId="0" fontId="29" fillId="0" borderId="185" xfId="87" applyFont="1" applyFill="1" applyBorder="1" applyAlignment="1">
      <alignment horizontal="center"/>
    </xf>
    <xf numFmtId="1" fontId="29" fillId="0" borderId="185" xfId="87" applyNumberFormat="1" applyFont="1" applyFill="1" applyBorder="1" applyAlignment="1">
      <alignment horizontal="center"/>
    </xf>
    <xf numFmtId="1" fontId="6" fillId="0" borderId="38" xfId="87" applyNumberFormat="1" applyFont="1" applyFill="1" applyBorder="1" applyAlignment="1">
      <alignment horizontal="center" vertical="center"/>
    </xf>
    <xf numFmtId="49" fontId="6" fillId="0" borderId="109" xfId="87" applyNumberFormat="1" applyFont="1" applyFill="1" applyBorder="1" applyAlignment="1">
      <alignment horizontal="center" vertical="center"/>
    </xf>
    <xf numFmtId="0" fontId="6" fillId="10" borderId="6" xfId="87" applyFont="1" applyFill="1" applyBorder="1" applyAlignment="1">
      <alignment horizontal="center" vertical="center"/>
    </xf>
    <xf numFmtId="0" fontId="6" fillId="10" borderId="2" xfId="87" applyFont="1" applyFill="1" applyBorder="1" applyAlignment="1">
      <alignment horizontal="center" vertical="center"/>
    </xf>
    <xf numFmtId="0" fontId="6" fillId="10" borderId="3" xfId="87" applyFont="1" applyFill="1" applyBorder="1" applyAlignment="1">
      <alignment vertical="center"/>
    </xf>
    <xf numFmtId="164" fontId="6" fillId="10" borderId="26" xfId="89" applyNumberFormat="1" applyFont="1" applyFill="1" applyBorder="1" applyAlignment="1">
      <alignment horizontal="center" vertical="center"/>
    </xf>
    <xf numFmtId="1" fontId="6" fillId="10" borderId="38" xfId="87" applyNumberFormat="1" applyFont="1" applyFill="1" applyBorder="1" applyAlignment="1">
      <alignment horizontal="center" vertical="center"/>
    </xf>
    <xf numFmtId="164" fontId="6" fillId="10" borderId="4" xfId="87" applyNumberFormat="1" applyFont="1" applyFill="1" applyBorder="1" applyAlignment="1">
      <alignment horizontal="center" vertical="center"/>
    </xf>
    <xf numFmtId="1" fontId="6" fillId="10" borderId="109" xfId="87" applyNumberFormat="1" applyFont="1" applyFill="1" applyBorder="1" applyAlignment="1">
      <alignment horizontal="center" vertical="center"/>
    </xf>
    <xf numFmtId="49" fontId="6" fillId="10" borderId="109" xfId="87" applyNumberFormat="1" applyFont="1" applyFill="1" applyBorder="1" applyAlignment="1">
      <alignment horizontal="center" vertical="center"/>
    </xf>
    <xf numFmtId="1" fontId="27" fillId="10" borderId="109" xfId="89" applyNumberFormat="1" applyFont="1" applyFill="1" applyBorder="1" applyAlignment="1">
      <alignment horizontal="center" vertical="center"/>
    </xf>
    <xf numFmtId="164" fontId="27" fillId="10" borderId="109" xfId="89" applyNumberFormat="1" applyFont="1" applyFill="1" applyBorder="1" applyAlignment="1">
      <alignment horizontal="center" vertical="center"/>
    </xf>
    <xf numFmtId="0" fontId="6" fillId="10" borderId="0" xfId="87" applyFont="1" applyFill="1" applyBorder="1"/>
    <xf numFmtId="0" fontId="6" fillId="10" borderId="0" xfId="87" applyFont="1" applyFill="1"/>
    <xf numFmtId="164" fontId="6" fillId="0" borderId="111" xfId="89" applyNumberFormat="1" applyFont="1" applyBorder="1" applyAlignment="1">
      <alignment horizontal="center" vertical="center"/>
    </xf>
    <xf numFmtId="164" fontId="6" fillId="10" borderId="111" xfId="89" applyNumberFormat="1" applyFont="1" applyFill="1" applyBorder="1" applyAlignment="1">
      <alignment horizontal="center" vertical="center"/>
    </xf>
    <xf numFmtId="1" fontId="6" fillId="0" borderId="62" xfId="87" applyNumberFormat="1" applyFont="1" applyFill="1" applyBorder="1" applyAlignment="1">
      <alignment horizontal="center" vertical="center"/>
    </xf>
    <xf numFmtId="49" fontId="6" fillId="0" borderId="107" xfId="87" applyNumberFormat="1" applyFont="1" applyFill="1" applyBorder="1" applyAlignment="1">
      <alignment horizontal="center" vertical="center"/>
    </xf>
    <xf numFmtId="1" fontId="27" fillId="0" borderId="107" xfId="89" applyNumberFormat="1" applyFont="1" applyBorder="1" applyAlignment="1">
      <alignment horizontal="center" vertical="center"/>
    </xf>
    <xf numFmtId="0" fontId="6" fillId="0" borderId="5" xfId="87" applyFont="1" applyFill="1" applyBorder="1" applyAlignment="1">
      <alignment vertical="center"/>
    </xf>
    <xf numFmtId="0" fontId="6" fillId="0" borderId="10" xfId="87" applyFont="1" applyFill="1" applyBorder="1" applyAlignment="1">
      <alignment vertical="center"/>
    </xf>
    <xf numFmtId="164" fontId="29" fillId="0" borderId="36" xfId="87" applyNumberFormat="1" applyFont="1" applyFill="1" applyBorder="1" applyAlignment="1">
      <alignment horizontal="center" vertical="center"/>
    </xf>
    <xf numFmtId="164" fontId="6" fillId="0" borderId="12" xfId="87" applyNumberFormat="1" applyFont="1" applyFill="1" applyBorder="1" applyAlignment="1">
      <alignment horizontal="center" vertical="center"/>
    </xf>
    <xf numFmtId="1" fontId="29" fillId="0" borderId="36" xfId="87" applyNumberFormat="1" applyFont="1" applyFill="1" applyBorder="1" applyAlignment="1">
      <alignment horizontal="center" vertical="center"/>
    </xf>
    <xf numFmtId="1" fontId="6" fillId="0" borderId="106" xfId="87" applyNumberFormat="1" applyFont="1" applyFill="1" applyBorder="1" applyAlignment="1">
      <alignment horizontal="center" vertical="center"/>
    </xf>
    <xf numFmtId="164" fontId="6" fillId="0" borderId="106" xfId="87" applyNumberFormat="1" applyFont="1" applyFill="1" applyBorder="1" applyAlignment="1">
      <alignment horizontal="center" vertical="center"/>
    </xf>
    <xf numFmtId="49" fontId="6" fillId="0" borderId="106" xfId="87" applyNumberFormat="1" applyFont="1" applyFill="1" applyBorder="1" applyAlignment="1">
      <alignment horizontal="center" vertical="center"/>
    </xf>
    <xf numFmtId="164" fontId="6" fillId="0" borderId="104" xfId="87" applyNumberFormat="1" applyFont="1" applyFill="1" applyBorder="1" applyAlignment="1">
      <alignment horizontal="center" vertical="center"/>
    </xf>
    <xf numFmtId="0" fontId="6" fillId="0" borderId="104" xfId="87" applyFont="1" applyFill="1" applyBorder="1" applyAlignment="1">
      <alignment vertical="center"/>
    </xf>
    <xf numFmtId="0" fontId="6" fillId="0" borderId="2" xfId="87" applyFont="1" applyFill="1" applyBorder="1" applyAlignment="1">
      <alignment vertical="center"/>
    </xf>
    <xf numFmtId="164" fontId="6" fillId="0" borderId="26" xfId="87" applyNumberFormat="1" applyFont="1" applyFill="1" applyBorder="1" applyAlignment="1">
      <alignment horizontal="center" vertical="center"/>
    </xf>
    <xf numFmtId="0" fontId="29" fillId="0" borderId="38" xfId="87" applyFont="1" applyFill="1" applyBorder="1" applyAlignment="1">
      <alignment vertical="center"/>
    </xf>
    <xf numFmtId="1" fontId="29" fillId="0" borderId="38" xfId="87" applyNumberFormat="1" applyFont="1" applyFill="1" applyBorder="1" applyAlignment="1">
      <alignment horizontal="center" vertical="center"/>
    </xf>
    <xf numFmtId="0" fontId="6" fillId="0" borderId="109" xfId="87" applyFont="1" applyFill="1" applyBorder="1" applyAlignment="1">
      <alignment horizontal="center" vertical="center"/>
    </xf>
    <xf numFmtId="1" fontId="6" fillId="0" borderId="109" xfId="87" applyNumberFormat="1" applyFont="1" applyFill="1" applyBorder="1" applyAlignment="1">
      <alignment vertical="center"/>
    </xf>
    <xf numFmtId="0" fontId="6" fillId="0" borderId="109" xfId="87" applyFont="1" applyFill="1" applyBorder="1" applyAlignment="1">
      <alignment vertical="center"/>
    </xf>
    <xf numFmtId="0" fontId="6" fillId="0" borderId="14" xfId="87" applyFont="1" applyFill="1" applyBorder="1" applyAlignment="1">
      <alignment horizontal="center" vertical="center"/>
    </xf>
    <xf numFmtId="0" fontId="6" fillId="0" borderId="9" xfId="87" applyFont="1" applyFill="1" applyBorder="1" applyAlignment="1">
      <alignment vertical="center"/>
    </xf>
    <xf numFmtId="0" fontId="6" fillId="0" borderId="13" xfId="87" applyFont="1" applyFill="1" applyBorder="1" applyAlignment="1">
      <alignment vertical="center"/>
    </xf>
    <xf numFmtId="164" fontId="6" fillId="0" borderId="34" xfId="87" applyNumberFormat="1" applyFont="1" applyFill="1" applyBorder="1" applyAlignment="1">
      <alignment horizontal="center" vertical="center"/>
    </xf>
    <xf numFmtId="0" fontId="29" fillId="0" borderId="121" xfId="87" applyFont="1" applyFill="1" applyBorder="1" applyAlignment="1">
      <alignment vertical="center"/>
    </xf>
    <xf numFmtId="164" fontId="6" fillId="0" borderId="16" xfId="87" applyNumberFormat="1" applyFont="1" applyFill="1" applyBorder="1" applyAlignment="1">
      <alignment horizontal="center" vertical="center"/>
    </xf>
    <xf numFmtId="1" fontId="29" fillId="0" borderId="121" xfId="87" applyNumberFormat="1" applyFont="1" applyFill="1" applyBorder="1" applyAlignment="1">
      <alignment horizontal="center" vertical="center"/>
    </xf>
    <xf numFmtId="1" fontId="6" fillId="0" borderId="205" xfId="87" applyNumberFormat="1" applyFont="1" applyFill="1" applyBorder="1" applyAlignment="1">
      <alignment horizontal="center" vertical="center"/>
    </xf>
    <xf numFmtId="0" fontId="6" fillId="0" borderId="205" xfId="87" applyFont="1" applyFill="1" applyBorder="1" applyAlignment="1">
      <alignment horizontal="center" vertical="center"/>
    </xf>
    <xf numFmtId="1" fontId="6" fillId="0" borderId="205" xfId="87" applyNumberFormat="1" applyFont="1" applyFill="1" applyBorder="1" applyAlignment="1">
      <alignment vertical="center"/>
    </xf>
    <xf numFmtId="0" fontId="6" fillId="0" borderId="205" xfId="87" applyFont="1" applyFill="1" applyBorder="1" applyAlignment="1">
      <alignment vertical="center"/>
    </xf>
    <xf numFmtId="49" fontId="6" fillId="0" borderId="205" xfId="87" applyNumberFormat="1" applyFont="1" applyFill="1" applyBorder="1" applyAlignment="1">
      <alignment horizontal="center" vertical="center"/>
    </xf>
    <xf numFmtId="164" fontId="6" fillId="0" borderId="205" xfId="87" applyNumberFormat="1" applyFont="1" applyFill="1" applyBorder="1" applyAlignment="1">
      <alignment horizontal="center" vertical="center"/>
    </xf>
    <xf numFmtId="1" fontId="29" fillId="6" borderId="139" xfId="0" applyNumberFormat="1" applyFont="1" applyFill="1" applyBorder="1" applyAlignment="1">
      <alignment horizontal="center"/>
    </xf>
    <xf numFmtId="1" fontId="29" fillId="6" borderId="84" xfId="0" applyNumberFormat="1" applyFont="1" applyFill="1" applyBorder="1" applyAlignment="1">
      <alignment horizontal="center"/>
    </xf>
    <xf numFmtId="1" fontId="29" fillId="6" borderId="140" xfId="0" applyNumberFormat="1" applyFont="1" applyFill="1" applyBorder="1" applyAlignment="1">
      <alignment horizontal="center"/>
    </xf>
    <xf numFmtId="0" fontId="11" fillId="5" borderId="54" xfId="0" applyFont="1" applyFill="1" applyBorder="1" applyAlignment="1">
      <alignment horizontal="left" vertical="center" wrapText="1"/>
    </xf>
    <xf numFmtId="0" fontId="6" fillId="5" borderId="46" xfId="0" applyFont="1" applyFill="1" applyBorder="1" applyAlignment="1">
      <alignment horizontal="left" vertical="center" wrapText="1"/>
    </xf>
    <xf numFmtId="0" fontId="5" fillId="5" borderId="154" xfId="0" applyFont="1" applyFill="1" applyBorder="1" applyAlignment="1">
      <alignment horizontal="center" vertical="center" wrapText="1"/>
    </xf>
    <xf numFmtId="0" fontId="5" fillId="5" borderId="129" xfId="0" applyFont="1" applyFill="1" applyBorder="1" applyAlignment="1">
      <alignment horizontal="center" vertical="center" wrapText="1"/>
    </xf>
    <xf numFmtId="0" fontId="5" fillId="5" borderId="130" xfId="0" applyFont="1" applyFill="1" applyBorder="1" applyAlignment="1">
      <alignment horizontal="center" vertical="center" wrapText="1"/>
    </xf>
    <xf numFmtId="1" fontId="5" fillId="5" borderId="155" xfId="0" applyNumberFormat="1" applyFont="1" applyFill="1" applyBorder="1" applyAlignment="1">
      <alignment horizontal="center" vertical="center" wrapText="1"/>
    </xf>
    <xf numFmtId="1" fontId="5" fillId="5" borderId="156" xfId="0" applyNumberFormat="1" applyFont="1" applyFill="1" applyBorder="1" applyAlignment="1">
      <alignment horizontal="center" vertical="center" wrapText="1"/>
    </xf>
    <xf numFmtId="0" fontId="5" fillId="5" borderId="149" xfId="0" applyFont="1" applyFill="1" applyBorder="1" applyAlignment="1">
      <alignment horizontal="center" vertical="center" wrapText="1"/>
    </xf>
    <xf numFmtId="0" fontId="5" fillId="5" borderId="70" xfId="0" applyFont="1" applyFill="1" applyBorder="1" applyAlignment="1">
      <alignment horizontal="center" vertical="center" wrapText="1"/>
    </xf>
    <xf numFmtId="0" fontId="5" fillId="5" borderId="150" xfId="0" applyFont="1" applyFill="1" applyBorder="1" applyAlignment="1">
      <alignment horizontal="center" vertical="center" wrapText="1"/>
    </xf>
    <xf numFmtId="1" fontId="5" fillId="5" borderId="149" xfId="0" applyNumberFormat="1" applyFont="1" applyFill="1" applyBorder="1" applyAlignment="1">
      <alignment horizontal="center" vertical="center" wrapText="1"/>
    </xf>
    <xf numFmtId="1" fontId="5" fillId="5" borderId="70" xfId="0" applyNumberFormat="1" applyFont="1" applyFill="1" applyBorder="1" applyAlignment="1">
      <alignment horizontal="center" vertical="center" wrapText="1"/>
    </xf>
    <xf numFmtId="1" fontId="5" fillId="5" borderId="150" xfId="0" applyNumberFormat="1" applyFont="1" applyFill="1" applyBorder="1" applyAlignment="1">
      <alignment horizontal="center" vertical="center" wrapText="1"/>
    </xf>
    <xf numFmtId="1" fontId="5" fillId="5" borderId="119" xfId="0" applyNumberFormat="1" applyFont="1" applyFill="1" applyBorder="1" applyAlignment="1">
      <alignment horizontal="center" vertical="center" wrapText="1"/>
    </xf>
    <xf numFmtId="1" fontId="5" fillId="5" borderId="157" xfId="0" applyNumberFormat="1" applyFont="1" applyFill="1" applyBorder="1" applyAlignment="1">
      <alignment horizontal="center" vertical="center" wrapText="1"/>
    </xf>
    <xf numFmtId="164" fontId="5" fillId="0" borderId="133" xfId="0" applyNumberFormat="1" applyFont="1" applyFill="1" applyBorder="1" applyAlignment="1">
      <alignment horizontal="center" vertical="center" wrapText="1"/>
    </xf>
    <xf numFmtId="164" fontId="5" fillId="0" borderId="134" xfId="0" applyNumberFormat="1" applyFont="1" applyFill="1" applyBorder="1" applyAlignment="1">
      <alignment horizontal="center" vertical="center" wrapText="1"/>
    </xf>
    <xf numFmtId="164" fontId="5" fillId="0" borderId="158" xfId="0" applyNumberFormat="1" applyFont="1" applyFill="1" applyBorder="1" applyAlignment="1">
      <alignment horizontal="center" vertical="center" wrapText="1"/>
    </xf>
    <xf numFmtId="164" fontId="5" fillId="0" borderId="55" xfId="0" applyNumberFormat="1" applyFont="1" applyFill="1" applyBorder="1" applyAlignment="1">
      <alignment horizontal="center" vertical="center" wrapText="1"/>
    </xf>
    <xf numFmtId="164" fontId="5" fillId="0" borderId="132" xfId="0" applyNumberFormat="1" applyFont="1" applyFill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158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5" fillId="0" borderId="162" xfId="0" applyFont="1" applyFill="1" applyBorder="1" applyAlignment="1">
      <alignment horizontal="center" vertical="center" wrapText="1"/>
    </xf>
    <xf numFmtId="0" fontId="5" fillId="0" borderId="163" xfId="0" applyFont="1" applyFill="1" applyBorder="1" applyAlignment="1">
      <alignment horizontal="center" vertical="center" wrapText="1"/>
    </xf>
    <xf numFmtId="0" fontId="5" fillId="0" borderId="164" xfId="0" applyFont="1" applyFill="1" applyBorder="1" applyAlignment="1">
      <alignment horizontal="center" vertical="center" wrapText="1"/>
    </xf>
    <xf numFmtId="0" fontId="5" fillId="0" borderId="165" xfId="0" applyFont="1" applyFill="1" applyBorder="1" applyAlignment="1">
      <alignment horizontal="center" vertical="center" wrapText="1"/>
    </xf>
    <xf numFmtId="0" fontId="5" fillId="0" borderId="16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5" fillId="0" borderId="16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12" borderId="169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3" borderId="16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16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0" xfId="0" applyFont="1" applyFill="1" applyBorder="1" applyAlignment="1">
      <alignment horizontal="center" vertical="center" wrapText="1"/>
    </xf>
    <xf numFmtId="164" fontId="5" fillId="0" borderId="70" xfId="0" applyNumberFormat="1" applyFont="1" applyFill="1" applyBorder="1" applyAlignment="1">
      <alignment horizontal="center" vertical="center" wrapText="1"/>
    </xf>
    <xf numFmtId="164" fontId="5" fillId="0" borderId="160" xfId="0" applyNumberFormat="1" applyFont="1" applyFill="1" applyBorder="1" applyAlignment="1">
      <alignment horizontal="center" vertical="center" wrapText="1"/>
    </xf>
    <xf numFmtId="1" fontId="5" fillId="0" borderId="64" xfId="0" applyNumberFormat="1" applyFont="1" applyFill="1" applyBorder="1" applyAlignment="1">
      <alignment horizontal="center"/>
    </xf>
    <xf numFmtId="1" fontId="5" fillId="0" borderId="63" xfId="0" applyNumberFormat="1" applyFont="1" applyFill="1" applyBorder="1" applyAlignment="1">
      <alignment horizontal="center"/>
    </xf>
    <xf numFmtId="1" fontId="5" fillId="0" borderId="159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69" xfId="0" applyNumberFormat="1" applyFont="1" applyFill="1" applyBorder="1" applyAlignment="1">
      <alignment horizontal="center" vertical="center" wrapText="1"/>
    </xf>
    <xf numFmtId="164" fontId="5" fillId="0" borderId="157" xfId="0" applyNumberFormat="1" applyFont="1" applyFill="1" applyBorder="1" applyAlignment="1">
      <alignment horizontal="center" vertical="center" wrapText="1"/>
    </xf>
    <xf numFmtId="0" fontId="11" fillId="10" borderId="161" xfId="87" applyFont="1" applyFill="1" applyBorder="1" applyAlignment="1">
      <alignment horizontal="left"/>
    </xf>
    <xf numFmtId="0" fontId="11" fillId="10" borderId="129" xfId="87" applyFont="1" applyFill="1" applyBorder="1" applyAlignment="1">
      <alignment horizontal="left"/>
    </xf>
    <xf numFmtId="164" fontId="6" fillId="0" borderId="132" xfId="87" applyNumberFormat="1" applyFont="1" applyFill="1" applyBorder="1" applyAlignment="1">
      <alignment horizontal="left"/>
    </xf>
    <xf numFmtId="164" fontId="6" fillId="0" borderId="2" xfId="87" applyNumberFormat="1" applyFont="1" applyFill="1" applyBorder="1" applyAlignment="1">
      <alignment horizontal="left"/>
    </xf>
    <xf numFmtId="164" fontId="6" fillId="0" borderId="9" xfId="87" applyNumberFormat="1" applyFont="1" applyFill="1" applyBorder="1" applyAlignment="1">
      <alignment horizontal="left"/>
    </xf>
    <xf numFmtId="0" fontId="11" fillId="14" borderId="161" xfId="87" applyFont="1" applyFill="1" applyBorder="1" applyAlignment="1">
      <alignment horizontal="left"/>
    </xf>
    <xf numFmtId="0" fontId="11" fillId="14" borderId="129" xfId="87" applyFont="1" applyFill="1" applyBorder="1" applyAlignment="1">
      <alignment horizontal="left"/>
    </xf>
  </cellXfs>
  <cellStyles count="90">
    <cellStyle name="chemes]_x000a__x000a_Sci-Fi=_x000a__x000a_Nature=_x000a__x000a_robin=_x000a__x000a__x000a__x000a_[SoundScheme.Nature]_x000a__x000a_SystemAsterisk=C:\SNDSYS" xfId="1"/>
    <cellStyle name="chemes]_x000a__x000a_Sci-Fi=_x000a__x000a_Nature=_x000a__x000a_robin=_x000a__x000a__x000a__x000a_[SoundScheme.Nature]_x000a__x000a_SystemAsterisk=C:\SNDSYS 2" xfId="2"/>
    <cellStyle name="chemes]_x000a__x000a_Sci-Fi=_x000a__x000a_Nature=_x000a__x000a_robin=_x000a__x000a__x000a__x000a_[SoundScheme.Nature]_x000a__x000a_SystemAsterisk=C:\SNDSYS 2 2" xfId="3"/>
    <cellStyle name="chemes]_x000a__x000a_Sci-Fi=_x000a__x000a_Nature=_x000a__x000a_robin=_x000a__x000a__x000a__x000a_[SoundScheme.Nature]_x000a__x000a_SystemAsterisk=C:\SNDSYS 2 3" xfId="34"/>
    <cellStyle name="chemes]_x000a__x000a_Sci-Fi=_x000a__x000a_Nature=_x000a__x000a_robin=_x000a__x000a__x000a__x000a_[SoundScheme.Nature]_x000a__x000a_SystemAsterisk=C:\SNDSYS 3" xfId="4"/>
    <cellStyle name="chemes]_x000a__x000a_Sci-Fi=_x000a__x000a_Nature=_x000a__x000a_robin=_x000a__x000a__x000a__x000a_[SoundScheme.Nature]_x000a__x000a_SystemAsterisk=C:\SNDSYS 4" xfId="5"/>
    <cellStyle name="chemes]_x000a__x000a_Sci-Fi=_x000a__x000a_Nature=_x000a__x000a_robin=_x000a__x000a__x000a__x000a_[SoundScheme.Nature]_x000a__x000a_SystemAsterisk=C:\SNDSYS 5" xfId="6"/>
    <cellStyle name="chemes]_x000a__x000a_Sci-Fi=_x000a__x000a_Nature=_x000a__x000a_robin=_x000a__x000a__x000a__x000a_[SoundScheme.Nature]_x000a__x000a_SystemAsterisk=C:\SNDSYS_18FAWWON_IRR Left Page" xfId="7"/>
    <cellStyle name="chemes]_x000d__x000a_Sci-Fi=_x000d__x000a_Nature=_x000d__x000a_robin=_x000d__x000a__x000d__x000a_[SoundScheme.Nature]_x000d__x000a_SystemAsterisk=C:\SNDSYS" xfId="77"/>
    <cellStyle name="chemes]_x000d__x000d_Sci-Fi=_x000d__x000d_Nature=_x000d__x000d_robin=_x000d__x000d__x000d__x000d_[SoundScheme.Nature]_x000d__x000d_SystemAsterisk=C:\SNDSYS" xfId="8"/>
    <cellStyle name="Comma 2" xfId="79"/>
    <cellStyle name="Comma0" xfId="9"/>
    <cellStyle name="Comma0 2" xfId="10"/>
    <cellStyle name="Comma0 2 2" xfId="36"/>
    <cellStyle name="Comma0 3" xfId="37"/>
    <cellStyle name="Comma0 3 2" xfId="38"/>
    <cellStyle name="Comma0 4" xfId="39"/>
    <cellStyle name="Comma0 5" xfId="40"/>
    <cellStyle name="Currency0" xfId="11"/>
    <cellStyle name="Currency0 2" xfId="12"/>
    <cellStyle name="Currency0 2 2" xfId="41"/>
    <cellStyle name="Currency0 3" xfId="42"/>
    <cellStyle name="Currency0 3 2" xfId="43"/>
    <cellStyle name="Currency0 4" xfId="44"/>
    <cellStyle name="Currency0 5" xfId="45"/>
    <cellStyle name="Date" xfId="13"/>
    <cellStyle name="Date 2" xfId="14"/>
    <cellStyle name="Date 2 2" xfId="46"/>
    <cellStyle name="Date 3" xfId="47"/>
    <cellStyle name="Date 3 2" xfId="48"/>
    <cellStyle name="Date 4" xfId="49"/>
    <cellStyle name="Date 5" xfId="50"/>
    <cellStyle name="Fixed" xfId="15"/>
    <cellStyle name="Fixed 2" xfId="16"/>
    <cellStyle name="Fixed 2 2" xfId="51"/>
    <cellStyle name="Fixed 3" xfId="52"/>
    <cellStyle name="Fixed 3 2" xfId="53"/>
    <cellStyle name="Fixed 4" xfId="54"/>
    <cellStyle name="Fixed 5" xfId="55"/>
    <cellStyle name="Heading 1" xfId="17" builtinId="16" customBuiltin="1"/>
    <cellStyle name="Heading 1 2" xfId="56"/>
    <cellStyle name="Heading 1 3" xfId="57"/>
    <cellStyle name="Heading 2" xfId="18" builtinId="17" customBuiltin="1"/>
    <cellStyle name="Heading 2 2" xfId="58"/>
    <cellStyle name="Heading 2 3" xfId="59"/>
    <cellStyle name="Hyperlink 2" xfId="84"/>
    <cellStyle name="N1" xfId="19"/>
    <cellStyle name="N1 2" xfId="20"/>
    <cellStyle name="N1 2 2" xfId="78"/>
    <cellStyle name="N1 3" xfId="35"/>
    <cellStyle name="Normal" xfId="0" builtinId="0"/>
    <cellStyle name="Normal 11" xfId="60"/>
    <cellStyle name="Normal 12 2" xfId="21"/>
    <cellStyle name="Normal 13" xfId="80"/>
    <cellStyle name="Normal 2" xfId="22"/>
    <cellStyle name="Normal 2 2" xfId="23"/>
    <cellStyle name="Normal 2 2 2" xfId="81"/>
    <cellStyle name="Normal 2 2 3" xfId="89"/>
    <cellStyle name="Normal 2 3" xfId="32"/>
    <cellStyle name="Normal 3" xfId="24"/>
    <cellStyle name="Normal 3 2" xfId="25"/>
    <cellStyle name="Normal 3 2 2" xfId="61"/>
    <cellStyle name="Normal 3 2 3" xfId="82"/>
    <cellStyle name="Normal 3 3" xfId="33"/>
    <cellStyle name="Normal 3 3 2" xfId="62"/>
    <cellStyle name="Normal 3 3 3" xfId="63"/>
    <cellStyle name="Normal 3 4" xfId="64"/>
    <cellStyle name="Normal 3 5" xfId="65"/>
    <cellStyle name="Normal 3 6" xfId="66"/>
    <cellStyle name="Normal 3 7" xfId="67"/>
    <cellStyle name="Normal 4" xfId="26"/>
    <cellStyle name="Normal 4 2" xfId="68"/>
    <cellStyle name="Normal 4 3" xfId="69"/>
    <cellStyle name="Normal 4 4" xfId="70"/>
    <cellStyle name="Normal 4 5" xfId="85"/>
    <cellStyle name="Normal 5" xfId="27"/>
    <cellStyle name="Normal 6" xfId="28"/>
    <cellStyle name="Normal 7" xfId="29"/>
    <cellStyle name="Normal 7 2" xfId="88"/>
    <cellStyle name="Normal 8" xfId="71"/>
    <cellStyle name="Normal 9" xfId="83"/>
    <cellStyle name="Normal_GAWN04 ST AR" xfId="87"/>
    <cellStyle name="Note 2" xfId="86"/>
    <cellStyle name="Total" xfId="30" builtinId="25" customBuiltin="1"/>
    <cellStyle name="Total 2" xfId="31"/>
    <cellStyle name="Total 2 2" xfId="72"/>
    <cellStyle name="Total 3" xfId="73"/>
    <cellStyle name="Total 3 2" xfId="74"/>
    <cellStyle name="Total 4" xfId="75"/>
    <cellStyle name="Total 5" xfId="76"/>
  </cellStyles>
  <dxfs count="0"/>
  <tableStyles count="0" defaultTableStyle="TableStyleMedium9" defaultPivotStyle="PivotStyleLight16"/>
  <colors>
    <mruColors>
      <color rgb="FFFFFFCC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onomy.lsu.edu/Documents%20and%20Settings/harrison/Local%20Settings/Temporary%20Internet%20Files/OLK7A0/DOCUME~1/pmurphy/LOCALS~1/Temp/97-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WNY97"/>
    </sheetNames>
    <sheetDataSet>
      <sheetData sheetId="0">
        <row r="8">
          <cell r="A8">
            <v>2</v>
          </cell>
          <cell r="B8" t="str">
            <v xml:space="preserve">COKER 9835  </v>
          </cell>
          <cell r="G8">
            <v>63.7</v>
          </cell>
          <cell r="H8" t="str">
            <v>*</v>
          </cell>
          <cell r="I8">
            <v>76.400000000000006</v>
          </cell>
          <cell r="J8" t="str">
            <v>*</v>
          </cell>
          <cell r="K8">
            <v>49.4</v>
          </cell>
          <cell r="Q8">
            <v>56.210371997795718</v>
          </cell>
          <cell r="W8">
            <v>73.5</v>
          </cell>
          <cell r="X8" t="str">
            <v>*</v>
          </cell>
          <cell r="Y8">
            <v>75.5</v>
          </cell>
          <cell r="Z8" t="str">
            <v>*</v>
          </cell>
          <cell r="AA8">
            <v>71.8</v>
          </cell>
          <cell r="AC8">
            <v>68</v>
          </cell>
          <cell r="AE8">
            <v>97</v>
          </cell>
          <cell r="AF8" t="str">
            <v>*</v>
          </cell>
          <cell r="AG8">
            <v>77</v>
          </cell>
          <cell r="AM8">
            <v>69.7</v>
          </cell>
          <cell r="AO8">
            <v>74</v>
          </cell>
          <cell r="AQ8">
            <v>114.3</v>
          </cell>
          <cell r="AY8">
            <v>80.2</v>
          </cell>
          <cell r="BA8">
            <v>68.400000000000006</v>
          </cell>
          <cell r="BI8">
            <v>74.346951692138134</v>
          </cell>
          <cell r="BJ8">
            <v>3</v>
          </cell>
          <cell r="BK8">
            <v>74.340691466519729</v>
          </cell>
          <cell r="BL8">
            <v>5</v>
          </cell>
          <cell r="BM8">
            <v>2</v>
          </cell>
          <cell r="BN8" t="str">
            <v xml:space="preserve">COKER 9835  </v>
          </cell>
          <cell r="BO8">
            <v>62.45</v>
          </cell>
          <cell r="BP8">
            <v>5</v>
          </cell>
          <cell r="BQ8">
            <v>65.436790665931923</v>
          </cell>
          <cell r="BR8">
            <v>10</v>
          </cell>
          <cell r="BS8">
            <v>73.5</v>
          </cell>
          <cell r="BT8">
            <v>5</v>
          </cell>
          <cell r="BU8">
            <v>78.933333333333337</v>
          </cell>
          <cell r="BV8">
            <v>8</v>
          </cell>
          <cell r="BW8">
            <v>73.349999999999994</v>
          </cell>
          <cell r="BX8">
            <v>22</v>
          </cell>
          <cell r="BY8">
            <v>94.15</v>
          </cell>
          <cell r="BZ8">
            <v>7</v>
          </cell>
          <cell r="CA8">
            <v>68</v>
          </cell>
          <cell r="CB8">
            <v>15</v>
          </cell>
        </row>
        <row r="9">
          <cell r="A9">
            <v>3</v>
          </cell>
          <cell r="B9" t="str">
            <v>PIONEER 2643</v>
          </cell>
          <cell r="G9">
            <v>60</v>
          </cell>
          <cell r="H9" t="str">
            <v>*</v>
          </cell>
          <cell r="I9">
            <v>79.099999999999994</v>
          </cell>
          <cell r="J9" t="str">
            <v>*</v>
          </cell>
          <cell r="K9">
            <v>42.8</v>
          </cell>
          <cell r="Q9">
            <v>55.168426822937093</v>
          </cell>
          <cell r="W9">
            <v>67.5</v>
          </cell>
          <cell r="Y9">
            <v>57.4</v>
          </cell>
          <cell r="AA9">
            <v>69.400000000000006</v>
          </cell>
          <cell r="AC9">
            <v>64.3</v>
          </cell>
          <cell r="AE9">
            <v>107</v>
          </cell>
          <cell r="AF9" t="str">
            <v>**</v>
          </cell>
          <cell r="AG9">
            <v>79</v>
          </cell>
          <cell r="AM9">
            <v>76.900000000000006</v>
          </cell>
          <cell r="AN9" t="str">
            <v>*</v>
          </cell>
          <cell r="AO9">
            <v>77</v>
          </cell>
          <cell r="AQ9">
            <v>108.9</v>
          </cell>
          <cell r="AY9">
            <v>80.3</v>
          </cell>
          <cell r="BA9">
            <v>69.2</v>
          </cell>
          <cell r="BI9">
            <v>72.651417447918234</v>
          </cell>
          <cell r="BJ9">
            <v>7</v>
          </cell>
          <cell r="BK9">
            <v>72.931228454862477</v>
          </cell>
          <cell r="BL9">
            <v>8</v>
          </cell>
          <cell r="BM9">
            <v>3</v>
          </cell>
          <cell r="BN9" t="str">
            <v>PIONEER 2643</v>
          </cell>
          <cell r="BO9">
            <v>50.099999999999994</v>
          </cell>
          <cell r="BP9">
            <v>25</v>
          </cell>
          <cell r="BQ9">
            <v>64.756142274312367</v>
          </cell>
          <cell r="BR9">
            <v>10</v>
          </cell>
          <cell r="BS9">
            <v>67.5</v>
          </cell>
          <cell r="BT9">
            <v>14</v>
          </cell>
          <cell r="BU9">
            <v>80.233333333333334</v>
          </cell>
          <cell r="BV9">
            <v>5</v>
          </cell>
          <cell r="BW9">
            <v>77.95</v>
          </cell>
          <cell r="BX9">
            <v>9</v>
          </cell>
          <cell r="BY9">
            <v>92.95</v>
          </cell>
          <cell r="BZ9">
            <v>10</v>
          </cell>
          <cell r="CA9">
            <v>64.3</v>
          </cell>
          <cell r="CB9">
            <v>25</v>
          </cell>
        </row>
        <row r="10">
          <cell r="A10">
            <v>4</v>
          </cell>
          <cell r="B10" t="str">
            <v xml:space="preserve">SC 900237   </v>
          </cell>
          <cell r="G10">
            <v>58.4</v>
          </cell>
          <cell r="H10" t="str">
            <v>*</v>
          </cell>
          <cell r="I10">
            <v>68.8</v>
          </cell>
          <cell r="K10">
            <v>44.9</v>
          </cell>
          <cell r="Q10">
            <v>59.804552495252416</v>
          </cell>
          <cell r="R10" t="str">
            <v>*</v>
          </cell>
          <cell r="W10">
            <v>66.3</v>
          </cell>
          <cell r="Y10">
            <v>66</v>
          </cell>
          <cell r="AA10">
            <v>61.2</v>
          </cell>
          <cell r="AC10">
            <v>68.8</v>
          </cell>
          <cell r="AE10">
            <v>105</v>
          </cell>
          <cell r="AF10" t="str">
            <v>*</v>
          </cell>
          <cell r="AG10">
            <v>80</v>
          </cell>
          <cell r="AM10">
            <v>66.7</v>
          </cell>
          <cell r="AO10">
            <v>65</v>
          </cell>
          <cell r="AQ10">
            <v>102.5</v>
          </cell>
          <cell r="AY10">
            <v>83.5</v>
          </cell>
          <cell r="BA10">
            <v>65.5</v>
          </cell>
          <cell r="BI10">
            <v>70.261888653480952</v>
          </cell>
          <cell r="BJ10">
            <v>15</v>
          </cell>
          <cell r="BK10">
            <v>70.826970166350165</v>
          </cell>
          <cell r="BL10">
            <v>14</v>
          </cell>
          <cell r="BM10">
            <v>4</v>
          </cell>
          <cell r="BN10" t="str">
            <v xml:space="preserve">SC 900237   </v>
          </cell>
          <cell r="BO10">
            <v>55.45</v>
          </cell>
          <cell r="BP10">
            <v>11</v>
          </cell>
          <cell r="BQ10">
            <v>62.334850831750799</v>
          </cell>
          <cell r="BR10">
            <v>20</v>
          </cell>
          <cell r="BS10">
            <v>66.3</v>
          </cell>
          <cell r="BT10">
            <v>17</v>
          </cell>
          <cell r="BU10">
            <v>78.333333333333329</v>
          </cell>
          <cell r="BV10">
            <v>9</v>
          </cell>
          <cell r="BW10">
            <v>73.349999999999994</v>
          </cell>
          <cell r="BX10">
            <v>22</v>
          </cell>
          <cell r="BY10">
            <v>83.75</v>
          </cell>
          <cell r="BZ10">
            <v>26</v>
          </cell>
          <cell r="CA10">
            <v>68.8</v>
          </cell>
          <cell r="CB10">
            <v>14</v>
          </cell>
        </row>
        <row r="11">
          <cell r="A11">
            <v>5</v>
          </cell>
          <cell r="B11" t="str">
            <v>NK/Coker 9704</v>
          </cell>
          <cell r="G11">
            <v>58.4</v>
          </cell>
          <cell r="H11" t="str">
            <v>*</v>
          </cell>
          <cell r="I11">
            <v>77.2</v>
          </cell>
          <cell r="J11" t="str">
            <v>*</v>
          </cell>
          <cell r="K11">
            <v>50.4</v>
          </cell>
          <cell r="Q11">
            <v>65.877534434541928</v>
          </cell>
          <cell r="R11" t="str">
            <v>*</v>
          </cell>
          <cell r="W11">
            <v>63.5</v>
          </cell>
          <cell r="Y11">
            <v>56.6</v>
          </cell>
          <cell r="AA11">
            <v>65.7</v>
          </cell>
          <cell r="AC11">
            <v>75.5</v>
          </cell>
          <cell r="AD11" t="str">
            <v>*</v>
          </cell>
          <cell r="AE11">
            <v>91</v>
          </cell>
          <cell r="AG11">
            <v>84</v>
          </cell>
          <cell r="AM11">
            <v>72.5</v>
          </cell>
          <cell r="AO11">
            <v>74</v>
          </cell>
          <cell r="AQ11">
            <v>97.5</v>
          </cell>
          <cell r="AY11">
            <v>81.099999999999994</v>
          </cell>
          <cell r="BA11">
            <v>64.5</v>
          </cell>
          <cell r="BI11">
            <v>71.705964187272457</v>
          </cell>
          <cell r="BJ11">
            <v>13</v>
          </cell>
          <cell r="BK11">
            <v>71.851835628969454</v>
          </cell>
          <cell r="BL11">
            <v>11</v>
          </cell>
          <cell r="BM11">
            <v>5</v>
          </cell>
          <cell r="BN11" t="str">
            <v>NK/Coker 9704</v>
          </cell>
          <cell r="BO11">
            <v>53.5</v>
          </cell>
          <cell r="BP11">
            <v>14</v>
          </cell>
          <cell r="BQ11">
            <v>67.159178144847303</v>
          </cell>
          <cell r="BR11">
            <v>6</v>
          </cell>
          <cell r="BS11">
            <v>63.5</v>
          </cell>
          <cell r="BT11">
            <v>20</v>
          </cell>
          <cell r="BU11">
            <v>77.399999999999991</v>
          </cell>
          <cell r="BV11">
            <v>14</v>
          </cell>
          <cell r="BW11">
            <v>78.25</v>
          </cell>
          <cell r="BX11">
            <v>9</v>
          </cell>
          <cell r="BY11">
            <v>85.75</v>
          </cell>
          <cell r="BZ11">
            <v>24</v>
          </cell>
          <cell r="CA11">
            <v>75.5</v>
          </cell>
          <cell r="CB11">
            <v>6</v>
          </cell>
        </row>
        <row r="12">
          <cell r="A12">
            <v>6</v>
          </cell>
          <cell r="B12" t="str">
            <v xml:space="preserve">MO 94-317   </v>
          </cell>
          <cell r="G12">
            <v>72</v>
          </cell>
          <cell r="H12" t="str">
            <v>*</v>
          </cell>
          <cell r="I12">
            <v>73.3</v>
          </cell>
          <cell r="J12" t="str">
            <v>*</v>
          </cell>
          <cell r="K12">
            <v>24.7</v>
          </cell>
          <cell r="Q12">
            <v>64.38682665500653</v>
          </cell>
          <cell r="R12" t="str">
            <v>*</v>
          </cell>
          <cell r="W12">
            <v>63.9</v>
          </cell>
          <cell r="Y12">
            <v>29.7</v>
          </cell>
          <cell r="AA12">
            <v>68.900000000000006</v>
          </cell>
          <cell r="AC12">
            <v>61</v>
          </cell>
          <cell r="AE12">
            <v>79</v>
          </cell>
          <cell r="AG12">
            <v>77</v>
          </cell>
          <cell r="AM12">
            <v>63.4</v>
          </cell>
          <cell r="AO12">
            <v>62</v>
          </cell>
          <cell r="AQ12">
            <v>126.4</v>
          </cell>
          <cell r="AR12" t="str">
            <v>*</v>
          </cell>
          <cell r="AY12">
            <v>75.900000000000006</v>
          </cell>
          <cell r="BA12">
            <v>65.599999999999994</v>
          </cell>
          <cell r="BI12">
            <v>66.59129435807742</v>
          </cell>
          <cell r="BJ12">
            <v>23</v>
          </cell>
          <cell r="BK12">
            <v>67.145788443667101</v>
          </cell>
          <cell r="BL12">
            <v>22</v>
          </cell>
          <cell r="BM12">
            <v>6</v>
          </cell>
          <cell r="BN12" t="str">
            <v xml:space="preserve">MO 94-317   </v>
          </cell>
          <cell r="BO12">
            <v>27.2</v>
          </cell>
          <cell r="BP12">
            <v>33</v>
          </cell>
          <cell r="BQ12">
            <v>69.895608885002176</v>
          </cell>
          <cell r="BR12">
            <v>3</v>
          </cell>
          <cell r="BS12">
            <v>63.9</v>
          </cell>
          <cell r="BT12">
            <v>20</v>
          </cell>
          <cell r="BU12">
            <v>69.63333333333334</v>
          </cell>
          <cell r="BV12">
            <v>20</v>
          </cell>
          <cell r="BW12">
            <v>70.2</v>
          </cell>
          <cell r="BX12">
            <v>26</v>
          </cell>
          <cell r="BY12">
            <v>94.2</v>
          </cell>
          <cell r="BZ12">
            <v>7</v>
          </cell>
          <cell r="CA12">
            <v>61</v>
          </cell>
          <cell r="CB12">
            <v>28</v>
          </cell>
        </row>
        <row r="13">
          <cell r="A13">
            <v>7</v>
          </cell>
          <cell r="B13" t="str">
            <v xml:space="preserve">SC 910031   </v>
          </cell>
          <cell r="G13">
            <v>59.1</v>
          </cell>
          <cell r="H13" t="str">
            <v>*</v>
          </cell>
          <cell r="I13">
            <v>74.2</v>
          </cell>
          <cell r="J13" t="str">
            <v>*</v>
          </cell>
          <cell r="K13">
            <v>50.2</v>
          </cell>
          <cell r="Q13">
            <v>62.710086377532406</v>
          </cell>
          <cell r="R13" t="str">
            <v>*</v>
          </cell>
          <cell r="W13">
            <v>57.8</v>
          </cell>
          <cell r="Y13">
            <v>57</v>
          </cell>
          <cell r="AA13">
            <v>57.9</v>
          </cell>
          <cell r="AC13">
            <v>54</v>
          </cell>
          <cell r="AE13">
            <v>88</v>
          </cell>
          <cell r="AG13">
            <v>75</v>
          </cell>
          <cell r="AM13">
            <v>59.9</v>
          </cell>
          <cell r="AO13">
            <v>64</v>
          </cell>
          <cell r="AQ13">
            <v>104.4</v>
          </cell>
          <cell r="AY13">
            <v>59.9</v>
          </cell>
          <cell r="BA13">
            <v>35.799999999999997</v>
          </cell>
          <cell r="BI13">
            <v>66.477698952117876</v>
          </cell>
          <cell r="BJ13">
            <v>23</v>
          </cell>
          <cell r="BK13">
            <v>63.994005758502148</v>
          </cell>
          <cell r="BL13">
            <v>28</v>
          </cell>
          <cell r="BM13">
            <v>7</v>
          </cell>
          <cell r="BN13" t="str">
            <v xml:space="preserve">SC 910031   </v>
          </cell>
          <cell r="BO13">
            <v>53.6</v>
          </cell>
          <cell r="BP13">
            <v>14</v>
          </cell>
          <cell r="BQ13">
            <v>65.336695459177477</v>
          </cell>
          <cell r="BR13">
            <v>10</v>
          </cell>
          <cell r="BS13">
            <v>57.8</v>
          </cell>
          <cell r="BT13">
            <v>28</v>
          </cell>
          <cell r="BU13">
            <v>66.63333333333334</v>
          </cell>
          <cell r="BV13">
            <v>24</v>
          </cell>
          <cell r="BW13">
            <v>67.45</v>
          </cell>
          <cell r="BX13">
            <v>28</v>
          </cell>
          <cell r="BY13">
            <v>84.2</v>
          </cell>
          <cell r="BZ13">
            <v>26</v>
          </cell>
          <cell r="CA13">
            <v>54</v>
          </cell>
          <cell r="CB13">
            <v>31</v>
          </cell>
        </row>
        <row r="14">
          <cell r="A14">
            <v>8</v>
          </cell>
          <cell r="B14" t="str">
            <v xml:space="preserve">GA 87467    </v>
          </cell>
          <cell r="G14">
            <v>37.299999999999997</v>
          </cell>
          <cell r="I14">
            <v>67.5</v>
          </cell>
          <cell r="K14">
            <v>57.5</v>
          </cell>
          <cell r="L14" t="str">
            <v>*</v>
          </cell>
          <cell r="Q14">
            <v>55.531516566721024</v>
          </cell>
          <cell r="W14">
            <v>63.5</v>
          </cell>
          <cell r="Y14">
            <v>81</v>
          </cell>
          <cell r="Z14" t="str">
            <v>**</v>
          </cell>
          <cell r="AA14">
            <v>72.599999999999994</v>
          </cell>
          <cell r="AC14">
            <v>66.599999999999994</v>
          </cell>
          <cell r="AE14">
            <v>85</v>
          </cell>
          <cell r="AG14">
            <v>87</v>
          </cell>
          <cell r="AH14" t="str">
            <v>*</v>
          </cell>
          <cell r="AM14">
            <v>74.400000000000006</v>
          </cell>
          <cell r="AN14" t="str">
            <v>*</v>
          </cell>
          <cell r="AO14">
            <v>90</v>
          </cell>
          <cell r="AP14" t="str">
            <v>**</v>
          </cell>
          <cell r="AQ14">
            <v>110.5</v>
          </cell>
          <cell r="AY14">
            <v>70.5</v>
          </cell>
          <cell r="BA14">
            <v>67.900000000000006</v>
          </cell>
          <cell r="BI14">
            <v>72.95627050513238</v>
          </cell>
          <cell r="BJ14">
            <v>7</v>
          </cell>
          <cell r="BK14">
            <v>72.455434437781406</v>
          </cell>
          <cell r="BL14">
            <v>11</v>
          </cell>
          <cell r="BM14">
            <v>8</v>
          </cell>
          <cell r="BN14" t="str">
            <v xml:space="preserve">GA 87467    </v>
          </cell>
          <cell r="BO14">
            <v>69.25</v>
          </cell>
          <cell r="BP14">
            <v>1</v>
          </cell>
          <cell r="BQ14">
            <v>53.443838855573667</v>
          </cell>
          <cell r="BR14">
            <v>28</v>
          </cell>
          <cell r="BS14">
            <v>63.5</v>
          </cell>
          <cell r="BT14">
            <v>20</v>
          </cell>
          <cell r="BU14">
            <v>74.733333333333334</v>
          </cell>
          <cell r="BV14">
            <v>18</v>
          </cell>
          <cell r="BW14">
            <v>80.7</v>
          </cell>
          <cell r="BX14">
            <v>5</v>
          </cell>
          <cell r="BY14">
            <v>100.25</v>
          </cell>
          <cell r="BZ14">
            <v>4</v>
          </cell>
          <cell r="CA14">
            <v>66.599999999999994</v>
          </cell>
          <cell r="CB14">
            <v>18</v>
          </cell>
        </row>
        <row r="15">
          <cell r="A15">
            <v>9</v>
          </cell>
          <cell r="B15" t="str">
            <v xml:space="preserve">GA 871339   </v>
          </cell>
          <cell r="G15">
            <v>65.900000000000006</v>
          </cell>
          <cell r="H15" t="str">
            <v>*</v>
          </cell>
          <cell r="I15">
            <v>75.3</v>
          </cell>
          <cell r="J15" t="str">
            <v>*</v>
          </cell>
          <cell r="K15">
            <v>32.5</v>
          </cell>
          <cell r="Q15">
            <v>53.959215586335318</v>
          </cell>
          <cell r="W15">
            <v>67.3</v>
          </cell>
          <cell r="Y15">
            <v>61.1</v>
          </cell>
          <cell r="AA15">
            <v>79.5</v>
          </cell>
          <cell r="AB15" t="str">
            <v>*</v>
          </cell>
          <cell r="AC15">
            <v>65.8</v>
          </cell>
          <cell r="AE15">
            <v>89</v>
          </cell>
          <cell r="AG15">
            <v>90</v>
          </cell>
          <cell r="AH15" t="str">
            <v>*</v>
          </cell>
          <cell r="AM15">
            <v>83.5</v>
          </cell>
          <cell r="AN15" t="str">
            <v>*</v>
          </cell>
          <cell r="AO15">
            <v>86</v>
          </cell>
          <cell r="AP15" t="str">
            <v>*</v>
          </cell>
          <cell r="AQ15">
            <v>111.7</v>
          </cell>
          <cell r="AY15">
            <v>74.7</v>
          </cell>
          <cell r="BA15">
            <v>62.9</v>
          </cell>
          <cell r="BI15">
            <v>73.966093506641172</v>
          </cell>
          <cell r="BJ15">
            <v>3</v>
          </cell>
          <cell r="BK15">
            <v>73.277281039089033</v>
          </cell>
          <cell r="BL15">
            <v>8</v>
          </cell>
          <cell r="BM15">
            <v>9</v>
          </cell>
          <cell r="BN15" t="str">
            <v xml:space="preserve">GA 871339   </v>
          </cell>
          <cell r="BO15">
            <v>46.8</v>
          </cell>
          <cell r="BP15">
            <v>28</v>
          </cell>
          <cell r="BQ15">
            <v>65.053071862111764</v>
          </cell>
          <cell r="BR15">
            <v>10</v>
          </cell>
          <cell r="BS15">
            <v>67.3</v>
          </cell>
          <cell r="BT15">
            <v>16</v>
          </cell>
          <cell r="BU15">
            <v>78.100000000000009</v>
          </cell>
          <cell r="BV15">
            <v>9</v>
          </cell>
          <cell r="BW15">
            <v>86.75</v>
          </cell>
          <cell r="BX15">
            <v>1</v>
          </cell>
          <cell r="BY15">
            <v>98.85</v>
          </cell>
          <cell r="BZ15">
            <v>5</v>
          </cell>
          <cell r="CA15">
            <v>65.8</v>
          </cell>
          <cell r="CB15">
            <v>20</v>
          </cell>
        </row>
        <row r="16">
          <cell r="A16">
            <v>10</v>
          </cell>
          <cell r="B16" t="str">
            <v xml:space="preserve">GA 90078    </v>
          </cell>
          <cell r="G16">
            <v>49.5</v>
          </cell>
          <cell r="I16">
            <v>63.7</v>
          </cell>
          <cell r="K16">
            <v>30.9</v>
          </cell>
          <cell r="Q16">
            <v>58.208589486620113</v>
          </cell>
          <cell r="W16">
            <v>64.3</v>
          </cell>
          <cell r="Y16">
            <v>72.099999999999994</v>
          </cell>
          <cell r="Z16" t="str">
            <v>*</v>
          </cell>
          <cell r="AA16">
            <v>68.400000000000006</v>
          </cell>
          <cell r="AC16">
            <v>65.7</v>
          </cell>
          <cell r="AE16">
            <v>47</v>
          </cell>
          <cell r="AG16">
            <v>79</v>
          </cell>
          <cell r="AM16">
            <v>70.2</v>
          </cell>
          <cell r="AO16">
            <v>73</v>
          </cell>
          <cell r="AQ16">
            <v>100</v>
          </cell>
          <cell r="AY16">
            <v>77.5</v>
          </cell>
          <cell r="BA16">
            <v>70.900000000000006</v>
          </cell>
          <cell r="BI16">
            <v>64.769891498970779</v>
          </cell>
          <cell r="BJ16">
            <v>26</v>
          </cell>
          <cell r="BK16">
            <v>66.027239299108004</v>
          </cell>
          <cell r="BL16">
            <v>24</v>
          </cell>
          <cell r="BM16">
            <v>10</v>
          </cell>
          <cell r="BN16" t="str">
            <v xml:space="preserve">GA 90078    </v>
          </cell>
          <cell r="BO16">
            <v>51.5</v>
          </cell>
          <cell r="BP16">
            <v>22</v>
          </cell>
          <cell r="BQ16">
            <v>57.136196495540041</v>
          </cell>
          <cell r="BR16">
            <v>25</v>
          </cell>
          <cell r="BS16">
            <v>64.3</v>
          </cell>
          <cell r="BT16">
            <v>20</v>
          </cell>
          <cell r="BU16">
            <v>60.366666666666674</v>
          </cell>
          <cell r="BV16">
            <v>30</v>
          </cell>
          <cell r="BW16">
            <v>74.599999999999994</v>
          </cell>
          <cell r="BX16">
            <v>16</v>
          </cell>
          <cell r="BY16">
            <v>86.5</v>
          </cell>
          <cell r="BZ16">
            <v>23</v>
          </cell>
          <cell r="CA16">
            <v>65.7</v>
          </cell>
          <cell r="CB16">
            <v>20</v>
          </cell>
        </row>
        <row r="17">
          <cell r="A17">
            <v>11</v>
          </cell>
          <cell r="B17" t="str">
            <v>LA 85422-C13</v>
          </cell>
          <cell r="G17">
            <v>40.799999999999997</v>
          </cell>
          <cell r="I17">
            <v>68.599999999999994</v>
          </cell>
          <cell r="K17">
            <v>61.2</v>
          </cell>
          <cell r="L17" t="str">
            <v>**</v>
          </cell>
          <cell r="Q17">
            <v>49.886082999887215</v>
          </cell>
          <cell r="W17">
            <v>71</v>
          </cell>
          <cell r="X17" t="str">
            <v>*</v>
          </cell>
          <cell r="Y17">
            <v>77.099999999999994</v>
          </cell>
          <cell r="Z17" t="str">
            <v>*</v>
          </cell>
          <cell r="AA17">
            <v>77.900000000000006</v>
          </cell>
          <cell r="AB17" t="str">
            <v>*</v>
          </cell>
          <cell r="AC17">
            <v>67</v>
          </cell>
          <cell r="AE17">
            <v>58</v>
          </cell>
          <cell r="AG17">
            <v>96</v>
          </cell>
          <cell r="AH17" t="str">
            <v>**</v>
          </cell>
          <cell r="AM17">
            <v>70.599999999999994</v>
          </cell>
          <cell r="AO17">
            <v>64</v>
          </cell>
          <cell r="AQ17">
            <v>102</v>
          </cell>
          <cell r="AY17">
            <v>62.8</v>
          </cell>
          <cell r="BA17">
            <v>60.4</v>
          </cell>
          <cell r="BI17">
            <v>69.54508330768364</v>
          </cell>
          <cell r="BJ17">
            <v>15</v>
          </cell>
          <cell r="BK17">
            <v>68.485738866659148</v>
          </cell>
          <cell r="BL17">
            <v>21</v>
          </cell>
          <cell r="BM17">
            <v>11</v>
          </cell>
          <cell r="BN17" t="str">
            <v>LA 85422-C13</v>
          </cell>
          <cell r="BO17">
            <v>69.150000000000006</v>
          </cell>
          <cell r="BP17">
            <v>1</v>
          </cell>
          <cell r="BQ17">
            <v>53.095360999962402</v>
          </cell>
          <cell r="BR17">
            <v>28</v>
          </cell>
          <cell r="BS17">
            <v>71</v>
          </cell>
          <cell r="BT17">
            <v>9</v>
          </cell>
          <cell r="BU17">
            <v>67.63333333333334</v>
          </cell>
          <cell r="BV17">
            <v>23</v>
          </cell>
          <cell r="BW17">
            <v>83.3</v>
          </cell>
          <cell r="BX17">
            <v>3</v>
          </cell>
          <cell r="BY17">
            <v>83</v>
          </cell>
          <cell r="BZ17">
            <v>29</v>
          </cell>
          <cell r="CA17">
            <v>67</v>
          </cell>
          <cell r="CB17">
            <v>18</v>
          </cell>
        </row>
        <row r="18">
          <cell r="A18">
            <v>12</v>
          </cell>
          <cell r="B18" t="str">
            <v xml:space="preserve">TX 91D6999  </v>
          </cell>
          <cell r="G18">
            <v>60.6</v>
          </cell>
          <cell r="H18" t="str">
            <v>*</v>
          </cell>
          <cell r="I18">
            <v>66.599999999999994</v>
          </cell>
          <cell r="K18">
            <v>52.5</v>
          </cell>
          <cell r="L18" t="str">
            <v>*</v>
          </cell>
          <cell r="Q18">
            <v>54.815128263255204</v>
          </cell>
          <cell r="W18">
            <v>63.4</v>
          </cell>
          <cell r="Y18">
            <v>67.2</v>
          </cell>
          <cell r="AA18">
            <v>69.3</v>
          </cell>
          <cell r="AC18">
            <v>66.099999999999994</v>
          </cell>
          <cell r="AE18">
            <v>91</v>
          </cell>
          <cell r="AG18">
            <v>60</v>
          </cell>
          <cell r="AM18">
            <v>64.599999999999994</v>
          </cell>
          <cell r="AO18">
            <v>66</v>
          </cell>
          <cell r="AQ18">
            <v>118</v>
          </cell>
          <cell r="AR18" t="str">
            <v>*</v>
          </cell>
          <cell r="AY18">
            <v>82.9</v>
          </cell>
          <cell r="BA18">
            <v>62.9</v>
          </cell>
          <cell r="BI18">
            <v>69.239625251019632</v>
          </cell>
          <cell r="BJ18">
            <v>20</v>
          </cell>
          <cell r="BK18">
            <v>69.727675217550342</v>
          </cell>
          <cell r="BL18">
            <v>17</v>
          </cell>
          <cell r="BM18">
            <v>12</v>
          </cell>
          <cell r="BN18" t="str">
            <v xml:space="preserve">TX 91D6999  </v>
          </cell>
          <cell r="BO18">
            <v>59.85</v>
          </cell>
          <cell r="BP18">
            <v>8</v>
          </cell>
          <cell r="BQ18">
            <v>60.671709421085062</v>
          </cell>
          <cell r="BR18">
            <v>22</v>
          </cell>
          <cell r="BS18">
            <v>63.4</v>
          </cell>
          <cell r="BT18">
            <v>24</v>
          </cell>
          <cell r="BU18">
            <v>75.466666666666654</v>
          </cell>
          <cell r="BV18">
            <v>16</v>
          </cell>
          <cell r="BW18">
            <v>62.3</v>
          </cell>
          <cell r="BX18">
            <v>30</v>
          </cell>
          <cell r="BY18">
            <v>92</v>
          </cell>
          <cell r="BZ18">
            <v>12</v>
          </cell>
          <cell r="CA18">
            <v>66.099999999999994</v>
          </cell>
          <cell r="CB18">
            <v>20</v>
          </cell>
        </row>
        <row r="19">
          <cell r="A19">
            <v>13</v>
          </cell>
          <cell r="B19" t="str">
            <v xml:space="preserve">VA 94-52-68 </v>
          </cell>
          <cell r="G19">
            <v>57.4</v>
          </cell>
          <cell r="H19" t="str">
            <v>*</v>
          </cell>
          <cell r="I19">
            <v>75.400000000000006</v>
          </cell>
          <cell r="J19" t="str">
            <v>*</v>
          </cell>
          <cell r="K19">
            <v>38.799999999999997</v>
          </cell>
          <cell r="Q19">
            <v>65.370840657261425</v>
          </cell>
          <cell r="R19" t="str">
            <v>*</v>
          </cell>
          <cell r="W19">
            <v>77.8</v>
          </cell>
          <cell r="X19" t="str">
            <v>*</v>
          </cell>
          <cell r="Y19">
            <v>66.2</v>
          </cell>
          <cell r="AA19">
            <v>74.900000000000006</v>
          </cell>
          <cell r="AC19">
            <v>71.599999999999994</v>
          </cell>
          <cell r="AE19">
            <v>86</v>
          </cell>
          <cell r="AG19">
            <v>82</v>
          </cell>
          <cell r="AM19">
            <v>65.900000000000006</v>
          </cell>
          <cell r="AO19">
            <v>68</v>
          </cell>
          <cell r="AQ19">
            <v>117.5</v>
          </cell>
          <cell r="AR19" t="str">
            <v>*</v>
          </cell>
          <cell r="AY19">
            <v>89.6</v>
          </cell>
          <cell r="AZ19" t="str">
            <v>*</v>
          </cell>
          <cell r="BA19">
            <v>65.099999999999994</v>
          </cell>
          <cell r="BI19">
            <v>72.836218512097034</v>
          </cell>
          <cell r="BJ19">
            <v>7</v>
          </cell>
          <cell r="BK19">
            <v>73.438056043817411</v>
          </cell>
          <cell r="BL19">
            <v>8</v>
          </cell>
          <cell r="BM19">
            <v>13</v>
          </cell>
          <cell r="BN19" t="str">
            <v xml:space="preserve">VA 94-52-68 </v>
          </cell>
          <cell r="BO19">
            <v>52.5</v>
          </cell>
          <cell r="BP19">
            <v>17</v>
          </cell>
          <cell r="BQ19">
            <v>66.056946885753817</v>
          </cell>
          <cell r="BR19">
            <v>8</v>
          </cell>
          <cell r="BS19">
            <v>77.8</v>
          </cell>
          <cell r="BT19">
            <v>2</v>
          </cell>
          <cell r="BU19">
            <v>77.5</v>
          </cell>
          <cell r="BV19">
            <v>9</v>
          </cell>
          <cell r="BW19">
            <v>73.95</v>
          </cell>
          <cell r="BX19">
            <v>19</v>
          </cell>
          <cell r="BY19">
            <v>92.75</v>
          </cell>
          <cell r="BZ19">
            <v>10</v>
          </cell>
          <cell r="CA19">
            <v>71.599999999999994</v>
          </cell>
          <cell r="CB19">
            <v>9</v>
          </cell>
        </row>
        <row r="20">
          <cell r="A20">
            <v>14</v>
          </cell>
          <cell r="B20" t="str">
            <v>VA 94-54-479</v>
          </cell>
          <cell r="G20">
            <v>62.7</v>
          </cell>
          <cell r="H20" t="str">
            <v>*</v>
          </cell>
          <cell r="I20">
            <v>70</v>
          </cell>
          <cell r="K20">
            <v>48.1</v>
          </cell>
          <cell r="Q20">
            <v>58.681830051551984</v>
          </cell>
          <cell r="W20">
            <v>71.099999999999994</v>
          </cell>
          <cell r="X20" t="str">
            <v>*</v>
          </cell>
          <cell r="Y20">
            <v>78.099999999999994</v>
          </cell>
          <cell r="Z20" t="str">
            <v>*</v>
          </cell>
          <cell r="AA20">
            <v>87.5</v>
          </cell>
          <cell r="AB20" t="str">
            <v>**</v>
          </cell>
          <cell r="AC20">
            <v>74</v>
          </cell>
          <cell r="AD20" t="str">
            <v>*</v>
          </cell>
          <cell r="AE20">
            <v>95</v>
          </cell>
          <cell r="AF20" t="str">
            <v>*</v>
          </cell>
          <cell r="AG20">
            <v>79</v>
          </cell>
          <cell r="AM20">
            <v>81.099999999999994</v>
          </cell>
          <cell r="AN20" t="str">
            <v>*</v>
          </cell>
          <cell r="AO20">
            <v>83</v>
          </cell>
          <cell r="AP20" t="str">
            <v>*</v>
          </cell>
          <cell r="AQ20">
            <v>125.6</v>
          </cell>
          <cell r="AR20" t="str">
            <v>*</v>
          </cell>
          <cell r="AY20">
            <v>88.5</v>
          </cell>
          <cell r="AZ20" t="str">
            <v>*</v>
          </cell>
          <cell r="BA20">
            <v>69.400000000000006</v>
          </cell>
          <cell r="BI20">
            <v>77.990910003965539</v>
          </cell>
          <cell r="BJ20">
            <v>2</v>
          </cell>
          <cell r="BK20">
            <v>78.11878867010347</v>
          </cell>
          <cell r="BL20">
            <v>2</v>
          </cell>
          <cell r="BM20">
            <v>14</v>
          </cell>
          <cell r="BN20" t="str">
            <v>VA 94-54-479</v>
          </cell>
          <cell r="BO20">
            <v>63.099999999999994</v>
          </cell>
          <cell r="BP20">
            <v>5</v>
          </cell>
          <cell r="BQ20">
            <v>63.793943350517317</v>
          </cell>
          <cell r="BR20">
            <v>15</v>
          </cell>
          <cell r="BS20">
            <v>71.099999999999994</v>
          </cell>
          <cell r="BT20">
            <v>9</v>
          </cell>
          <cell r="BU20">
            <v>85.5</v>
          </cell>
          <cell r="BV20">
            <v>2</v>
          </cell>
          <cell r="BW20">
            <v>80.05</v>
          </cell>
          <cell r="BX20">
            <v>6</v>
          </cell>
          <cell r="BY20">
            <v>104.3</v>
          </cell>
          <cell r="BZ20">
            <v>1</v>
          </cell>
          <cell r="CA20">
            <v>74</v>
          </cell>
          <cell r="CB20">
            <v>8</v>
          </cell>
        </row>
        <row r="21">
          <cell r="A21">
            <v>15</v>
          </cell>
          <cell r="B21" t="str">
            <v>VA 94-54-549</v>
          </cell>
          <cell r="G21">
            <v>72.5</v>
          </cell>
          <cell r="H21" t="str">
            <v>**</v>
          </cell>
          <cell r="I21">
            <v>78.599999999999994</v>
          </cell>
          <cell r="J21" t="str">
            <v>*</v>
          </cell>
          <cell r="K21">
            <v>50.5</v>
          </cell>
          <cell r="Q21">
            <v>62.079370934959414</v>
          </cell>
          <cell r="R21" t="str">
            <v>*</v>
          </cell>
          <cell r="W21">
            <v>78.900000000000006</v>
          </cell>
          <cell r="X21" t="str">
            <v>**</v>
          </cell>
          <cell r="Y21">
            <v>66.8</v>
          </cell>
          <cell r="AA21">
            <v>78.599999999999994</v>
          </cell>
          <cell r="AB21" t="str">
            <v>*</v>
          </cell>
          <cell r="AC21">
            <v>70.3</v>
          </cell>
          <cell r="AE21">
            <v>72</v>
          </cell>
          <cell r="AG21">
            <v>90</v>
          </cell>
          <cell r="AH21" t="str">
            <v>*</v>
          </cell>
          <cell r="AM21">
            <v>75.7</v>
          </cell>
          <cell r="AN21" t="str">
            <v>*</v>
          </cell>
          <cell r="AO21">
            <v>59</v>
          </cell>
          <cell r="AQ21">
            <v>103.7</v>
          </cell>
          <cell r="AY21">
            <v>95.5</v>
          </cell>
          <cell r="AZ21" t="str">
            <v>*</v>
          </cell>
          <cell r="BA21">
            <v>67.8</v>
          </cell>
          <cell r="BI21">
            <v>73.744566994996887</v>
          </cell>
          <cell r="BJ21">
            <v>3</v>
          </cell>
          <cell r="BK21">
            <v>74.798624728997297</v>
          </cell>
          <cell r="BL21">
            <v>3</v>
          </cell>
          <cell r="BM21">
            <v>15</v>
          </cell>
          <cell r="BN21" t="str">
            <v>VA 94-54-549</v>
          </cell>
          <cell r="BO21">
            <v>58.65</v>
          </cell>
          <cell r="BP21">
            <v>9</v>
          </cell>
          <cell r="BQ21">
            <v>71.059790311653146</v>
          </cell>
          <cell r="BR21">
            <v>2</v>
          </cell>
          <cell r="BS21">
            <v>78.900000000000006</v>
          </cell>
          <cell r="BT21">
            <v>1</v>
          </cell>
          <cell r="BU21">
            <v>73.633333333333326</v>
          </cell>
          <cell r="BV21">
            <v>19</v>
          </cell>
          <cell r="BW21">
            <v>82.85</v>
          </cell>
          <cell r="BX21">
            <v>3</v>
          </cell>
          <cell r="BY21">
            <v>81.349999999999994</v>
          </cell>
          <cell r="BZ21">
            <v>30</v>
          </cell>
          <cell r="CA21">
            <v>70.3</v>
          </cell>
          <cell r="CB21">
            <v>13</v>
          </cell>
        </row>
        <row r="22">
          <cell r="A22">
            <v>16</v>
          </cell>
          <cell r="B22" t="str">
            <v xml:space="preserve">AR 494B-2-2 </v>
          </cell>
          <cell r="G22">
            <v>69.400000000000006</v>
          </cell>
          <cell r="H22" t="str">
            <v>*</v>
          </cell>
          <cell r="I22">
            <v>77.7</v>
          </cell>
          <cell r="J22" t="str">
            <v>*</v>
          </cell>
          <cell r="K22">
            <v>49.9</v>
          </cell>
          <cell r="Q22">
            <v>51.864718120507533</v>
          </cell>
          <cell r="W22">
            <v>59.4</v>
          </cell>
          <cell r="Y22">
            <v>48.8</v>
          </cell>
          <cell r="AA22">
            <v>84.3</v>
          </cell>
          <cell r="AB22" t="str">
            <v>*</v>
          </cell>
          <cell r="AC22">
            <v>81</v>
          </cell>
          <cell r="AD22" t="str">
            <v>*</v>
          </cell>
          <cell r="AE22">
            <v>90</v>
          </cell>
          <cell r="AG22">
            <v>70</v>
          </cell>
          <cell r="AM22">
            <v>74.5</v>
          </cell>
          <cell r="AN22" t="str">
            <v>*</v>
          </cell>
          <cell r="AO22">
            <v>78</v>
          </cell>
          <cell r="AQ22">
            <v>127.1</v>
          </cell>
          <cell r="AR22" t="str">
            <v>*</v>
          </cell>
          <cell r="AY22">
            <v>86.1</v>
          </cell>
          <cell r="BA22">
            <v>66.099999999999994</v>
          </cell>
          <cell r="BI22">
            <v>73.997286009269814</v>
          </cell>
          <cell r="BJ22">
            <v>3</v>
          </cell>
          <cell r="BK22">
            <v>74.277647874700506</v>
          </cell>
          <cell r="BL22">
            <v>5</v>
          </cell>
          <cell r="BM22">
            <v>16</v>
          </cell>
          <cell r="BN22" t="str">
            <v xml:space="preserve">AR 494B-2-2 </v>
          </cell>
          <cell r="BO22">
            <v>49.349999999999994</v>
          </cell>
          <cell r="BP22">
            <v>26</v>
          </cell>
          <cell r="BQ22">
            <v>66.321572706835852</v>
          </cell>
          <cell r="BR22">
            <v>8</v>
          </cell>
          <cell r="BS22">
            <v>59.4</v>
          </cell>
          <cell r="BT22">
            <v>26</v>
          </cell>
          <cell r="BU22">
            <v>85.100000000000009</v>
          </cell>
          <cell r="BV22">
            <v>3</v>
          </cell>
          <cell r="BW22">
            <v>72.25</v>
          </cell>
          <cell r="BX22">
            <v>24</v>
          </cell>
          <cell r="BY22">
            <v>102.55</v>
          </cell>
          <cell r="BZ22">
            <v>2</v>
          </cell>
          <cell r="CA22">
            <v>81</v>
          </cell>
          <cell r="CB22">
            <v>3</v>
          </cell>
        </row>
        <row r="23">
          <cell r="A23">
            <v>17</v>
          </cell>
          <cell r="B23" t="str">
            <v xml:space="preserve">AR 584A-3-2 </v>
          </cell>
          <cell r="G23">
            <v>71.3</v>
          </cell>
          <cell r="H23" t="str">
            <v>*</v>
          </cell>
          <cell r="I23">
            <v>83.8</v>
          </cell>
          <cell r="J23" t="str">
            <v>*</v>
          </cell>
          <cell r="K23">
            <v>55.4</v>
          </cell>
          <cell r="L23" t="str">
            <v>*</v>
          </cell>
          <cell r="Q23">
            <v>67.728884161835751</v>
          </cell>
          <cell r="R23" t="str">
            <v>*</v>
          </cell>
          <cell r="W23">
            <v>65.599999999999994</v>
          </cell>
          <cell r="Y23">
            <v>78.900000000000006</v>
          </cell>
          <cell r="Z23" t="str">
            <v>*</v>
          </cell>
          <cell r="AA23">
            <v>81.7</v>
          </cell>
          <cell r="AB23" t="str">
            <v>*</v>
          </cell>
          <cell r="AC23">
            <v>81.900000000000006</v>
          </cell>
          <cell r="AD23" t="str">
            <v>**</v>
          </cell>
          <cell r="AE23">
            <v>97</v>
          </cell>
          <cell r="AF23" t="str">
            <v>*</v>
          </cell>
          <cell r="AG23">
            <v>77</v>
          </cell>
          <cell r="AM23">
            <v>75</v>
          </cell>
          <cell r="AN23" t="str">
            <v>*</v>
          </cell>
          <cell r="AO23">
            <v>77</v>
          </cell>
          <cell r="AQ23">
            <v>119.9</v>
          </cell>
          <cell r="AR23" t="str">
            <v>*</v>
          </cell>
          <cell r="AY23">
            <v>86.8</v>
          </cell>
          <cell r="AZ23" t="str">
            <v>*</v>
          </cell>
          <cell r="BA23">
            <v>68.2</v>
          </cell>
          <cell r="BI23">
            <v>79.402221858602758</v>
          </cell>
          <cell r="BJ23">
            <v>1</v>
          </cell>
          <cell r="BK23">
            <v>79.14859227745572</v>
          </cell>
          <cell r="BL23">
            <v>1</v>
          </cell>
          <cell r="BM23">
            <v>17</v>
          </cell>
          <cell r="BN23" t="str">
            <v xml:space="preserve">AR 584A-3-2 </v>
          </cell>
          <cell r="BO23">
            <v>67.150000000000006</v>
          </cell>
          <cell r="BP23">
            <v>3</v>
          </cell>
          <cell r="BQ23">
            <v>74.276294720611915</v>
          </cell>
          <cell r="BR23">
            <v>1</v>
          </cell>
          <cell r="BS23">
            <v>65.599999999999994</v>
          </cell>
          <cell r="BT23">
            <v>17</v>
          </cell>
          <cell r="BU23">
            <v>86.866666666666674</v>
          </cell>
          <cell r="BV23">
            <v>1</v>
          </cell>
          <cell r="BW23">
            <v>76</v>
          </cell>
          <cell r="BX23">
            <v>14</v>
          </cell>
          <cell r="BY23">
            <v>98.45</v>
          </cell>
          <cell r="BZ23">
            <v>5</v>
          </cell>
          <cell r="CA23">
            <v>81.900000000000006</v>
          </cell>
          <cell r="CB23">
            <v>1</v>
          </cell>
        </row>
        <row r="24">
          <cell r="A24">
            <v>18</v>
          </cell>
          <cell r="B24" t="str">
            <v xml:space="preserve">FL 92944RCX </v>
          </cell>
          <cell r="G24">
            <v>42.9</v>
          </cell>
          <cell r="I24">
            <v>63</v>
          </cell>
          <cell r="K24">
            <v>34.9</v>
          </cell>
          <cell r="Q24">
            <v>40.141407022333198</v>
          </cell>
          <cell r="W24">
            <v>71.8</v>
          </cell>
          <cell r="X24" t="str">
            <v>*</v>
          </cell>
          <cell r="Y24">
            <v>71.7</v>
          </cell>
          <cell r="Z24" t="str">
            <v>*</v>
          </cell>
          <cell r="AA24">
            <v>63.7</v>
          </cell>
          <cell r="AC24">
            <v>50.4</v>
          </cell>
          <cell r="AE24">
            <v>39</v>
          </cell>
          <cell r="AG24">
            <v>89</v>
          </cell>
          <cell r="AH24" t="str">
            <v>*</v>
          </cell>
          <cell r="AM24">
            <v>64.599999999999994</v>
          </cell>
          <cell r="AO24">
            <v>66</v>
          </cell>
          <cell r="AQ24">
            <v>113.5</v>
          </cell>
          <cell r="AY24">
            <v>59.5</v>
          </cell>
          <cell r="BA24">
            <v>54.8</v>
          </cell>
          <cell r="BI24">
            <v>62.357031309410246</v>
          </cell>
          <cell r="BJ24">
            <v>32</v>
          </cell>
          <cell r="BK24">
            <v>61.66276046815554</v>
          </cell>
          <cell r="BL24">
            <v>31</v>
          </cell>
          <cell r="BM24">
            <v>18</v>
          </cell>
          <cell r="BN24" t="str">
            <v xml:space="preserve">FL 92944RCX </v>
          </cell>
          <cell r="BO24">
            <v>53.3</v>
          </cell>
          <cell r="BP24">
            <v>17</v>
          </cell>
          <cell r="BQ24">
            <v>48.680469007444401</v>
          </cell>
          <cell r="BR24">
            <v>32</v>
          </cell>
          <cell r="BS24">
            <v>71.8</v>
          </cell>
          <cell r="BT24">
            <v>7</v>
          </cell>
          <cell r="BU24">
            <v>51.033333333333331</v>
          </cell>
          <cell r="BV24">
            <v>33</v>
          </cell>
          <cell r="BW24">
            <v>76.8</v>
          </cell>
          <cell r="BX24">
            <v>11</v>
          </cell>
          <cell r="BY24">
            <v>89.75</v>
          </cell>
          <cell r="BZ24">
            <v>15</v>
          </cell>
          <cell r="CA24">
            <v>50.4</v>
          </cell>
          <cell r="CB24">
            <v>33</v>
          </cell>
        </row>
        <row r="25">
          <cell r="A25">
            <v>19</v>
          </cell>
          <cell r="B25" t="str">
            <v xml:space="preserve">FL 931339AS </v>
          </cell>
          <cell r="G25">
            <v>19.600000000000001</v>
          </cell>
          <cell r="I25">
            <v>63.6</v>
          </cell>
          <cell r="K25">
            <v>34</v>
          </cell>
          <cell r="Q25">
            <v>42.733623013347938</v>
          </cell>
          <cell r="W25">
            <v>48.7</v>
          </cell>
          <cell r="Y25">
            <v>60.8</v>
          </cell>
          <cell r="AA25">
            <v>52.1</v>
          </cell>
          <cell r="AC25">
            <v>57.1</v>
          </cell>
          <cell r="AE25">
            <v>67</v>
          </cell>
          <cell r="AG25">
            <v>57</v>
          </cell>
          <cell r="AM25">
            <v>45.8</v>
          </cell>
          <cell r="AO25">
            <v>47</v>
          </cell>
          <cell r="AQ25">
            <v>95.2</v>
          </cell>
          <cell r="AY25">
            <v>59.9</v>
          </cell>
          <cell r="BA25">
            <v>53.2</v>
          </cell>
          <cell r="BI25">
            <v>53.125663308719076</v>
          </cell>
          <cell r="BJ25">
            <v>33</v>
          </cell>
          <cell r="BK25">
            <v>53.582241534223201</v>
          </cell>
          <cell r="BL25">
            <v>33</v>
          </cell>
          <cell r="BM25">
            <v>19</v>
          </cell>
          <cell r="BN25" t="str">
            <v xml:space="preserve">FL 931339AS </v>
          </cell>
          <cell r="BO25">
            <v>47.4</v>
          </cell>
          <cell r="BP25">
            <v>28</v>
          </cell>
          <cell r="BQ25">
            <v>41.977874337782644</v>
          </cell>
          <cell r="BR25">
            <v>33</v>
          </cell>
          <cell r="BS25">
            <v>48.7</v>
          </cell>
          <cell r="BT25">
            <v>32</v>
          </cell>
          <cell r="BU25">
            <v>58.733333333333327</v>
          </cell>
          <cell r="BV25">
            <v>32</v>
          </cell>
          <cell r="BW25">
            <v>51.4</v>
          </cell>
          <cell r="BX25">
            <v>33</v>
          </cell>
          <cell r="BY25">
            <v>71.099999999999994</v>
          </cell>
          <cell r="BZ25">
            <v>32</v>
          </cell>
          <cell r="CA25">
            <v>57.1</v>
          </cell>
          <cell r="CB25">
            <v>30</v>
          </cell>
        </row>
        <row r="26">
          <cell r="A26">
            <v>20</v>
          </cell>
          <cell r="B26" t="str">
            <v xml:space="preserve">FL 92944BX  </v>
          </cell>
          <cell r="G26">
            <v>34.4</v>
          </cell>
          <cell r="I26">
            <v>72.099999999999994</v>
          </cell>
          <cell r="K26">
            <v>37.4</v>
          </cell>
          <cell r="Q26">
            <v>43.332517107589297</v>
          </cell>
          <cell r="W26">
            <v>55.2</v>
          </cell>
          <cell r="Y26">
            <v>67.5</v>
          </cell>
          <cell r="AA26">
            <v>70.3</v>
          </cell>
          <cell r="AC26">
            <v>70.900000000000006</v>
          </cell>
          <cell r="AE26">
            <v>49</v>
          </cell>
          <cell r="AG26">
            <v>83</v>
          </cell>
          <cell r="AM26">
            <v>64.400000000000006</v>
          </cell>
          <cell r="AO26">
            <v>75</v>
          </cell>
          <cell r="AQ26">
            <v>127.5</v>
          </cell>
          <cell r="AR26" t="str">
            <v>**</v>
          </cell>
          <cell r="AY26">
            <v>39.4</v>
          </cell>
          <cell r="BA26">
            <v>51.7</v>
          </cell>
          <cell r="BI26">
            <v>65.387116700583789</v>
          </cell>
          <cell r="BJ26">
            <v>26</v>
          </cell>
          <cell r="BK26">
            <v>62.742167807172628</v>
          </cell>
          <cell r="BL26">
            <v>29</v>
          </cell>
          <cell r="BM26">
            <v>20</v>
          </cell>
          <cell r="BN26" t="str">
            <v xml:space="preserve">FL 92944BX  </v>
          </cell>
          <cell r="BO26">
            <v>52.45</v>
          </cell>
          <cell r="BP26">
            <v>17</v>
          </cell>
          <cell r="BQ26">
            <v>49.94417236919643</v>
          </cell>
          <cell r="BR26">
            <v>31</v>
          </cell>
          <cell r="BS26">
            <v>55.2</v>
          </cell>
          <cell r="BT26">
            <v>30</v>
          </cell>
          <cell r="BU26">
            <v>63.4</v>
          </cell>
          <cell r="BV26">
            <v>28</v>
          </cell>
          <cell r="BW26">
            <v>73.7</v>
          </cell>
          <cell r="BX26">
            <v>19</v>
          </cell>
          <cell r="BY26">
            <v>101.25</v>
          </cell>
          <cell r="BZ26">
            <v>3</v>
          </cell>
          <cell r="CA26">
            <v>70.900000000000006</v>
          </cell>
          <cell r="CB26">
            <v>11</v>
          </cell>
        </row>
        <row r="27">
          <cell r="A27">
            <v>21</v>
          </cell>
          <cell r="B27" t="str">
            <v xml:space="preserve">A93-6061    </v>
          </cell>
          <cell r="G27">
            <v>57.7</v>
          </cell>
          <cell r="H27" t="str">
            <v>*</v>
          </cell>
          <cell r="I27">
            <v>79.900000000000006</v>
          </cell>
          <cell r="J27" t="str">
            <v>*</v>
          </cell>
          <cell r="K27">
            <v>41.9</v>
          </cell>
          <cell r="Q27">
            <v>69.175531612911968</v>
          </cell>
          <cell r="R27" t="str">
            <v>*</v>
          </cell>
          <cell r="W27">
            <v>74.2</v>
          </cell>
          <cell r="X27" t="str">
            <v>*</v>
          </cell>
          <cell r="Y27">
            <v>51.2</v>
          </cell>
          <cell r="AA27">
            <v>63.8</v>
          </cell>
          <cell r="AC27">
            <v>71.400000000000006</v>
          </cell>
          <cell r="AE27">
            <v>62</v>
          </cell>
          <cell r="AG27">
            <v>50</v>
          </cell>
          <cell r="AM27">
            <v>58.9</v>
          </cell>
          <cell r="AO27">
            <v>61</v>
          </cell>
          <cell r="AQ27">
            <v>107.8</v>
          </cell>
          <cell r="AY27">
            <v>72</v>
          </cell>
          <cell r="BA27">
            <v>74.099999999999994</v>
          </cell>
          <cell r="BB27" t="str">
            <v>*</v>
          </cell>
          <cell r="BI27">
            <v>65.305810124070149</v>
          </cell>
          <cell r="BJ27">
            <v>26</v>
          </cell>
          <cell r="BK27">
            <v>66.338368774194137</v>
          </cell>
          <cell r="BL27">
            <v>24</v>
          </cell>
          <cell r="BM27">
            <v>21</v>
          </cell>
          <cell r="BN27" t="str">
            <v xml:space="preserve">A93-6061    </v>
          </cell>
          <cell r="BO27">
            <v>46.55</v>
          </cell>
          <cell r="BP27">
            <v>28</v>
          </cell>
          <cell r="BQ27">
            <v>68.925177204304006</v>
          </cell>
          <cell r="BR27">
            <v>4</v>
          </cell>
          <cell r="BS27">
            <v>74.2</v>
          </cell>
          <cell r="BT27">
            <v>5</v>
          </cell>
          <cell r="BU27">
            <v>65.733333333333334</v>
          </cell>
          <cell r="BV27">
            <v>26</v>
          </cell>
          <cell r="BW27">
            <v>54.45</v>
          </cell>
          <cell r="BX27">
            <v>32</v>
          </cell>
          <cell r="BY27">
            <v>84.4</v>
          </cell>
          <cell r="BZ27">
            <v>26</v>
          </cell>
          <cell r="CA27">
            <v>71.400000000000006</v>
          </cell>
          <cell r="CB27">
            <v>11</v>
          </cell>
        </row>
        <row r="28">
          <cell r="A28">
            <v>22</v>
          </cell>
          <cell r="B28" t="str">
            <v xml:space="preserve">A93-6227    </v>
          </cell>
          <cell r="G28">
            <v>57.7</v>
          </cell>
          <cell r="H28" t="str">
            <v>*</v>
          </cell>
          <cell r="I28">
            <v>75.7</v>
          </cell>
          <cell r="J28" t="str">
            <v>*</v>
          </cell>
          <cell r="K28">
            <v>47</v>
          </cell>
          <cell r="Q28">
            <v>58.4313389249415</v>
          </cell>
          <cell r="W28">
            <v>66</v>
          </cell>
          <cell r="Y28">
            <v>56.6</v>
          </cell>
          <cell r="AA28">
            <v>52.4</v>
          </cell>
          <cell r="AC28">
            <v>71.8</v>
          </cell>
          <cell r="AE28">
            <v>77</v>
          </cell>
          <cell r="AG28">
            <v>72</v>
          </cell>
          <cell r="AM28">
            <v>62.3</v>
          </cell>
          <cell r="AO28">
            <v>60</v>
          </cell>
          <cell r="AQ28">
            <v>120.7</v>
          </cell>
          <cell r="AR28" t="str">
            <v>*</v>
          </cell>
          <cell r="AY28">
            <v>78</v>
          </cell>
          <cell r="BA28">
            <v>31.4</v>
          </cell>
          <cell r="BI28">
            <v>67.510102994226273</v>
          </cell>
          <cell r="BJ28">
            <v>22</v>
          </cell>
          <cell r="BK28">
            <v>65.802089261662758</v>
          </cell>
          <cell r="BL28">
            <v>24</v>
          </cell>
          <cell r="BM28">
            <v>22</v>
          </cell>
          <cell r="BN28" t="str">
            <v xml:space="preserve">A93-6227    </v>
          </cell>
          <cell r="BO28">
            <v>51.8</v>
          </cell>
          <cell r="BP28">
            <v>22</v>
          </cell>
          <cell r="BQ28">
            <v>63.943779641647176</v>
          </cell>
          <cell r="BR28">
            <v>15</v>
          </cell>
          <cell r="BS28">
            <v>66</v>
          </cell>
          <cell r="BT28">
            <v>17</v>
          </cell>
          <cell r="BU28">
            <v>67.066666666666663</v>
          </cell>
          <cell r="BV28">
            <v>24</v>
          </cell>
          <cell r="BW28">
            <v>67.150000000000006</v>
          </cell>
          <cell r="BX28">
            <v>29</v>
          </cell>
          <cell r="BY28">
            <v>90.35</v>
          </cell>
          <cell r="BZ28">
            <v>15</v>
          </cell>
          <cell r="CA28">
            <v>71.8</v>
          </cell>
          <cell r="CB28">
            <v>9</v>
          </cell>
        </row>
        <row r="29">
          <cell r="A29">
            <v>23</v>
          </cell>
          <cell r="B29" t="str">
            <v xml:space="preserve">A93*7162    </v>
          </cell>
          <cell r="G29">
            <v>58.2</v>
          </cell>
          <cell r="H29" t="str">
            <v>*</v>
          </cell>
          <cell r="I29">
            <v>65.2</v>
          </cell>
          <cell r="K29">
            <v>53.8</v>
          </cell>
          <cell r="L29" t="str">
            <v>*</v>
          </cell>
          <cell r="Q29">
            <v>76.215392982277791</v>
          </cell>
          <cell r="R29" t="str">
            <v>**</v>
          </cell>
          <cell r="W29">
            <v>74.7</v>
          </cell>
          <cell r="X29" t="str">
            <v>*</v>
          </cell>
          <cell r="Y29">
            <v>56.9</v>
          </cell>
          <cell r="AA29">
            <v>74</v>
          </cell>
          <cell r="AC29">
            <v>67.5</v>
          </cell>
          <cell r="AE29">
            <v>89</v>
          </cell>
          <cell r="AG29">
            <v>84</v>
          </cell>
          <cell r="AM29">
            <v>73.7</v>
          </cell>
          <cell r="AN29" t="str">
            <v>*</v>
          </cell>
          <cell r="AO29">
            <v>61</v>
          </cell>
          <cell r="AQ29">
            <v>117.5</v>
          </cell>
          <cell r="AR29" t="str">
            <v>*</v>
          </cell>
          <cell r="AY29">
            <v>96</v>
          </cell>
          <cell r="AZ29" t="str">
            <v>**</v>
          </cell>
          <cell r="BA29">
            <v>77.5</v>
          </cell>
          <cell r="BB29" t="str">
            <v>**</v>
          </cell>
          <cell r="BI29">
            <v>73.208876383252132</v>
          </cell>
          <cell r="BJ29">
            <v>7</v>
          </cell>
          <cell r="BK29">
            <v>75.014359532151857</v>
          </cell>
          <cell r="BL29">
            <v>3</v>
          </cell>
          <cell r="BM29">
            <v>23</v>
          </cell>
          <cell r="BN29" t="str">
            <v xml:space="preserve">A93*7162    </v>
          </cell>
          <cell r="BO29">
            <v>55.349999999999994</v>
          </cell>
          <cell r="BP29">
            <v>13</v>
          </cell>
          <cell r="BQ29">
            <v>66.538464327425928</v>
          </cell>
          <cell r="BR29">
            <v>6</v>
          </cell>
          <cell r="BS29">
            <v>74.7</v>
          </cell>
          <cell r="BT29">
            <v>3</v>
          </cell>
          <cell r="BU29">
            <v>76.833333333333329</v>
          </cell>
          <cell r="BV29">
            <v>14</v>
          </cell>
          <cell r="BW29">
            <v>78.849999999999994</v>
          </cell>
          <cell r="BX29">
            <v>8</v>
          </cell>
          <cell r="BY29">
            <v>89.25</v>
          </cell>
          <cell r="BZ29">
            <v>18</v>
          </cell>
          <cell r="CA29">
            <v>67.5</v>
          </cell>
          <cell r="CB29">
            <v>15</v>
          </cell>
        </row>
        <row r="30">
          <cell r="A30">
            <v>24</v>
          </cell>
          <cell r="B30" t="str">
            <v xml:space="preserve">L920738     </v>
          </cell>
          <cell r="G30">
            <v>55.1</v>
          </cell>
          <cell r="H30" t="str">
            <v>*</v>
          </cell>
          <cell r="I30">
            <v>83.5</v>
          </cell>
          <cell r="J30" t="str">
            <v>*</v>
          </cell>
          <cell r="K30">
            <v>43.5</v>
          </cell>
          <cell r="Q30">
            <v>53.143283577832086</v>
          </cell>
          <cell r="W30">
            <v>74.900000000000006</v>
          </cell>
          <cell r="X30" t="str">
            <v>*</v>
          </cell>
          <cell r="Y30">
            <v>62.4</v>
          </cell>
          <cell r="AA30">
            <v>70.3</v>
          </cell>
          <cell r="AC30">
            <v>82.2</v>
          </cell>
          <cell r="AD30" t="str">
            <v>**</v>
          </cell>
          <cell r="AE30">
            <v>98</v>
          </cell>
          <cell r="AF30" t="str">
            <v>*</v>
          </cell>
          <cell r="AG30">
            <v>83</v>
          </cell>
          <cell r="AM30">
            <v>64.099999999999994</v>
          </cell>
          <cell r="AO30">
            <v>72</v>
          </cell>
          <cell r="AQ30">
            <v>110.8</v>
          </cell>
          <cell r="AY30">
            <v>87.6</v>
          </cell>
          <cell r="AZ30" t="str">
            <v>*</v>
          </cell>
          <cell r="BA30">
            <v>65.599999999999994</v>
          </cell>
          <cell r="BI30">
            <v>73.30332950598708</v>
          </cell>
          <cell r="BJ30">
            <v>7</v>
          </cell>
          <cell r="BK30">
            <v>73.742885571855453</v>
          </cell>
          <cell r="BL30">
            <v>5</v>
          </cell>
          <cell r="BM30">
            <v>24</v>
          </cell>
          <cell r="BN30" t="str">
            <v xml:space="preserve">L920738     </v>
          </cell>
          <cell r="BO30">
            <v>52.95</v>
          </cell>
          <cell r="BP30">
            <v>17</v>
          </cell>
          <cell r="BQ30">
            <v>63.91442785927736</v>
          </cell>
          <cell r="BR30">
            <v>15</v>
          </cell>
          <cell r="BS30">
            <v>74.900000000000006</v>
          </cell>
          <cell r="BT30">
            <v>3</v>
          </cell>
          <cell r="BU30">
            <v>83.5</v>
          </cell>
          <cell r="BV30">
            <v>4</v>
          </cell>
          <cell r="BW30">
            <v>73.55</v>
          </cell>
          <cell r="BX30">
            <v>19</v>
          </cell>
          <cell r="BY30">
            <v>91.4</v>
          </cell>
          <cell r="BZ30">
            <v>14</v>
          </cell>
          <cell r="CA30">
            <v>82.2</v>
          </cell>
          <cell r="CB30">
            <v>1</v>
          </cell>
        </row>
        <row r="31">
          <cell r="A31">
            <v>25</v>
          </cell>
          <cell r="B31" t="str">
            <v xml:space="preserve">L920024     </v>
          </cell>
          <cell r="G31">
            <v>51</v>
          </cell>
          <cell r="I31">
            <v>75.3</v>
          </cell>
          <cell r="J31" t="str">
            <v>*</v>
          </cell>
          <cell r="K31">
            <v>34.1</v>
          </cell>
          <cell r="Q31">
            <v>55.698782628464187</v>
          </cell>
          <cell r="W31">
            <v>62.9</v>
          </cell>
          <cell r="Y31">
            <v>66.8</v>
          </cell>
          <cell r="AA31">
            <v>64.3</v>
          </cell>
          <cell r="AC31">
            <v>78.5</v>
          </cell>
          <cell r="AD31" t="str">
            <v>*</v>
          </cell>
          <cell r="AE31">
            <v>98</v>
          </cell>
          <cell r="AF31" t="str">
            <v>*</v>
          </cell>
          <cell r="AG31">
            <v>79</v>
          </cell>
          <cell r="AM31">
            <v>71.599999999999994</v>
          </cell>
          <cell r="AO31">
            <v>75</v>
          </cell>
          <cell r="AQ31">
            <v>95</v>
          </cell>
          <cell r="AY31">
            <v>85.8</v>
          </cell>
          <cell r="BA31">
            <v>66.8</v>
          </cell>
          <cell r="BI31">
            <v>69.784521740651101</v>
          </cell>
          <cell r="BJ31">
            <v>15</v>
          </cell>
          <cell r="BK31">
            <v>70.653252175230961</v>
          </cell>
          <cell r="BL31">
            <v>14</v>
          </cell>
          <cell r="BM31">
            <v>25</v>
          </cell>
          <cell r="BN31" t="str">
            <v xml:space="preserve">L920024     </v>
          </cell>
          <cell r="BO31">
            <v>50.45</v>
          </cell>
          <cell r="BP31">
            <v>24</v>
          </cell>
          <cell r="BQ31">
            <v>60.66626087615473</v>
          </cell>
          <cell r="BR31">
            <v>22</v>
          </cell>
          <cell r="BS31">
            <v>62.9</v>
          </cell>
          <cell r="BT31">
            <v>24</v>
          </cell>
          <cell r="BU31">
            <v>80.266666666666666</v>
          </cell>
          <cell r="BV31">
            <v>5</v>
          </cell>
          <cell r="BW31">
            <v>75.3</v>
          </cell>
          <cell r="BX31">
            <v>16</v>
          </cell>
          <cell r="BY31">
            <v>85</v>
          </cell>
          <cell r="BZ31">
            <v>25</v>
          </cell>
          <cell r="CA31">
            <v>78.5</v>
          </cell>
          <cell r="CB31">
            <v>5</v>
          </cell>
        </row>
        <row r="32">
          <cell r="A32">
            <v>26</v>
          </cell>
          <cell r="B32" t="str">
            <v xml:space="preserve">LA8889-B2-1 </v>
          </cell>
          <cell r="G32">
            <v>47</v>
          </cell>
          <cell r="I32">
            <v>70.099999999999994</v>
          </cell>
          <cell r="K32">
            <v>43.8</v>
          </cell>
          <cell r="Q32">
            <v>50.728124832662544</v>
          </cell>
          <cell r="W32">
            <v>33.5</v>
          </cell>
          <cell r="Y32">
            <v>68.900000000000006</v>
          </cell>
          <cell r="AA32">
            <v>62.8</v>
          </cell>
          <cell r="AC32">
            <v>63</v>
          </cell>
          <cell r="AE32">
            <v>84</v>
          </cell>
          <cell r="AG32">
            <v>85</v>
          </cell>
          <cell r="AH32" t="str">
            <v>*</v>
          </cell>
          <cell r="AM32">
            <v>69.099999999999994</v>
          </cell>
          <cell r="AO32">
            <v>61</v>
          </cell>
          <cell r="AQ32">
            <v>75.599999999999994</v>
          </cell>
          <cell r="AY32">
            <v>78.900000000000006</v>
          </cell>
          <cell r="BA32">
            <v>53.7</v>
          </cell>
          <cell r="BI32">
            <v>62.656009602512505</v>
          </cell>
          <cell r="BJ32">
            <v>30</v>
          </cell>
          <cell r="BK32">
            <v>63.141874988844172</v>
          </cell>
          <cell r="BL32">
            <v>29</v>
          </cell>
          <cell r="BM32">
            <v>26</v>
          </cell>
          <cell r="BN32" t="str">
            <v xml:space="preserve">LA8889-B2-1 </v>
          </cell>
          <cell r="BO32">
            <v>56.35</v>
          </cell>
          <cell r="BP32">
            <v>11</v>
          </cell>
          <cell r="BQ32">
            <v>55.942708277554175</v>
          </cell>
          <cell r="BR32">
            <v>26</v>
          </cell>
          <cell r="BS32">
            <v>33.5</v>
          </cell>
          <cell r="BT32">
            <v>33</v>
          </cell>
          <cell r="BU32">
            <v>69.933333333333337</v>
          </cell>
          <cell r="BV32">
            <v>20</v>
          </cell>
          <cell r="BW32">
            <v>77.05</v>
          </cell>
          <cell r="BX32">
            <v>11</v>
          </cell>
          <cell r="BY32">
            <v>68.3</v>
          </cell>
          <cell r="BZ32">
            <v>33</v>
          </cell>
          <cell r="CA32">
            <v>63</v>
          </cell>
          <cell r="CB32">
            <v>27</v>
          </cell>
        </row>
        <row r="33">
          <cell r="A33">
            <v>27</v>
          </cell>
          <cell r="B33" t="str">
            <v xml:space="preserve">LA8529-B3-  </v>
          </cell>
          <cell r="G33">
            <v>68.3</v>
          </cell>
          <cell r="H33" t="str">
            <v>*</v>
          </cell>
          <cell r="I33">
            <v>70.2</v>
          </cell>
          <cell r="K33">
            <v>54.7</v>
          </cell>
          <cell r="L33" t="str">
            <v>*</v>
          </cell>
          <cell r="Q33">
            <v>57.406528322261437</v>
          </cell>
          <cell r="W33">
            <v>59.2</v>
          </cell>
          <cell r="Y33">
            <v>70.3</v>
          </cell>
          <cell r="AA33">
            <v>57.5</v>
          </cell>
          <cell r="AC33">
            <v>68</v>
          </cell>
          <cell r="AE33">
            <v>83</v>
          </cell>
          <cell r="AG33">
            <v>72</v>
          </cell>
          <cell r="AM33">
            <v>66.8</v>
          </cell>
          <cell r="AO33">
            <v>54</v>
          </cell>
          <cell r="AQ33">
            <v>121.9</v>
          </cell>
          <cell r="AR33" t="str">
            <v>*</v>
          </cell>
          <cell r="AY33">
            <v>77.599999999999994</v>
          </cell>
          <cell r="BA33">
            <v>53</v>
          </cell>
          <cell r="BI33">
            <v>69.485117563250881</v>
          </cell>
          <cell r="BJ33">
            <v>15</v>
          </cell>
          <cell r="BK33">
            <v>68.927101888150759</v>
          </cell>
          <cell r="BL33">
            <v>20</v>
          </cell>
          <cell r="BM33">
            <v>27</v>
          </cell>
          <cell r="BN33" t="str">
            <v xml:space="preserve">LA8529-B3-  </v>
          </cell>
          <cell r="BO33">
            <v>62.5</v>
          </cell>
          <cell r="BP33">
            <v>5</v>
          </cell>
          <cell r="BQ33">
            <v>65.302176107420479</v>
          </cell>
          <cell r="BR33">
            <v>10</v>
          </cell>
          <cell r="BS33">
            <v>59.2</v>
          </cell>
          <cell r="BT33">
            <v>26</v>
          </cell>
          <cell r="BU33">
            <v>69.5</v>
          </cell>
          <cell r="BV33">
            <v>20</v>
          </cell>
          <cell r="BW33">
            <v>69.400000000000006</v>
          </cell>
          <cell r="BX33">
            <v>27</v>
          </cell>
          <cell r="BY33">
            <v>87.95</v>
          </cell>
          <cell r="BZ33">
            <v>21</v>
          </cell>
          <cell r="CA33">
            <v>68</v>
          </cell>
          <cell r="CB33">
            <v>15</v>
          </cell>
        </row>
        <row r="34">
          <cell r="A34">
            <v>28</v>
          </cell>
          <cell r="B34" t="str">
            <v>LA 87167-D8-</v>
          </cell>
          <cell r="G34">
            <v>55.3</v>
          </cell>
          <cell r="H34" t="str">
            <v>*</v>
          </cell>
          <cell r="I34">
            <v>75</v>
          </cell>
          <cell r="J34" t="str">
            <v>*</v>
          </cell>
          <cell r="K34">
            <v>58.6</v>
          </cell>
          <cell r="L34" t="str">
            <v>*</v>
          </cell>
          <cell r="Q34">
            <v>48.593646698418098</v>
          </cell>
          <cell r="W34">
            <v>54.9</v>
          </cell>
          <cell r="Y34">
            <v>76</v>
          </cell>
          <cell r="Z34" t="str">
            <v>*</v>
          </cell>
          <cell r="AA34">
            <v>69.8</v>
          </cell>
          <cell r="AC34">
            <v>65.099999999999994</v>
          </cell>
          <cell r="AE34">
            <v>98</v>
          </cell>
          <cell r="AF34" t="str">
            <v>*</v>
          </cell>
          <cell r="AG34">
            <v>87</v>
          </cell>
          <cell r="AH34" t="str">
            <v>*</v>
          </cell>
          <cell r="AM34">
            <v>73.7</v>
          </cell>
          <cell r="AN34" t="str">
            <v>*</v>
          </cell>
          <cell r="AO34">
            <v>77</v>
          </cell>
          <cell r="AQ34">
            <v>101</v>
          </cell>
          <cell r="AY34">
            <v>75.8</v>
          </cell>
          <cell r="BA34">
            <v>51.3</v>
          </cell>
          <cell r="BI34">
            <v>72.307203592186013</v>
          </cell>
          <cell r="BJ34">
            <v>13</v>
          </cell>
          <cell r="BK34">
            <v>71.139576446561207</v>
          </cell>
          <cell r="BL34">
            <v>14</v>
          </cell>
          <cell r="BM34">
            <v>28</v>
          </cell>
          <cell r="BN34" t="str">
            <v>LA 87167-D8-</v>
          </cell>
          <cell r="BO34">
            <v>67.3</v>
          </cell>
          <cell r="BP34">
            <v>3</v>
          </cell>
          <cell r="BQ34">
            <v>59.631215566139367</v>
          </cell>
          <cell r="BR34">
            <v>24</v>
          </cell>
          <cell r="BS34">
            <v>54.9</v>
          </cell>
          <cell r="BT34">
            <v>30</v>
          </cell>
          <cell r="BU34">
            <v>77.633333333333326</v>
          </cell>
          <cell r="BV34">
            <v>9</v>
          </cell>
          <cell r="BW34">
            <v>80.349999999999994</v>
          </cell>
          <cell r="BX34">
            <v>6</v>
          </cell>
          <cell r="BY34">
            <v>89</v>
          </cell>
          <cell r="BZ34">
            <v>18</v>
          </cell>
          <cell r="CA34">
            <v>65.099999999999994</v>
          </cell>
          <cell r="CB34">
            <v>23</v>
          </cell>
        </row>
        <row r="35">
          <cell r="A35">
            <v>29</v>
          </cell>
          <cell r="B35" t="str">
            <v xml:space="preserve">TX 92D7702  </v>
          </cell>
          <cell r="G35">
            <v>65.400000000000006</v>
          </cell>
          <cell r="H35" t="str">
            <v>*</v>
          </cell>
          <cell r="I35">
            <v>84.5</v>
          </cell>
          <cell r="J35" t="str">
            <v>**</v>
          </cell>
          <cell r="K35">
            <v>40.299999999999997</v>
          </cell>
          <cell r="Q35">
            <v>53.308101843549736</v>
          </cell>
          <cell r="W35">
            <v>68.3</v>
          </cell>
          <cell r="Y35">
            <v>68.400000000000006</v>
          </cell>
          <cell r="AA35">
            <v>56.7</v>
          </cell>
          <cell r="AC35">
            <v>59.7</v>
          </cell>
          <cell r="AE35">
            <v>68</v>
          </cell>
          <cell r="AG35">
            <v>67</v>
          </cell>
          <cell r="AM35">
            <v>49.9</v>
          </cell>
          <cell r="AO35">
            <v>52</v>
          </cell>
          <cell r="AQ35">
            <v>103.4</v>
          </cell>
          <cell r="AY35">
            <v>82.4</v>
          </cell>
          <cell r="BA35">
            <v>60.4</v>
          </cell>
          <cell r="BI35">
            <v>64.377546295657666</v>
          </cell>
          <cell r="BJ35">
            <v>29</v>
          </cell>
          <cell r="BK35">
            <v>65.313873456236635</v>
          </cell>
          <cell r="BL35">
            <v>27</v>
          </cell>
          <cell r="BM35">
            <v>29</v>
          </cell>
          <cell r="BN35" t="str">
            <v xml:space="preserve">TX 92D7702  </v>
          </cell>
          <cell r="BO35">
            <v>54.35</v>
          </cell>
          <cell r="BP35">
            <v>14</v>
          </cell>
          <cell r="BQ35">
            <v>67.736033947849918</v>
          </cell>
          <cell r="BR35">
            <v>5</v>
          </cell>
          <cell r="BS35">
            <v>68.3</v>
          </cell>
          <cell r="BT35">
            <v>14</v>
          </cell>
          <cell r="BU35">
            <v>61.466666666666669</v>
          </cell>
          <cell r="BV35">
            <v>29</v>
          </cell>
          <cell r="BW35">
            <v>58.45</v>
          </cell>
          <cell r="BX35">
            <v>31</v>
          </cell>
          <cell r="BY35">
            <v>77.7</v>
          </cell>
          <cell r="BZ35">
            <v>31</v>
          </cell>
          <cell r="CA35">
            <v>59.7</v>
          </cell>
          <cell r="CB35">
            <v>29</v>
          </cell>
        </row>
        <row r="36">
          <cell r="A36">
            <v>30</v>
          </cell>
          <cell r="B36" t="str">
            <v xml:space="preserve">TX 92D8102  </v>
          </cell>
          <cell r="G36">
            <v>63.2</v>
          </cell>
          <cell r="H36" t="str">
            <v>*</v>
          </cell>
          <cell r="I36">
            <v>73.900000000000006</v>
          </cell>
          <cell r="J36" t="str">
            <v>*</v>
          </cell>
          <cell r="K36">
            <v>44.7</v>
          </cell>
          <cell r="Q36">
            <v>55.156187842809544</v>
          </cell>
          <cell r="W36">
            <v>70</v>
          </cell>
          <cell r="X36" t="str">
            <v>*</v>
          </cell>
          <cell r="Y36">
            <v>51.5</v>
          </cell>
          <cell r="AA36">
            <v>67.900000000000006</v>
          </cell>
          <cell r="AC36">
            <v>64.7</v>
          </cell>
          <cell r="AE36">
            <v>59</v>
          </cell>
          <cell r="AG36">
            <v>76</v>
          </cell>
          <cell r="AM36">
            <v>67.8</v>
          </cell>
          <cell r="AO36">
            <v>58</v>
          </cell>
          <cell r="AQ36">
            <v>118.1</v>
          </cell>
          <cell r="AR36" t="str">
            <v>*</v>
          </cell>
          <cell r="AY36">
            <v>65.099999999999994</v>
          </cell>
          <cell r="BA36">
            <v>63.2</v>
          </cell>
          <cell r="BI36">
            <v>66.919706757139195</v>
          </cell>
          <cell r="BJ36">
            <v>23</v>
          </cell>
          <cell r="BK36">
            <v>66.550412522853975</v>
          </cell>
          <cell r="BL36">
            <v>22</v>
          </cell>
          <cell r="BM36">
            <v>30</v>
          </cell>
          <cell r="BN36" t="str">
            <v xml:space="preserve">TX 92D8102  </v>
          </cell>
          <cell r="BO36">
            <v>48.1</v>
          </cell>
          <cell r="BP36">
            <v>27</v>
          </cell>
          <cell r="BQ36">
            <v>64.085395947603189</v>
          </cell>
          <cell r="BR36">
            <v>15</v>
          </cell>
          <cell r="BS36">
            <v>70</v>
          </cell>
          <cell r="BT36">
            <v>11</v>
          </cell>
          <cell r="BU36">
            <v>63.866666666666674</v>
          </cell>
          <cell r="BV36">
            <v>27</v>
          </cell>
          <cell r="BW36">
            <v>71.900000000000006</v>
          </cell>
          <cell r="BX36">
            <v>24</v>
          </cell>
          <cell r="BY36">
            <v>88.05</v>
          </cell>
          <cell r="BZ36">
            <v>21</v>
          </cell>
          <cell r="CA36">
            <v>64.7</v>
          </cell>
          <cell r="CB36">
            <v>23</v>
          </cell>
        </row>
        <row r="37">
          <cell r="A37">
            <v>31</v>
          </cell>
          <cell r="B37" t="str">
            <v xml:space="preserve">NCV93-1007  </v>
          </cell>
          <cell r="G37">
            <v>67.5</v>
          </cell>
          <cell r="H37" t="str">
            <v>*</v>
          </cell>
          <cell r="I37">
            <v>83.4</v>
          </cell>
          <cell r="J37" t="str">
            <v>*</v>
          </cell>
          <cell r="K37">
            <v>43.9</v>
          </cell>
          <cell r="Q37">
            <v>40.834133297552427</v>
          </cell>
          <cell r="W37">
            <v>70.2</v>
          </cell>
          <cell r="X37" t="str">
            <v>*</v>
          </cell>
          <cell r="Y37">
            <v>74.400000000000006</v>
          </cell>
          <cell r="Z37" t="str">
            <v>*</v>
          </cell>
          <cell r="AA37">
            <v>67.2</v>
          </cell>
          <cell r="AC37">
            <v>80.3</v>
          </cell>
          <cell r="AD37" t="str">
            <v>*</v>
          </cell>
          <cell r="AE37">
            <v>80</v>
          </cell>
          <cell r="AG37">
            <v>87</v>
          </cell>
          <cell r="AH37" t="str">
            <v>*</v>
          </cell>
          <cell r="AM37">
            <v>64.2</v>
          </cell>
          <cell r="AO37">
            <v>73</v>
          </cell>
          <cell r="AQ37">
            <v>114.4</v>
          </cell>
          <cell r="AY37">
            <v>84.4</v>
          </cell>
          <cell r="BA37">
            <v>51.9</v>
          </cell>
          <cell r="BI37">
            <v>72.79493333058096</v>
          </cell>
          <cell r="BJ37">
            <v>7</v>
          </cell>
          <cell r="BK37">
            <v>72.175608886503511</v>
          </cell>
          <cell r="BL37">
            <v>11</v>
          </cell>
          <cell r="BM37">
            <v>31</v>
          </cell>
          <cell r="BN37" t="str">
            <v xml:space="preserve">NCV93-1007  </v>
          </cell>
          <cell r="BO37">
            <v>59.150000000000006</v>
          </cell>
          <cell r="BP37">
            <v>9</v>
          </cell>
          <cell r="BQ37">
            <v>63.911377765850808</v>
          </cell>
          <cell r="BR37">
            <v>15</v>
          </cell>
          <cell r="BS37">
            <v>70.2</v>
          </cell>
          <cell r="BT37">
            <v>11</v>
          </cell>
          <cell r="BU37">
            <v>75.833333333333329</v>
          </cell>
          <cell r="BV37">
            <v>16</v>
          </cell>
          <cell r="BW37">
            <v>75.599999999999994</v>
          </cell>
          <cell r="BX37">
            <v>14</v>
          </cell>
          <cell r="BY37">
            <v>93.7</v>
          </cell>
          <cell r="BZ37">
            <v>7</v>
          </cell>
          <cell r="CA37">
            <v>80.3</v>
          </cell>
          <cell r="CB37">
            <v>4</v>
          </cell>
        </row>
        <row r="38">
          <cell r="A38">
            <v>32</v>
          </cell>
          <cell r="B38" t="str">
            <v xml:space="preserve">NCV93-612   </v>
          </cell>
          <cell r="G38">
            <v>43.7</v>
          </cell>
          <cell r="I38">
            <v>66.5</v>
          </cell>
          <cell r="K38">
            <v>44.6</v>
          </cell>
          <cell r="Q38">
            <v>53.262409651073554</v>
          </cell>
          <cell r="W38">
            <v>69.900000000000006</v>
          </cell>
          <cell r="X38" t="str">
            <v>*</v>
          </cell>
          <cell r="Y38">
            <v>60.3</v>
          </cell>
          <cell r="AA38">
            <v>69.900000000000006</v>
          </cell>
          <cell r="AC38">
            <v>64.400000000000006</v>
          </cell>
          <cell r="AE38">
            <v>99</v>
          </cell>
          <cell r="AF38" t="str">
            <v>*</v>
          </cell>
          <cell r="AG38">
            <v>85</v>
          </cell>
          <cell r="AH38" t="str">
            <v>*</v>
          </cell>
          <cell r="AM38">
            <v>69.8</v>
          </cell>
          <cell r="AO38">
            <v>73</v>
          </cell>
          <cell r="AQ38">
            <v>110.5</v>
          </cell>
          <cell r="AY38">
            <v>75.7</v>
          </cell>
          <cell r="BA38">
            <v>57.2</v>
          </cell>
          <cell r="BI38">
            <v>69.989416127005654</v>
          </cell>
          <cell r="BJ38">
            <v>15</v>
          </cell>
          <cell r="BK38">
            <v>69.517493976738237</v>
          </cell>
          <cell r="BL38">
            <v>17</v>
          </cell>
          <cell r="BM38">
            <v>32</v>
          </cell>
          <cell r="BN38" t="str">
            <v xml:space="preserve">NCV93-612   </v>
          </cell>
          <cell r="BO38">
            <v>52.45</v>
          </cell>
          <cell r="BP38">
            <v>17</v>
          </cell>
          <cell r="BQ38">
            <v>54.487469883691183</v>
          </cell>
          <cell r="BR38">
            <v>27</v>
          </cell>
          <cell r="BS38">
            <v>69.900000000000006</v>
          </cell>
          <cell r="BT38">
            <v>11</v>
          </cell>
          <cell r="BU38">
            <v>77.766666666666666</v>
          </cell>
          <cell r="BV38">
            <v>9</v>
          </cell>
          <cell r="BW38">
            <v>77.400000000000006</v>
          </cell>
          <cell r="BX38">
            <v>11</v>
          </cell>
          <cell r="BY38">
            <v>91.75</v>
          </cell>
          <cell r="BZ38">
            <v>12</v>
          </cell>
          <cell r="CA38">
            <v>64.400000000000006</v>
          </cell>
          <cell r="CB38">
            <v>25</v>
          </cell>
        </row>
        <row r="39">
          <cell r="A39">
            <v>33</v>
          </cell>
          <cell r="B39" t="str">
            <v xml:space="preserve">TX18NT      </v>
          </cell>
          <cell r="G39">
            <v>19.600000000000001</v>
          </cell>
          <cell r="I39">
            <v>77.7</v>
          </cell>
          <cell r="J39" t="str">
            <v>*</v>
          </cell>
          <cell r="K39">
            <v>36.299999999999997</v>
          </cell>
          <cell r="Q39">
            <v>57.12095211928532</v>
          </cell>
          <cell r="W39">
            <v>71.599999999999994</v>
          </cell>
          <cell r="X39" t="str">
            <v>*</v>
          </cell>
          <cell r="Y39">
            <v>50.1</v>
          </cell>
          <cell r="AA39">
            <v>78.3</v>
          </cell>
          <cell r="AB39" t="str">
            <v>*</v>
          </cell>
          <cell r="AC39">
            <v>74.8</v>
          </cell>
          <cell r="AD39" t="str">
            <v>*</v>
          </cell>
          <cell r="AE39">
            <v>87</v>
          </cell>
          <cell r="AG39">
            <v>84</v>
          </cell>
          <cell r="AM39">
            <v>84.6</v>
          </cell>
          <cell r="AN39" t="str">
            <v>**</v>
          </cell>
          <cell r="AO39">
            <v>73</v>
          </cell>
          <cell r="AQ39">
            <v>107.8</v>
          </cell>
          <cell r="AY39">
            <v>85.2</v>
          </cell>
          <cell r="BA39">
            <v>66</v>
          </cell>
          <cell r="BI39">
            <v>69.378534778406575</v>
          </cell>
          <cell r="BJ39">
            <v>20</v>
          </cell>
          <cell r="BK39">
            <v>70.208063474619024</v>
          </cell>
          <cell r="BL39">
            <v>17</v>
          </cell>
          <cell r="BM39">
            <v>33</v>
          </cell>
          <cell r="BN39" t="str">
            <v xml:space="preserve">TX18NT      </v>
          </cell>
          <cell r="BO39">
            <v>43.2</v>
          </cell>
          <cell r="BP39">
            <v>31</v>
          </cell>
          <cell r="BQ39">
            <v>51.473650706428451</v>
          </cell>
          <cell r="BR39">
            <v>30</v>
          </cell>
          <cell r="BS39">
            <v>71.599999999999994</v>
          </cell>
          <cell r="BT39">
            <v>7</v>
          </cell>
          <cell r="BU39">
            <v>80.033333333333331</v>
          </cell>
          <cell r="BV39">
            <v>5</v>
          </cell>
          <cell r="BW39">
            <v>84.3</v>
          </cell>
          <cell r="BX39">
            <v>2</v>
          </cell>
          <cell r="BY39">
            <v>90.4</v>
          </cell>
          <cell r="BZ39">
            <v>15</v>
          </cell>
          <cell r="CA39">
            <v>74.8</v>
          </cell>
          <cell r="CB39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E64"/>
  <sheetViews>
    <sheetView tabSelected="1" zoomScale="120" zoomScaleNormal="120" workbookViewId="0">
      <pane xSplit="3" ySplit="4" topLeftCell="D12" activePane="bottomRight" state="frozen"/>
      <selection pane="topRight" activeCell="D1" sqref="D1"/>
      <selection pane="bottomLeft" activeCell="A5" sqref="A5"/>
      <selection pane="bottomRight" activeCell="B18" sqref="B18"/>
    </sheetView>
  </sheetViews>
  <sheetFormatPr defaultColWidth="9.140625" defaultRowHeight="12" x14ac:dyDescent="0.2"/>
  <cols>
    <col min="1" max="1" width="3.5703125" style="78" bestFit="1" customWidth="1"/>
    <col min="2" max="2" width="14.140625" style="539" customWidth="1"/>
    <col min="3" max="3" width="2.42578125" style="422" customWidth="1"/>
    <col min="4" max="4" width="4.42578125" style="742" customWidth="1"/>
    <col min="5" max="5" width="4.140625" style="536" customWidth="1"/>
    <col min="6" max="6" width="2.42578125" style="194" customWidth="1"/>
    <col min="7" max="7" width="4.140625" style="26" customWidth="1"/>
    <col min="8" max="8" width="2.42578125" style="194" customWidth="1"/>
    <col min="9" max="9" width="4.140625" style="26" customWidth="1"/>
    <col min="10" max="10" width="2.42578125" style="194" customWidth="1"/>
    <col min="11" max="11" width="4.140625" style="26" customWidth="1"/>
    <col min="12" max="12" width="2.42578125" style="194" customWidth="1"/>
    <col min="13" max="13" width="4.140625" style="26" customWidth="1"/>
    <col min="14" max="14" width="2.42578125" style="194" customWidth="1"/>
    <col min="15" max="15" width="4.5703125" style="26" customWidth="1"/>
    <col min="16" max="16" width="2.42578125" style="97" customWidth="1"/>
    <col min="17" max="17" width="3.85546875" style="195" customWidth="1"/>
    <col min="18" max="18" width="3.42578125" style="27" customWidth="1"/>
    <col min="19" max="20" width="4.140625" style="26" customWidth="1"/>
    <col min="21" max="21" width="0.42578125" style="26" customWidth="1"/>
    <col min="22" max="22" width="0.85546875" style="26" customWidth="1"/>
    <col min="23" max="23" width="0.42578125" style="26" customWidth="1"/>
    <col min="24" max="24" width="0.5703125" style="26" customWidth="1"/>
    <col min="25" max="25" width="4.140625" style="26" customWidth="1"/>
    <col min="26" max="27" width="0.5703125" style="27" customWidth="1"/>
    <col min="28" max="28" width="4.42578125" style="26" customWidth="1"/>
    <col min="29" max="29" width="4.42578125" style="27" customWidth="1"/>
    <col min="30" max="30" width="3" style="27" customWidth="1"/>
    <col min="31" max="31" width="3.5703125" style="747" customWidth="1"/>
    <col min="32" max="32" width="4.42578125" style="196" customWidth="1"/>
    <col min="33" max="33" width="3.42578125" style="27" customWidth="1"/>
    <col min="34" max="35" width="1.140625" style="27" customWidth="1"/>
    <col min="36" max="36" width="0.42578125" style="27" customWidth="1"/>
    <col min="37" max="37" width="0.85546875" style="26" customWidth="1"/>
    <col min="38" max="39" width="4.140625" style="27" customWidth="1"/>
    <col min="40" max="40" width="3.42578125" style="27" customWidth="1"/>
    <col min="41" max="42" width="0.85546875" style="27" customWidth="1"/>
    <col min="43" max="45" width="3.28515625" style="27" customWidth="1"/>
    <col min="46" max="46" width="4.140625" style="27" customWidth="1"/>
    <col min="47" max="47" width="1.5703125" style="27" customWidth="1"/>
    <col min="48" max="48" width="1" style="26" customWidth="1"/>
    <col min="49" max="49" width="3.85546875" style="26" customWidth="1"/>
    <col min="50" max="52" width="3.42578125" style="27" customWidth="1"/>
    <col min="53" max="53" width="3.140625" style="27" customWidth="1"/>
    <col min="54" max="57" width="0.85546875" style="26" customWidth="1"/>
    <col min="58" max="16384" width="9.140625" style="24"/>
  </cols>
  <sheetData>
    <row r="1" spans="1:57" ht="16.5" customHeight="1" thickBot="1" x14ac:dyDescent="0.25">
      <c r="A1" s="1091" t="s">
        <v>155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O1" s="1092"/>
      <c r="P1" s="1092"/>
      <c r="Q1" s="1092"/>
      <c r="R1" s="1092"/>
      <c r="S1" s="1092"/>
      <c r="T1" s="1092"/>
      <c r="U1" s="1092"/>
      <c r="V1" s="1092"/>
      <c r="W1" s="1092"/>
      <c r="X1" s="1092"/>
      <c r="Y1" s="1092"/>
      <c r="Z1" s="1092"/>
      <c r="AA1" s="1092"/>
      <c r="AB1" s="1092"/>
      <c r="AC1" s="1092"/>
      <c r="AD1" s="1092"/>
      <c r="AE1" s="1092"/>
      <c r="AF1" s="1092"/>
      <c r="AG1" s="1092"/>
      <c r="AH1" s="1092"/>
      <c r="AI1" s="1092"/>
      <c r="AJ1" s="1092"/>
      <c r="AK1" s="1092"/>
      <c r="AL1" s="1092"/>
      <c r="AM1" s="1092"/>
      <c r="AN1" s="1092"/>
      <c r="AO1" s="1092"/>
      <c r="AP1" s="1092"/>
      <c r="AQ1" s="1092"/>
      <c r="AR1" s="1092"/>
      <c r="AS1" s="1092"/>
      <c r="AT1" s="1092"/>
      <c r="AU1" s="1092"/>
      <c r="AV1" s="1092"/>
      <c r="AW1" s="1092"/>
      <c r="AX1" s="1092"/>
      <c r="AY1" s="1092"/>
      <c r="AZ1" s="1092"/>
      <c r="BA1" s="1092"/>
      <c r="BB1" s="1092"/>
      <c r="BC1" s="1092"/>
      <c r="BD1" s="1092"/>
      <c r="BE1" s="1092"/>
    </row>
    <row r="2" spans="1:57" ht="20.25" customHeight="1" x14ac:dyDescent="0.2">
      <c r="A2" s="299"/>
      <c r="B2" s="595"/>
      <c r="C2" s="414"/>
      <c r="D2" s="733"/>
      <c r="E2" s="1098" t="s">
        <v>81</v>
      </c>
      <c r="F2" s="1099"/>
      <c r="G2" s="1099"/>
      <c r="H2" s="1099"/>
      <c r="I2" s="1099"/>
      <c r="J2" s="1099"/>
      <c r="K2" s="1099"/>
      <c r="L2" s="1099"/>
      <c r="M2" s="1099"/>
      <c r="N2" s="1100"/>
      <c r="O2" s="479"/>
      <c r="P2" s="479"/>
      <c r="Q2" s="495"/>
      <c r="R2" s="479"/>
      <c r="S2" s="479"/>
      <c r="T2" s="496"/>
      <c r="U2" s="300"/>
      <c r="V2" s="1093" t="s">
        <v>86</v>
      </c>
      <c r="W2" s="1094"/>
      <c r="X2" s="1094"/>
      <c r="Y2" s="1095"/>
      <c r="Z2" s="366"/>
      <c r="AA2" s="1098" t="s">
        <v>30</v>
      </c>
      <c r="AB2" s="1099"/>
      <c r="AC2" s="1099"/>
      <c r="AD2" s="1099"/>
      <c r="AE2" s="1100"/>
      <c r="AF2" s="1096" t="s">
        <v>43</v>
      </c>
      <c r="AG2" s="1097"/>
      <c r="AH2" s="1101" t="s">
        <v>66</v>
      </c>
      <c r="AI2" s="1102"/>
      <c r="AJ2" s="1103"/>
      <c r="AK2" s="300"/>
      <c r="AL2" s="301" t="s">
        <v>87</v>
      </c>
      <c r="AM2" s="380"/>
      <c r="AN2" s="400"/>
      <c r="AO2" s="400"/>
      <c r="AP2" s="400"/>
      <c r="AQ2" s="1104" t="s">
        <v>134</v>
      </c>
      <c r="AR2" s="1102"/>
      <c r="AS2" s="1105"/>
      <c r="AT2" s="380" t="s">
        <v>58</v>
      </c>
      <c r="AU2" s="377"/>
      <c r="AV2" s="1098" t="s">
        <v>34</v>
      </c>
      <c r="AW2" s="1099"/>
      <c r="AX2" s="1099"/>
      <c r="AY2" s="1099"/>
      <c r="AZ2" s="1099"/>
      <c r="BA2" s="1100"/>
      <c r="BB2" s="454"/>
      <c r="BC2" s="452"/>
      <c r="BD2" s="452"/>
      <c r="BE2" s="453"/>
    </row>
    <row r="3" spans="1:57" s="25" customFormat="1" ht="69" customHeight="1" x14ac:dyDescent="0.2">
      <c r="A3" s="302" t="s">
        <v>10</v>
      </c>
      <c r="B3" s="303" t="s">
        <v>0</v>
      </c>
      <c r="C3" s="826" t="s">
        <v>50</v>
      </c>
      <c r="D3" s="734" t="s">
        <v>142</v>
      </c>
      <c r="E3" s="481" t="s">
        <v>153</v>
      </c>
      <c r="F3" s="818" t="s">
        <v>16</v>
      </c>
      <c r="G3" s="304" t="s">
        <v>290</v>
      </c>
      <c r="H3" s="818" t="s">
        <v>16</v>
      </c>
      <c r="I3" s="304" t="s">
        <v>152</v>
      </c>
      <c r="J3" s="818" t="s">
        <v>16</v>
      </c>
      <c r="K3" s="304" t="s">
        <v>143</v>
      </c>
      <c r="L3" s="818" t="s">
        <v>16</v>
      </c>
      <c r="M3" s="304" t="s">
        <v>292</v>
      </c>
      <c r="N3" s="819" t="s">
        <v>16</v>
      </c>
      <c r="O3" s="480" t="s">
        <v>17</v>
      </c>
      <c r="P3" s="820" t="s">
        <v>21</v>
      </c>
      <c r="Q3" s="497" t="s">
        <v>20</v>
      </c>
      <c r="R3" s="305" t="s">
        <v>18</v>
      </c>
      <c r="S3" s="306" t="s">
        <v>19</v>
      </c>
      <c r="T3" s="498" t="s">
        <v>35</v>
      </c>
      <c r="U3" s="308"/>
      <c r="V3" s="309"/>
      <c r="W3" s="306"/>
      <c r="X3" s="306"/>
      <c r="Y3" s="307" t="s">
        <v>33</v>
      </c>
      <c r="Z3" s="310"/>
      <c r="AA3" s="510"/>
      <c r="AB3" s="309" t="s">
        <v>32</v>
      </c>
      <c r="AC3" s="359" t="s">
        <v>64</v>
      </c>
      <c r="AD3" s="305" t="s">
        <v>101</v>
      </c>
      <c r="AE3" s="498" t="s">
        <v>37</v>
      </c>
      <c r="AF3" s="359" t="s">
        <v>44</v>
      </c>
      <c r="AG3" s="351" t="s">
        <v>145</v>
      </c>
      <c r="AH3" s="520" t="s">
        <v>84</v>
      </c>
      <c r="AI3" s="355" t="s">
        <v>85</v>
      </c>
      <c r="AJ3" s="521" t="s">
        <v>82</v>
      </c>
      <c r="AK3" s="308"/>
      <c r="AL3" s="310" t="s">
        <v>70</v>
      </c>
      <c r="AM3" s="381" t="s">
        <v>60</v>
      </c>
      <c r="AN3" s="389" t="s">
        <v>128</v>
      </c>
      <c r="AO3" s="389"/>
      <c r="AP3" s="389"/>
      <c r="AQ3" s="754" t="s">
        <v>149</v>
      </c>
      <c r="AR3" s="755" t="s">
        <v>147</v>
      </c>
      <c r="AS3" s="756" t="s">
        <v>154</v>
      </c>
      <c r="AT3" s="381" t="s">
        <v>59</v>
      </c>
      <c r="AU3" s="310"/>
      <c r="AV3" s="311"/>
      <c r="AW3" s="307" t="s">
        <v>136</v>
      </c>
      <c r="AX3" s="436" t="s">
        <v>26</v>
      </c>
      <c r="AY3" s="437" t="s">
        <v>27</v>
      </c>
      <c r="AZ3" s="437" t="s">
        <v>68</v>
      </c>
      <c r="BA3" s="438" t="s">
        <v>28</v>
      </c>
      <c r="BB3" s="311"/>
      <c r="BC3" s="306" t="s">
        <v>23</v>
      </c>
      <c r="BD3" s="306" t="s">
        <v>24</v>
      </c>
      <c r="BE3" s="307"/>
    </row>
    <row r="4" spans="1:57" s="813" customFormat="1" ht="12" customHeight="1" thickBot="1" x14ac:dyDescent="0.2">
      <c r="A4" s="796"/>
      <c r="B4" s="537" t="s">
        <v>49</v>
      </c>
      <c r="C4" s="797"/>
      <c r="D4" s="798"/>
      <c r="E4" s="531">
        <f>'GAWN18 ALL DATA'!M4</f>
        <v>7</v>
      </c>
      <c r="F4" s="799"/>
      <c r="G4" s="800">
        <f>'GAWN18 ALL DATA'!O4</f>
        <v>3</v>
      </c>
      <c r="H4" s="799"/>
      <c r="I4" s="800">
        <f>'GAWN18 ALL DATA'!Q4</f>
        <v>2</v>
      </c>
      <c r="J4" s="799"/>
      <c r="K4" s="800">
        <f>'GAWN18 ALL DATA'!S4</f>
        <v>3</v>
      </c>
      <c r="L4" s="799"/>
      <c r="M4" s="800">
        <f>'GAWN18 ALL DATA'!U4</f>
        <v>4</v>
      </c>
      <c r="N4" s="801"/>
      <c r="O4" s="802">
        <f>'GAWN18 ALL DATA'!AH4</f>
        <v>7</v>
      </c>
      <c r="P4" s="803"/>
      <c r="Q4" s="804">
        <f>'GAWN18 ALL DATA'!AT4</f>
        <v>6</v>
      </c>
      <c r="R4" s="805">
        <f>'GAWN18 ALL DATA'!BF4</f>
        <v>4</v>
      </c>
      <c r="S4" s="805">
        <f>'GAWN18 ALL DATA'!BQ4</f>
        <v>3</v>
      </c>
      <c r="T4" s="806">
        <f>'GAWN18 ALL DATA'!EU4</f>
        <v>2</v>
      </c>
      <c r="U4" s="802"/>
      <c r="V4" s="807"/>
      <c r="W4" s="805"/>
      <c r="X4" s="805"/>
      <c r="Y4" s="808">
        <f>'GAWN18 ALL DATA'!CB4</f>
        <v>4</v>
      </c>
      <c r="Z4" s="802"/>
      <c r="AA4" s="804"/>
      <c r="AB4" s="807">
        <f>'GAWN18 ALL DATA'!CN4</f>
        <v>5</v>
      </c>
      <c r="AC4" s="809" t="s">
        <v>78</v>
      </c>
      <c r="AD4" s="809" t="s">
        <v>78</v>
      </c>
      <c r="AE4" s="810" t="s">
        <v>144</v>
      </c>
      <c r="AF4" s="809">
        <f>'GAWN18 ALL DATA'!CY4</f>
        <v>4</v>
      </c>
      <c r="AG4" s="811"/>
      <c r="AH4" s="1088" t="s">
        <v>83</v>
      </c>
      <c r="AI4" s="1089"/>
      <c r="AJ4" s="1090"/>
      <c r="AK4" s="802"/>
      <c r="AL4" s="802">
        <f>'GAWN18 ALL DATA'!DK4</f>
        <v>1</v>
      </c>
      <c r="AM4" s="812"/>
      <c r="AN4" s="800">
        <f>'GAWN18 ALL DATA'!EP4</f>
        <v>1</v>
      </c>
      <c r="AO4" s="800"/>
      <c r="AP4" s="800"/>
      <c r="AQ4" s="807">
        <f>'GAWN18 ALL DATA'!DQ4</f>
        <v>3</v>
      </c>
      <c r="AR4" s="805">
        <f>'GAWN18 ALL DATA'!DV4</f>
        <v>3</v>
      </c>
      <c r="AS4" s="808"/>
      <c r="AT4" s="812"/>
      <c r="AU4" s="802"/>
      <c r="AV4" s="804"/>
      <c r="AW4" s="808">
        <v>1</v>
      </c>
      <c r="AX4" s="807"/>
      <c r="AY4" s="805"/>
      <c r="AZ4" s="805"/>
      <c r="BA4" s="806"/>
      <c r="BB4" s="804"/>
      <c r="BC4" s="805"/>
      <c r="BD4" s="805"/>
      <c r="BE4" s="808"/>
    </row>
    <row r="5" spans="1:57" s="585" customFormat="1" thickTop="1" x14ac:dyDescent="0.2">
      <c r="A5" s="586">
        <f>'GAWN18 ALL DATA'!A5</f>
        <v>1</v>
      </c>
      <c r="B5" s="596" t="str">
        <f>'GAWN18 ALL DATA'!B5</f>
        <v>Hilliard</v>
      </c>
      <c r="C5" s="587"/>
      <c r="D5" s="735"/>
      <c r="E5" s="588">
        <f>'GAWN18 ALL DATA'!M5</f>
        <v>88.921541642068973</v>
      </c>
      <c r="F5" s="556">
        <f>'GAWN18 ALL DATA'!N5</f>
        <v>8</v>
      </c>
      <c r="G5" s="580">
        <f>'GAWN18 ALL DATA'!O5</f>
        <v>94.159966880172419</v>
      </c>
      <c r="H5" s="556">
        <f>'GAWN18 ALL DATA'!P5</f>
        <v>7</v>
      </c>
      <c r="I5" s="580" t="e">
        <f>'GAWN18 ALL DATA'!Q5</f>
        <v>#REF!</v>
      </c>
      <c r="J5" s="556" t="e">
        <f>'GAWN18 ALL DATA'!R5</f>
        <v>#REF!</v>
      </c>
      <c r="K5" s="580">
        <f>'GAWN18 ALL DATA'!S5</f>
        <v>0</v>
      </c>
      <c r="L5" s="556" t="e">
        <f>'GAWN18 ALL DATA'!T5</f>
        <v>#N/A</v>
      </c>
      <c r="M5" s="580">
        <f>'GAWN18 ALL DATA'!U5</f>
        <v>79.18333444999999</v>
      </c>
      <c r="N5" s="558">
        <f>'GAWN18 ALL DATA'!V5</f>
        <v>10</v>
      </c>
      <c r="O5" s="559">
        <f>'GAWN18 ALL DATA'!AH5</f>
        <v>56.120000000000005</v>
      </c>
      <c r="P5" s="560">
        <f>'GAWN18 ALL DATA'!AI5</f>
        <v>40</v>
      </c>
      <c r="Q5" s="561">
        <f>'GAWN18 ALL DATA'!AT5</f>
        <v>101</v>
      </c>
      <c r="R5" s="583">
        <f>'GAWN18 ALL DATA'!BF5</f>
        <v>36.420209966666668</v>
      </c>
      <c r="S5" s="589">
        <f>'GAWN18 ALL DATA'!BQ5</f>
        <v>0.5</v>
      </c>
      <c r="T5" s="590">
        <f>'GAWN18 ALL DATA'!EU5</f>
        <v>5.9375</v>
      </c>
      <c r="U5" s="559"/>
      <c r="V5" s="575"/>
      <c r="W5" s="589"/>
      <c r="X5" s="589"/>
      <c r="Y5" s="591">
        <f>'GAWN18 ALL DATA'!CB5</f>
        <v>0.23333333333333331</v>
      </c>
      <c r="Z5" s="592"/>
      <c r="AA5" s="593"/>
      <c r="AB5" s="594">
        <f>'GAWN18 ALL DATA'!CN5</f>
        <v>2</v>
      </c>
      <c r="AC5" s="571"/>
      <c r="AD5" s="571"/>
      <c r="AE5" s="743"/>
      <c r="AF5" s="572">
        <f>'GAWN18 ALL DATA'!CY5</f>
        <v>0</v>
      </c>
      <c r="AG5" s="573"/>
      <c r="AH5" s="574"/>
      <c r="AI5" s="575"/>
      <c r="AJ5" s="576"/>
      <c r="AK5" s="559"/>
      <c r="AL5" s="577" t="e">
        <f>'GAWN18 ALL DATA'!DK5</f>
        <v>#DIV/0!</v>
      </c>
      <c r="AM5" s="578" t="e">
        <f>'GAWN18 ALL DATA'!EL5</f>
        <v>#DIV/0!</v>
      </c>
      <c r="AN5" s="579">
        <f>'GAWN18 ALL DATA'!EN5</f>
        <v>0</v>
      </c>
      <c r="AO5" s="579"/>
      <c r="AP5" s="579"/>
      <c r="AQ5" s="575">
        <f>'GAWN18 ALL DATA'!DQ5</f>
        <v>3.5</v>
      </c>
      <c r="AR5" s="583" t="e">
        <f>'GAWN18 ALL DATA'!DV5</f>
        <v>#DIV/0!</v>
      </c>
      <c r="AS5" s="757" t="e">
        <f>'GAWN18 ALL DATA'!EB5</f>
        <v>#DIV/0!</v>
      </c>
      <c r="AT5" s="578" t="e">
        <f>'GAWN18 ALL DATA'!EG5</f>
        <v>#DIV/0!</v>
      </c>
      <c r="AU5" s="577"/>
      <c r="AV5" s="574"/>
      <c r="AW5" s="581" t="e">
        <f>'GAWN18 ALL DATA'!FA5</f>
        <v>#DIV/0!</v>
      </c>
      <c r="AX5" s="582">
        <f>'GAWN18 ALL DATA'!FB5</f>
        <v>0</v>
      </c>
      <c r="AY5" s="583">
        <f>'GAWN18 ALL DATA'!FC5</f>
        <v>0</v>
      </c>
      <c r="AZ5" s="583">
        <f>'GAWN18 ALL DATA'!FD5</f>
        <v>0</v>
      </c>
      <c r="BA5" s="576">
        <f>'GAWN18 ALL DATA'!FE5</f>
        <v>0</v>
      </c>
      <c r="BB5" s="574"/>
      <c r="BC5" s="589"/>
      <c r="BD5" s="589"/>
      <c r="BE5" s="581"/>
    </row>
    <row r="6" spans="1:57" s="585" customFormat="1" ht="11.25" x14ac:dyDescent="0.2">
      <c r="A6" s="553">
        <f>'GAWN18 ALL DATA'!A6</f>
        <v>2</v>
      </c>
      <c r="B6" s="600" t="str">
        <f>'GAWN18 ALL DATA'!B6</f>
        <v>AGS 3000</v>
      </c>
      <c r="C6" s="554"/>
      <c r="D6" s="736"/>
      <c r="E6" s="555">
        <f>'GAWN18 ALL DATA'!M6</f>
        <v>78.72648845540229</v>
      </c>
      <c r="F6" s="556">
        <f>'GAWN18 ALL DATA'!N6</f>
        <v>34</v>
      </c>
      <c r="G6" s="557">
        <f>'GAWN18 ALL DATA'!O6</f>
        <v>83.713731172701145</v>
      </c>
      <c r="H6" s="556">
        <f>'GAWN18 ALL DATA'!P6</f>
        <v>34</v>
      </c>
      <c r="I6" s="557" t="e">
        <f>'GAWN18 ALL DATA'!Q6</f>
        <v>#REF!</v>
      </c>
      <c r="J6" s="556" t="e">
        <f>'GAWN18 ALL DATA'!R6</f>
        <v>#REF!</v>
      </c>
      <c r="K6" s="557">
        <f>'GAWN18 ALL DATA'!S6</f>
        <v>0</v>
      </c>
      <c r="L6" s="556" t="e">
        <f>'GAWN18 ALL DATA'!T6</f>
        <v>#N/A</v>
      </c>
      <c r="M6" s="557">
        <f>'GAWN18 ALL DATA'!U6</f>
        <v>71.234513149999998</v>
      </c>
      <c r="N6" s="558">
        <f>'GAWN18 ALL DATA'!V6</f>
        <v>27</v>
      </c>
      <c r="O6" s="559">
        <f>'GAWN18 ALL DATA'!AH6</f>
        <v>58.71</v>
      </c>
      <c r="P6" s="560">
        <f>'GAWN18 ALL DATA'!AI6</f>
        <v>8</v>
      </c>
      <c r="Q6" s="561">
        <f>'GAWN18 ALL DATA'!AT6</f>
        <v>88.25</v>
      </c>
      <c r="R6" s="562">
        <f>'GAWN18 ALL DATA'!BF6</f>
        <v>34.760892400000003</v>
      </c>
      <c r="S6" s="563">
        <f>'GAWN18 ALL DATA'!BQ6</f>
        <v>1.25</v>
      </c>
      <c r="T6" s="564">
        <f>'GAWN18 ALL DATA'!EU6</f>
        <v>5.6875</v>
      </c>
      <c r="U6" s="565"/>
      <c r="V6" s="566"/>
      <c r="W6" s="563"/>
      <c r="X6" s="563"/>
      <c r="Y6" s="567">
        <f>'GAWN18 ALL DATA'!CB6</f>
        <v>1.5666666666666667</v>
      </c>
      <c r="Z6" s="568"/>
      <c r="AA6" s="569"/>
      <c r="AB6" s="570">
        <f>'GAWN18 ALL DATA'!CN6</f>
        <v>1</v>
      </c>
      <c r="AC6" s="571"/>
      <c r="AD6" s="571"/>
      <c r="AE6" s="743"/>
      <c r="AF6" s="572">
        <f>'GAWN18 ALL DATA'!CY6</f>
        <v>0</v>
      </c>
      <c r="AG6" s="573"/>
      <c r="AH6" s="574"/>
      <c r="AI6" s="575"/>
      <c r="AJ6" s="576"/>
      <c r="AK6" s="559"/>
      <c r="AL6" s="577" t="e">
        <f>'GAWN18 ALL DATA'!DK6</f>
        <v>#DIV/0!</v>
      </c>
      <c r="AM6" s="578" t="e">
        <f>'GAWN18 ALL DATA'!EL6</f>
        <v>#DIV/0!</v>
      </c>
      <c r="AN6" s="579">
        <f>'GAWN18 ALL DATA'!EN6</f>
        <v>0</v>
      </c>
      <c r="AO6" s="579"/>
      <c r="AP6" s="579"/>
      <c r="AQ6" s="575">
        <f>'GAWN18 ALL DATA'!DQ6</f>
        <v>4</v>
      </c>
      <c r="AR6" s="583" t="e">
        <f>'GAWN18 ALL DATA'!DV6</f>
        <v>#DIV/0!</v>
      </c>
      <c r="AS6" s="757" t="e">
        <f>'GAWN18 ALL DATA'!EB6</f>
        <v>#DIV/0!</v>
      </c>
      <c r="AT6" s="578" t="e">
        <f>'GAWN18 ALL DATA'!EG6</f>
        <v>#DIV/0!</v>
      </c>
      <c r="AU6" s="577"/>
      <c r="AV6" s="574"/>
      <c r="AW6" s="581" t="e">
        <f>'GAWN18 ALL DATA'!FA6</f>
        <v>#DIV/0!</v>
      </c>
      <c r="AX6" s="582">
        <f>'GAWN18 ALL DATA'!FB6</f>
        <v>0</v>
      </c>
      <c r="AY6" s="583">
        <f>'GAWN18 ALL DATA'!FC6</f>
        <v>0</v>
      </c>
      <c r="AZ6" s="583">
        <f>'GAWN18 ALL DATA'!FD6</f>
        <v>0</v>
      </c>
      <c r="BA6" s="576">
        <f>'GAWN18 ALL DATA'!FE6</f>
        <v>0</v>
      </c>
      <c r="BB6" s="574"/>
      <c r="BC6" s="563"/>
      <c r="BD6" s="563"/>
      <c r="BE6" s="584"/>
    </row>
    <row r="7" spans="1:57" s="585" customFormat="1" ht="11.25" x14ac:dyDescent="0.2">
      <c r="A7" s="553">
        <f>'GAWN18 ALL DATA'!A7</f>
        <v>3</v>
      </c>
      <c r="B7" s="600" t="str">
        <f>'GAWN18 ALL DATA'!B7</f>
        <v>Pioneer 26R41</v>
      </c>
      <c r="C7" s="554"/>
      <c r="D7" s="736"/>
      <c r="E7" s="555">
        <f>'GAWN18 ALL DATA'!M7</f>
        <v>89.127682422298847</v>
      </c>
      <c r="F7" s="556">
        <f>'GAWN18 ALL DATA'!N7</f>
        <v>7</v>
      </c>
      <c r="G7" s="557">
        <f>'GAWN18 ALL DATA'!O7</f>
        <v>88.151004177298844</v>
      </c>
      <c r="H7" s="556">
        <f>'GAWN18 ALL DATA'!P7</f>
        <v>20</v>
      </c>
      <c r="I7" s="557" t="e">
        <f>'GAWN18 ALL DATA'!Q7</f>
        <v>#REF!</v>
      </c>
      <c r="J7" s="556" t="e">
        <f>'GAWN18 ALL DATA'!R7</f>
        <v>#REF!</v>
      </c>
      <c r="K7" s="557">
        <f>'GAWN18 ALL DATA'!S7</f>
        <v>0</v>
      </c>
      <c r="L7" s="556" t="e">
        <f>'GAWN18 ALL DATA'!T7</f>
        <v>#N/A</v>
      </c>
      <c r="M7" s="557">
        <f>'GAWN18 ALL DATA'!U7</f>
        <v>73.691497550000008</v>
      </c>
      <c r="N7" s="558">
        <f>'GAWN18 ALL DATA'!V7</f>
        <v>24</v>
      </c>
      <c r="O7" s="559">
        <f>'GAWN18 ALL DATA'!AH7</f>
        <v>55.55</v>
      </c>
      <c r="P7" s="560">
        <f>'GAWN18 ALL DATA'!AI7</f>
        <v>45</v>
      </c>
      <c r="Q7" s="561">
        <f>'GAWN18 ALL DATA'!AT7</f>
        <v>103.75</v>
      </c>
      <c r="R7" s="562">
        <f>'GAWN18 ALL DATA'!BF7</f>
        <v>35.16614173333334</v>
      </c>
      <c r="S7" s="563">
        <f>'GAWN18 ALL DATA'!BQ7</f>
        <v>0.5</v>
      </c>
      <c r="T7" s="564">
        <f>'GAWN18 ALL DATA'!EU7</f>
        <v>5.6875</v>
      </c>
      <c r="U7" s="565"/>
      <c r="V7" s="566"/>
      <c r="W7" s="563"/>
      <c r="X7" s="563"/>
      <c r="Y7" s="567">
        <f>'GAWN18 ALL DATA'!CB7</f>
        <v>0.26666666666666666</v>
      </c>
      <c r="Z7" s="568"/>
      <c r="AA7" s="569"/>
      <c r="AB7" s="570">
        <f>'GAWN18 ALL DATA'!CN7</f>
        <v>0.5</v>
      </c>
      <c r="AC7" s="571"/>
      <c r="AD7" s="571"/>
      <c r="AE7" s="743"/>
      <c r="AF7" s="572">
        <f>'GAWN18 ALL DATA'!CY7</f>
        <v>0</v>
      </c>
      <c r="AG7" s="573"/>
      <c r="AH7" s="574"/>
      <c r="AI7" s="575"/>
      <c r="AJ7" s="576"/>
      <c r="AK7" s="559"/>
      <c r="AL7" s="577" t="e">
        <f>'GAWN18 ALL DATA'!DK7</f>
        <v>#DIV/0!</v>
      </c>
      <c r="AM7" s="578" t="e">
        <f>'GAWN18 ALL DATA'!EL7</f>
        <v>#DIV/0!</v>
      </c>
      <c r="AN7" s="579">
        <f>'GAWN18 ALL DATA'!EN7</f>
        <v>0</v>
      </c>
      <c r="AO7" s="579"/>
      <c r="AP7" s="579"/>
      <c r="AQ7" s="575">
        <f>'GAWN18 ALL DATA'!DQ7</f>
        <v>4</v>
      </c>
      <c r="AR7" s="583" t="e">
        <f>'GAWN18 ALL DATA'!DV7</f>
        <v>#DIV/0!</v>
      </c>
      <c r="AS7" s="757" t="e">
        <f>'GAWN18 ALL DATA'!EB7</f>
        <v>#DIV/0!</v>
      </c>
      <c r="AT7" s="578" t="e">
        <f>'GAWN18 ALL DATA'!EG7</f>
        <v>#DIV/0!</v>
      </c>
      <c r="AU7" s="577"/>
      <c r="AV7" s="574"/>
      <c r="AW7" s="581" t="e">
        <f>'GAWN18 ALL DATA'!FA7</f>
        <v>#DIV/0!</v>
      </c>
      <c r="AX7" s="582">
        <f>'GAWN18 ALL DATA'!FB7</f>
        <v>0</v>
      </c>
      <c r="AY7" s="583">
        <f>'GAWN18 ALL DATA'!FC7</f>
        <v>0</v>
      </c>
      <c r="AZ7" s="583">
        <f>'GAWN18 ALL DATA'!FD7</f>
        <v>0</v>
      </c>
      <c r="BA7" s="576">
        <f>'GAWN18 ALL DATA'!FE7</f>
        <v>0</v>
      </c>
      <c r="BB7" s="574"/>
      <c r="BC7" s="563"/>
      <c r="BD7" s="563"/>
      <c r="BE7" s="584"/>
    </row>
    <row r="8" spans="1:57" s="585" customFormat="1" ht="11.25" x14ac:dyDescent="0.2">
      <c r="A8" s="553">
        <f>'GAWN18 ALL DATA'!A8</f>
        <v>4</v>
      </c>
      <c r="B8" s="600" t="str">
        <f>'GAWN18 ALL DATA'!B8</f>
        <v>SS8641</v>
      </c>
      <c r="C8" s="554"/>
      <c r="D8" s="736"/>
      <c r="E8" s="555">
        <f>'GAWN18 ALL DATA'!M8</f>
        <v>87.511593097701137</v>
      </c>
      <c r="F8" s="556">
        <f>'GAWN18 ALL DATA'!N8</f>
        <v>11</v>
      </c>
      <c r="G8" s="557">
        <f>'GAWN18 ALL DATA'!O8</f>
        <v>89.839389274425287</v>
      </c>
      <c r="H8" s="556">
        <f>'GAWN18 ALL DATA'!P8</f>
        <v>15</v>
      </c>
      <c r="I8" s="557" t="e">
        <f>'GAWN18 ALL DATA'!Q8</f>
        <v>#REF!</v>
      </c>
      <c r="J8" s="556" t="e">
        <f>'GAWN18 ALL DATA'!R8</f>
        <v>#REF!</v>
      </c>
      <c r="K8" s="557">
        <f>'GAWN18 ALL DATA'!S8</f>
        <v>0</v>
      </c>
      <c r="L8" s="556" t="e">
        <f>'GAWN18 ALL DATA'!T8</f>
        <v>#N/A</v>
      </c>
      <c r="M8" s="557">
        <f>'GAWN18 ALL DATA'!U8</f>
        <v>70.465604249999998</v>
      </c>
      <c r="N8" s="558">
        <f>'GAWN18 ALL DATA'!V8</f>
        <v>31</v>
      </c>
      <c r="O8" s="559">
        <f>'GAWN18 ALL DATA'!AH8</f>
        <v>57.15</v>
      </c>
      <c r="P8" s="560">
        <f>'GAWN18 ALL DATA'!AI8</f>
        <v>22</v>
      </c>
      <c r="Q8" s="561">
        <f>'GAWN18 ALL DATA'!AT8</f>
        <v>99.25</v>
      </c>
      <c r="R8" s="562">
        <f>'GAWN18 ALL DATA'!BF8</f>
        <v>36.877427833333336</v>
      </c>
      <c r="S8" s="563">
        <f>'GAWN18 ALL DATA'!BQ8</f>
        <v>0.5</v>
      </c>
      <c r="T8" s="564">
        <f>'GAWN18 ALL DATA'!EU8</f>
        <v>5.9375</v>
      </c>
      <c r="U8" s="565"/>
      <c r="V8" s="566"/>
      <c r="W8" s="563"/>
      <c r="X8" s="563"/>
      <c r="Y8" s="567">
        <f>'GAWN18 ALL DATA'!CB8</f>
        <v>9.9999999999999992E-2</v>
      </c>
      <c r="Z8" s="568"/>
      <c r="AA8" s="569"/>
      <c r="AB8" s="570">
        <f>'GAWN18 ALL DATA'!CN8</f>
        <v>0.5</v>
      </c>
      <c r="AC8" s="571"/>
      <c r="AD8" s="571"/>
      <c r="AE8" s="743"/>
      <c r="AF8" s="572">
        <f>'GAWN18 ALL DATA'!CY8</f>
        <v>0</v>
      </c>
      <c r="AG8" s="573"/>
      <c r="AH8" s="574"/>
      <c r="AI8" s="575"/>
      <c r="AJ8" s="576"/>
      <c r="AK8" s="559"/>
      <c r="AL8" s="577" t="e">
        <f>'GAWN18 ALL DATA'!DK8</f>
        <v>#DIV/0!</v>
      </c>
      <c r="AM8" s="578" t="e">
        <f>'GAWN18 ALL DATA'!EL8</f>
        <v>#DIV/0!</v>
      </c>
      <c r="AN8" s="579">
        <f>'GAWN18 ALL DATA'!EN8</f>
        <v>0</v>
      </c>
      <c r="AO8" s="579"/>
      <c r="AP8" s="579"/>
      <c r="AQ8" s="575">
        <f>'GAWN18 ALL DATA'!DQ8</f>
        <v>8.5</v>
      </c>
      <c r="AR8" s="583" t="e">
        <f>'GAWN18 ALL DATA'!DV8</f>
        <v>#DIV/0!</v>
      </c>
      <c r="AS8" s="757" t="e">
        <f>'GAWN18 ALL DATA'!EB8</f>
        <v>#DIV/0!</v>
      </c>
      <c r="AT8" s="578" t="e">
        <f>'GAWN18 ALL DATA'!EG8</f>
        <v>#DIV/0!</v>
      </c>
      <c r="AU8" s="577"/>
      <c r="AV8" s="574"/>
      <c r="AW8" s="581" t="e">
        <f>'GAWN18 ALL DATA'!FA8</f>
        <v>#DIV/0!</v>
      </c>
      <c r="AX8" s="582">
        <f>'GAWN18 ALL DATA'!FB8</f>
        <v>0</v>
      </c>
      <c r="AY8" s="583">
        <f>'GAWN18 ALL DATA'!FC8</f>
        <v>0</v>
      </c>
      <c r="AZ8" s="583">
        <f>'GAWN18 ALL DATA'!FD8</f>
        <v>0</v>
      </c>
      <c r="BA8" s="576">
        <f>'GAWN18 ALL DATA'!FE8</f>
        <v>0</v>
      </c>
      <c r="BB8" s="574"/>
      <c r="BC8" s="563"/>
      <c r="BD8" s="563"/>
      <c r="BE8" s="584"/>
    </row>
    <row r="9" spans="1:57" s="409" customFormat="1" ht="11.25" x14ac:dyDescent="0.2">
      <c r="A9" s="530">
        <f>'GAWN18 ALL DATA'!A9</f>
        <v>5</v>
      </c>
      <c r="B9" s="598" t="str">
        <f>'GAWN18 ALL DATA'!B9</f>
        <v>NC11363-25</v>
      </c>
      <c r="C9" s="417" t="s">
        <v>204</v>
      </c>
      <c r="D9" s="737"/>
      <c r="E9" s="533">
        <f>'GAWN18 ALL DATA'!M9</f>
        <v>82.865766541379315</v>
      </c>
      <c r="F9" s="298">
        <f>'GAWN18 ALL DATA'!N9</f>
        <v>24</v>
      </c>
      <c r="G9" s="285">
        <f>'GAWN18 ALL DATA'!O9</f>
        <v>86.235701280172421</v>
      </c>
      <c r="H9" s="298">
        <f>'GAWN18 ALL DATA'!P9</f>
        <v>29</v>
      </c>
      <c r="I9" s="285" t="e">
        <f>'GAWN18 ALL DATA'!Q9</f>
        <v>#REF!</v>
      </c>
      <c r="J9" s="298" t="e">
        <f>'GAWN18 ALL DATA'!R9</f>
        <v>#REF!</v>
      </c>
      <c r="K9" s="285">
        <f>'GAWN18 ALL DATA'!S9</f>
        <v>0</v>
      </c>
      <c r="L9" s="298" t="e">
        <f>'GAWN18 ALL DATA'!T9</f>
        <v>#N/A</v>
      </c>
      <c r="M9" s="285">
        <f>'GAWN18 ALL DATA'!U9</f>
        <v>70.641703250000006</v>
      </c>
      <c r="N9" s="483">
        <f>'GAWN18 ALL DATA'!V9</f>
        <v>29</v>
      </c>
      <c r="O9" s="284">
        <f>'GAWN18 ALL DATA'!AH9</f>
        <v>58.989999999999995</v>
      </c>
      <c r="P9" s="491">
        <f>'GAWN18 ALL DATA'!AI9</f>
        <v>5</v>
      </c>
      <c r="Q9" s="502">
        <f>'GAWN18 ALL DATA'!AT9</f>
        <v>102.25</v>
      </c>
      <c r="R9" s="281">
        <f>'GAWN18 ALL DATA'!BF9</f>
        <v>35.95879266666666</v>
      </c>
      <c r="S9" s="282">
        <f>'GAWN18 ALL DATA'!BQ9</f>
        <v>0.5</v>
      </c>
      <c r="T9" s="503">
        <f>'GAWN18 ALL DATA'!EU9</f>
        <v>5</v>
      </c>
      <c r="U9" s="284"/>
      <c r="V9" s="287"/>
      <c r="W9" s="282"/>
      <c r="X9" s="282"/>
      <c r="Y9" s="375">
        <f>'GAWN18 ALL DATA'!CB9</f>
        <v>9.9999999999999992E-2</v>
      </c>
      <c r="Z9" s="369"/>
      <c r="AA9" s="513"/>
      <c r="AB9" s="286">
        <f>'GAWN18 ALL DATA'!CN9</f>
        <v>0</v>
      </c>
      <c r="AC9" s="372"/>
      <c r="AD9" s="372"/>
      <c r="AE9" s="744"/>
      <c r="AF9" s="361">
        <f>'GAWN18 ALL DATA'!CY9</f>
        <v>0</v>
      </c>
      <c r="AG9" s="426"/>
      <c r="AH9" s="410"/>
      <c r="AI9" s="287"/>
      <c r="AJ9" s="441"/>
      <c r="AK9" s="284"/>
      <c r="AL9" s="288" t="e">
        <f>'GAWN18 ALL DATA'!DK9</f>
        <v>#DIV/0!</v>
      </c>
      <c r="AM9" s="383" t="e">
        <f>'GAWN18 ALL DATA'!EL9</f>
        <v>#DIV/0!</v>
      </c>
      <c r="AN9" s="392">
        <f>'GAWN18 ALL DATA'!EN9</f>
        <v>0</v>
      </c>
      <c r="AO9" s="392"/>
      <c r="AP9" s="392"/>
      <c r="AQ9" s="287">
        <f>'GAWN18 ALL DATA'!DQ9</f>
        <v>4</v>
      </c>
      <c r="AR9" s="281" t="e">
        <f>'GAWN18 ALL DATA'!DV9</f>
        <v>#DIV/0!</v>
      </c>
      <c r="AS9" s="612" t="e">
        <f>'GAWN18 ALL DATA'!EB9</f>
        <v>#DIV/0!</v>
      </c>
      <c r="AT9" s="383" t="e">
        <f>'GAWN18 ALL DATA'!EG9</f>
        <v>#DIV/0!</v>
      </c>
      <c r="AU9" s="288"/>
      <c r="AV9" s="410"/>
      <c r="AW9" s="283" t="e">
        <f>'GAWN18 ALL DATA'!FA9</f>
        <v>#DIV/0!</v>
      </c>
      <c r="AX9" s="440">
        <f>'GAWN18 ALL DATA'!FB9</f>
        <v>0</v>
      </c>
      <c r="AY9" s="281">
        <f>'GAWN18 ALL DATA'!FC9</f>
        <v>0</v>
      </c>
      <c r="AZ9" s="281">
        <f>'GAWN18 ALL DATA'!FD9</f>
        <v>0</v>
      </c>
      <c r="BA9" s="441">
        <f>'GAWN18 ALL DATA'!FE9</f>
        <v>0</v>
      </c>
      <c r="BB9" s="410"/>
      <c r="BC9" s="282"/>
      <c r="BD9" s="282"/>
      <c r="BE9" s="283"/>
    </row>
    <row r="10" spans="1:57" s="409" customFormat="1" ht="11.25" x14ac:dyDescent="0.2">
      <c r="A10" s="528">
        <f>'GAWN18 ALL DATA'!A10</f>
        <v>6</v>
      </c>
      <c r="B10" s="599" t="str">
        <f>'GAWN18 ALL DATA'!B10</f>
        <v>NC14-20369</v>
      </c>
      <c r="C10" s="415" t="s">
        <v>205</v>
      </c>
      <c r="D10" s="735"/>
      <c r="E10" s="534">
        <f>'GAWN18 ALL DATA'!M10</f>
        <v>78.623375120689659</v>
      </c>
      <c r="F10" s="297">
        <f>'GAWN18 ALL DATA'!N10</f>
        <v>35</v>
      </c>
      <c r="G10" s="274">
        <f>'GAWN18 ALL DATA'!O10</f>
        <v>79.246871831896556</v>
      </c>
      <c r="H10" s="297">
        <f>'GAWN18 ALL DATA'!P10</f>
        <v>43</v>
      </c>
      <c r="I10" s="274" t="e">
        <f>'GAWN18 ALL DATA'!Q10</f>
        <v>#REF!</v>
      </c>
      <c r="J10" s="297" t="e">
        <f>'GAWN18 ALL DATA'!R10</f>
        <v>#REF!</v>
      </c>
      <c r="K10" s="274">
        <f>'GAWN18 ALL DATA'!S10</f>
        <v>0</v>
      </c>
      <c r="L10" s="297" t="e">
        <f>'GAWN18 ALL DATA'!T10</f>
        <v>#N/A</v>
      </c>
      <c r="M10" s="274">
        <f>'GAWN18 ALL DATA'!U10</f>
        <v>70.500051249999999</v>
      </c>
      <c r="N10" s="482">
        <f>'GAWN18 ALL DATA'!V10</f>
        <v>30</v>
      </c>
      <c r="O10" s="81">
        <f>'GAWN18 ALL DATA'!AH10</f>
        <v>57.25</v>
      </c>
      <c r="P10" s="490">
        <f>'GAWN18 ALL DATA'!AI10</f>
        <v>21</v>
      </c>
      <c r="Q10" s="499">
        <f>'GAWN18 ALL DATA'!AT10</f>
        <v>100</v>
      </c>
      <c r="R10" s="22">
        <f>'GAWN18 ALL DATA'!BF10</f>
        <v>39.648293966666664</v>
      </c>
      <c r="S10" s="20">
        <f>'GAWN18 ALL DATA'!BQ10</f>
        <v>1.75</v>
      </c>
      <c r="T10" s="500">
        <f>'GAWN18 ALL DATA'!EU10</f>
        <v>4.625</v>
      </c>
      <c r="U10" s="81"/>
      <c r="V10" s="276"/>
      <c r="W10" s="20"/>
      <c r="X10" s="20"/>
      <c r="Y10" s="373">
        <f>'GAWN18 ALL DATA'!CB10</f>
        <v>0.33333333333333331</v>
      </c>
      <c r="Z10" s="367"/>
      <c r="AA10" s="511"/>
      <c r="AB10" s="275">
        <f>'GAWN18 ALL DATA'!CN10</f>
        <v>0</v>
      </c>
      <c r="AC10" s="371"/>
      <c r="AD10" s="371"/>
      <c r="AE10" s="745"/>
      <c r="AF10" s="360">
        <f>'GAWN18 ALL DATA'!CY10</f>
        <v>0</v>
      </c>
      <c r="AG10" s="43"/>
      <c r="AH10" s="408"/>
      <c r="AI10" s="276"/>
      <c r="AJ10" s="439"/>
      <c r="AK10" s="81"/>
      <c r="AL10" s="91" t="e">
        <f>'GAWN18 ALL DATA'!DK10</f>
        <v>#DIV/0!</v>
      </c>
      <c r="AM10" s="382" t="e">
        <f>'GAWN18 ALL DATA'!EL10</f>
        <v>#DIV/0!</v>
      </c>
      <c r="AN10" s="390">
        <f>'GAWN18 ALL DATA'!EN10</f>
        <v>0</v>
      </c>
      <c r="AO10" s="390"/>
      <c r="AP10" s="390"/>
      <c r="AQ10" s="276">
        <f>'GAWN18 ALL DATA'!DQ10</f>
        <v>5</v>
      </c>
      <c r="AR10" s="22" t="e">
        <f>'GAWN18 ALL DATA'!DV10</f>
        <v>#DIV/0!</v>
      </c>
      <c r="AS10" s="277" t="e">
        <f>'GAWN18 ALL DATA'!EB10</f>
        <v>#DIV/0!</v>
      </c>
      <c r="AT10" s="382" t="e">
        <f>'GAWN18 ALL DATA'!EG10</f>
        <v>#DIV/0!</v>
      </c>
      <c r="AU10" s="91"/>
      <c r="AV10" s="408"/>
      <c r="AW10" s="273" t="e">
        <f>'GAWN18 ALL DATA'!FA10</f>
        <v>#DIV/0!</v>
      </c>
      <c r="AX10" s="140">
        <f>'GAWN18 ALL DATA'!FB10</f>
        <v>0</v>
      </c>
      <c r="AY10" s="22">
        <f>'GAWN18 ALL DATA'!FC10</f>
        <v>0</v>
      </c>
      <c r="AZ10" s="22">
        <f>'GAWN18 ALL DATA'!FD10</f>
        <v>0</v>
      </c>
      <c r="BA10" s="439">
        <f>'GAWN18 ALL DATA'!FE10</f>
        <v>0</v>
      </c>
      <c r="BB10" s="408"/>
      <c r="BC10" s="20"/>
      <c r="BD10" s="20"/>
      <c r="BE10" s="273"/>
    </row>
    <row r="11" spans="1:57" s="409" customFormat="1" ht="11.25" x14ac:dyDescent="0.2">
      <c r="A11" s="529">
        <f>'GAWN18 ALL DATA'!A11</f>
        <v>7</v>
      </c>
      <c r="B11" s="597" t="str">
        <f>'GAWN18 ALL DATA'!B11</f>
        <v>NC14-20373</v>
      </c>
      <c r="C11" s="416" t="s">
        <v>206</v>
      </c>
      <c r="D11" s="736"/>
      <c r="E11" s="532">
        <f>'GAWN18 ALL DATA'!M11</f>
        <v>77.800367480000006</v>
      </c>
      <c r="F11" s="297">
        <f>'GAWN18 ALL DATA'!N11</f>
        <v>39</v>
      </c>
      <c r="G11" s="279">
        <f>'GAWN18 ALL DATA'!O11</f>
        <v>87.717032281034477</v>
      </c>
      <c r="H11" s="297">
        <f>'GAWN18 ALL DATA'!P11</f>
        <v>23</v>
      </c>
      <c r="I11" s="279" t="e">
        <f>'GAWN18 ALL DATA'!Q11</f>
        <v>#REF!</v>
      </c>
      <c r="J11" s="297" t="e">
        <f>'GAWN18 ALL DATA'!R11</f>
        <v>#REF!</v>
      </c>
      <c r="K11" s="279">
        <f>'GAWN18 ALL DATA'!S11</f>
        <v>0</v>
      </c>
      <c r="L11" s="297" t="e">
        <f>'GAWN18 ALL DATA'!T11</f>
        <v>#N/A</v>
      </c>
      <c r="M11" s="279">
        <f>'GAWN18 ALL DATA'!U11</f>
        <v>77.619028700000001</v>
      </c>
      <c r="N11" s="482">
        <f>'GAWN18 ALL DATA'!V11</f>
        <v>12</v>
      </c>
      <c r="O11" s="81">
        <f>'GAWN18 ALL DATA'!AH11</f>
        <v>53.1</v>
      </c>
      <c r="P11" s="490">
        <f>'GAWN18 ALL DATA'!AI11</f>
        <v>52</v>
      </c>
      <c r="Q11" s="499">
        <f>'GAWN18 ALL DATA'!AT11</f>
        <v>99</v>
      </c>
      <c r="R11" s="5">
        <f>'GAWN18 ALL DATA'!BF11</f>
        <v>37.688976366666672</v>
      </c>
      <c r="S11" s="4">
        <f>'GAWN18 ALL DATA'!BQ11</f>
        <v>0.5</v>
      </c>
      <c r="T11" s="501">
        <f>'GAWN18 ALL DATA'!EU11</f>
        <v>5.375</v>
      </c>
      <c r="U11" s="79"/>
      <c r="V11" s="292"/>
      <c r="W11" s="4"/>
      <c r="X11" s="4"/>
      <c r="Y11" s="374">
        <f>'GAWN18 ALL DATA'!CB11</f>
        <v>0.23333333333333331</v>
      </c>
      <c r="Z11" s="368"/>
      <c r="AA11" s="512"/>
      <c r="AB11" s="280">
        <f>'GAWN18 ALL DATA'!CN11</f>
        <v>0.5</v>
      </c>
      <c r="AC11" s="371"/>
      <c r="AD11" s="371"/>
      <c r="AE11" s="745"/>
      <c r="AF11" s="360">
        <f>'GAWN18 ALL DATA'!CY11</f>
        <v>0</v>
      </c>
      <c r="AG11" s="43"/>
      <c r="AH11" s="408"/>
      <c r="AI11" s="276"/>
      <c r="AJ11" s="439"/>
      <c r="AK11" s="81"/>
      <c r="AL11" s="91" t="e">
        <f>'GAWN18 ALL DATA'!DK11</f>
        <v>#DIV/0!</v>
      </c>
      <c r="AM11" s="382" t="e">
        <f>'GAWN18 ALL DATA'!EL11</f>
        <v>#DIV/0!</v>
      </c>
      <c r="AN11" s="390">
        <f>'GAWN18 ALL DATA'!EN11</f>
        <v>0</v>
      </c>
      <c r="AO11" s="390"/>
      <c r="AP11" s="390"/>
      <c r="AQ11" s="276">
        <f>'GAWN18 ALL DATA'!DQ11</f>
        <v>6</v>
      </c>
      <c r="AR11" s="22" t="e">
        <f>'GAWN18 ALL DATA'!DV11</f>
        <v>#DIV/0!</v>
      </c>
      <c r="AS11" s="277" t="e">
        <f>'GAWN18 ALL DATA'!EB11</f>
        <v>#DIV/0!</v>
      </c>
      <c r="AT11" s="382" t="e">
        <f>'GAWN18 ALL DATA'!EG11</f>
        <v>#DIV/0!</v>
      </c>
      <c r="AU11" s="91"/>
      <c r="AV11" s="408"/>
      <c r="AW11" s="273" t="e">
        <f>'GAWN18 ALL DATA'!FA11</f>
        <v>#DIV/0!</v>
      </c>
      <c r="AX11" s="140">
        <f>'GAWN18 ALL DATA'!FB11</f>
        <v>0</v>
      </c>
      <c r="AY11" s="22">
        <f>'GAWN18 ALL DATA'!FC11</f>
        <v>0</v>
      </c>
      <c r="AZ11" s="22">
        <f>'GAWN18 ALL DATA'!FD11</f>
        <v>0</v>
      </c>
      <c r="BA11" s="439">
        <f>'GAWN18 ALL DATA'!FE11</f>
        <v>0</v>
      </c>
      <c r="BB11" s="408"/>
      <c r="BC11" s="4"/>
      <c r="BD11" s="4"/>
      <c r="BE11" s="278"/>
    </row>
    <row r="12" spans="1:57" s="409" customFormat="1" ht="11.25" x14ac:dyDescent="0.2">
      <c r="A12" s="529">
        <f>'GAWN18 ALL DATA'!A12</f>
        <v>8</v>
      </c>
      <c r="B12" s="597" t="str">
        <f>'GAWN18 ALL DATA'!B12</f>
        <v>NC14-20976</v>
      </c>
      <c r="C12" s="416" t="s">
        <v>207</v>
      </c>
      <c r="D12" s="736"/>
      <c r="E12" s="532">
        <f>'GAWN18 ALL DATA'!M12</f>
        <v>81.378991198160932</v>
      </c>
      <c r="F12" s="297">
        <f>'GAWN18 ALL DATA'!N12</f>
        <v>29</v>
      </c>
      <c r="G12" s="279">
        <f>'GAWN18 ALL DATA'!O12</f>
        <v>83.84997123908046</v>
      </c>
      <c r="H12" s="297">
        <f>'GAWN18 ALL DATA'!P12</f>
        <v>33</v>
      </c>
      <c r="I12" s="279" t="e">
        <f>'GAWN18 ALL DATA'!Q12</f>
        <v>#REF!</v>
      </c>
      <c r="J12" s="297" t="e">
        <f>'GAWN18 ALL DATA'!R12</f>
        <v>#REF!</v>
      </c>
      <c r="K12" s="279">
        <f>'GAWN18 ALL DATA'!S12</f>
        <v>0</v>
      </c>
      <c r="L12" s="297" t="e">
        <f>'GAWN18 ALL DATA'!T12</f>
        <v>#N/A</v>
      </c>
      <c r="M12" s="279">
        <f>'GAWN18 ALL DATA'!U12</f>
        <v>76.657318799999999</v>
      </c>
      <c r="N12" s="482">
        <f>'GAWN18 ALL DATA'!V12</f>
        <v>16</v>
      </c>
      <c r="O12" s="81">
        <f>'GAWN18 ALL DATA'!AH12</f>
        <v>55.02</v>
      </c>
      <c r="P12" s="490">
        <f>'GAWN18 ALL DATA'!AI12</f>
        <v>48</v>
      </c>
      <c r="Q12" s="499">
        <f>'GAWN18 ALL DATA'!AT12</f>
        <v>106</v>
      </c>
      <c r="R12" s="5">
        <f>'GAWN18 ALL DATA'!BF12</f>
        <v>34.630708666666663</v>
      </c>
      <c r="S12" s="4">
        <f>'GAWN18 ALL DATA'!BQ12</f>
        <v>0.5</v>
      </c>
      <c r="T12" s="501">
        <f>'GAWN18 ALL DATA'!EU12</f>
        <v>4.25</v>
      </c>
      <c r="U12" s="79"/>
      <c r="V12" s="292"/>
      <c r="W12" s="4"/>
      <c r="X12" s="4"/>
      <c r="Y12" s="374">
        <f>'GAWN18 ALL DATA'!CB12</f>
        <v>9.9999999999999992E-2</v>
      </c>
      <c r="Z12" s="368"/>
      <c r="AA12" s="512"/>
      <c r="AB12" s="280">
        <f>'GAWN18 ALL DATA'!CN12</f>
        <v>0.5</v>
      </c>
      <c r="AC12" s="371"/>
      <c r="AD12" s="371"/>
      <c r="AE12" s="745"/>
      <c r="AF12" s="360">
        <f>'GAWN18 ALL DATA'!CY12</f>
        <v>0</v>
      </c>
      <c r="AG12" s="43"/>
      <c r="AH12" s="408"/>
      <c r="AI12" s="276"/>
      <c r="AJ12" s="439"/>
      <c r="AK12" s="81"/>
      <c r="AL12" s="91" t="e">
        <f>'GAWN18 ALL DATA'!DK12</f>
        <v>#DIV/0!</v>
      </c>
      <c r="AM12" s="382" t="e">
        <f>'GAWN18 ALL DATA'!EL12</f>
        <v>#DIV/0!</v>
      </c>
      <c r="AN12" s="390">
        <f>'GAWN18 ALL DATA'!EN12</f>
        <v>0</v>
      </c>
      <c r="AO12" s="390"/>
      <c r="AP12" s="390"/>
      <c r="AQ12" s="276">
        <f>'GAWN18 ALL DATA'!DQ12</f>
        <v>5.5</v>
      </c>
      <c r="AR12" s="22" t="e">
        <f>'GAWN18 ALL DATA'!DV12</f>
        <v>#DIV/0!</v>
      </c>
      <c r="AS12" s="277" t="e">
        <f>'GAWN18 ALL DATA'!EB12</f>
        <v>#DIV/0!</v>
      </c>
      <c r="AT12" s="382" t="e">
        <f>'GAWN18 ALL DATA'!EG12</f>
        <v>#DIV/0!</v>
      </c>
      <c r="AU12" s="91"/>
      <c r="AV12" s="408"/>
      <c r="AW12" s="273" t="e">
        <f>'GAWN18 ALL DATA'!FA12</f>
        <v>#DIV/0!</v>
      </c>
      <c r="AX12" s="140">
        <f>'GAWN18 ALL DATA'!FB12</f>
        <v>0</v>
      </c>
      <c r="AY12" s="22">
        <f>'GAWN18 ALL DATA'!FC12</f>
        <v>0</v>
      </c>
      <c r="AZ12" s="22">
        <f>'GAWN18 ALL DATA'!FD12</f>
        <v>0</v>
      </c>
      <c r="BA12" s="439">
        <f>'GAWN18 ALL DATA'!FE12</f>
        <v>0</v>
      </c>
      <c r="BB12" s="408"/>
      <c r="BC12" s="4"/>
      <c r="BD12" s="4"/>
      <c r="BE12" s="278"/>
    </row>
    <row r="13" spans="1:57" s="409" customFormat="1" ht="11.25" x14ac:dyDescent="0.2">
      <c r="A13" s="529">
        <f>'GAWN18 ALL DATA'!A13</f>
        <v>9</v>
      </c>
      <c r="B13" s="597" t="str">
        <f>'GAWN18 ALL DATA'!B13</f>
        <v>NC14-22588</v>
      </c>
      <c r="C13" s="416" t="s">
        <v>208</v>
      </c>
      <c r="D13" s="736"/>
      <c r="E13" s="532">
        <f>'GAWN18 ALL DATA'!M13</f>
        <v>75.644522192873552</v>
      </c>
      <c r="F13" s="297">
        <f>'GAWN18 ALL DATA'!N13</f>
        <v>45</v>
      </c>
      <c r="G13" s="279">
        <f>'GAWN18 ALL DATA'!O13</f>
        <v>77.363086706609181</v>
      </c>
      <c r="H13" s="297">
        <f>'GAWN18 ALL DATA'!P13</f>
        <v>47</v>
      </c>
      <c r="I13" s="279" t="e">
        <f>'GAWN18 ALL DATA'!Q13</f>
        <v>#REF!</v>
      </c>
      <c r="J13" s="297" t="e">
        <f>'GAWN18 ALL DATA'!R13</f>
        <v>#REF!</v>
      </c>
      <c r="K13" s="279">
        <f>'GAWN18 ALL DATA'!S13</f>
        <v>0</v>
      </c>
      <c r="L13" s="297" t="e">
        <f>'GAWN18 ALL DATA'!T13</f>
        <v>#N/A</v>
      </c>
      <c r="M13" s="279">
        <f>'GAWN18 ALL DATA'!U13</f>
        <v>58.761779849999996</v>
      </c>
      <c r="N13" s="482">
        <f>'GAWN18 ALL DATA'!V13</f>
        <v>48</v>
      </c>
      <c r="O13" s="81">
        <f>'GAWN18 ALL DATA'!AH13</f>
        <v>55.339999999999996</v>
      </c>
      <c r="P13" s="490">
        <f>'GAWN18 ALL DATA'!AI13</f>
        <v>46</v>
      </c>
      <c r="Q13" s="499">
        <f>'GAWN18 ALL DATA'!AT13</f>
        <v>103</v>
      </c>
      <c r="R13" s="5">
        <f>'GAWN18 ALL DATA'!BF13</f>
        <v>36.428608933333329</v>
      </c>
      <c r="S13" s="4">
        <f>'GAWN18 ALL DATA'!BQ13</f>
        <v>0.75</v>
      </c>
      <c r="T13" s="501">
        <f>'GAWN18 ALL DATA'!EU13</f>
        <v>4.0625</v>
      </c>
      <c r="U13" s="79"/>
      <c r="V13" s="292"/>
      <c r="W13" s="4"/>
      <c r="X13" s="4"/>
      <c r="Y13" s="374">
        <f>'GAWN18 ALL DATA'!CB13</f>
        <v>0</v>
      </c>
      <c r="Z13" s="368"/>
      <c r="AA13" s="512"/>
      <c r="AB13" s="280">
        <f>'GAWN18 ALL DATA'!CN13</f>
        <v>0</v>
      </c>
      <c r="AC13" s="371"/>
      <c r="AD13" s="371"/>
      <c r="AE13" s="745"/>
      <c r="AF13" s="360">
        <f>'GAWN18 ALL DATA'!CY13</f>
        <v>5</v>
      </c>
      <c r="AG13" s="43"/>
      <c r="AH13" s="408"/>
      <c r="AI13" s="276"/>
      <c r="AJ13" s="439"/>
      <c r="AK13" s="81"/>
      <c r="AL13" s="91" t="e">
        <f>'GAWN18 ALL DATA'!DK13</f>
        <v>#DIV/0!</v>
      </c>
      <c r="AM13" s="382" t="e">
        <f>'GAWN18 ALL DATA'!EL13</f>
        <v>#DIV/0!</v>
      </c>
      <c r="AN13" s="390">
        <f>'GAWN18 ALL DATA'!EN13</f>
        <v>0</v>
      </c>
      <c r="AO13" s="390"/>
      <c r="AP13" s="390"/>
      <c r="AQ13" s="276">
        <f>'GAWN18 ALL DATA'!DQ13</f>
        <v>4.5</v>
      </c>
      <c r="AR13" s="22" t="e">
        <f>'GAWN18 ALL DATA'!DV13</f>
        <v>#DIV/0!</v>
      </c>
      <c r="AS13" s="277" t="e">
        <f>'GAWN18 ALL DATA'!EB13</f>
        <v>#DIV/0!</v>
      </c>
      <c r="AT13" s="382" t="e">
        <f>'GAWN18 ALL DATA'!EG13</f>
        <v>#DIV/0!</v>
      </c>
      <c r="AU13" s="91"/>
      <c r="AV13" s="408"/>
      <c r="AW13" s="273" t="e">
        <f>'GAWN18 ALL DATA'!FA13</f>
        <v>#DIV/0!</v>
      </c>
      <c r="AX13" s="140">
        <f>'GAWN18 ALL DATA'!FB13</f>
        <v>0</v>
      </c>
      <c r="AY13" s="22">
        <f>'GAWN18 ALL DATA'!FC13</f>
        <v>0</v>
      </c>
      <c r="AZ13" s="22">
        <f>'GAWN18 ALL DATA'!FD13</f>
        <v>0</v>
      </c>
      <c r="BA13" s="439">
        <f>'GAWN18 ALL DATA'!FE13</f>
        <v>0</v>
      </c>
      <c r="BB13" s="408"/>
      <c r="BC13" s="4"/>
      <c r="BD13" s="4"/>
      <c r="BE13" s="278"/>
    </row>
    <row r="14" spans="1:57" s="409" customFormat="1" ht="11.25" x14ac:dyDescent="0.2">
      <c r="A14" s="530">
        <f>'GAWN18 ALL DATA'!A14</f>
        <v>10</v>
      </c>
      <c r="B14" s="598" t="str">
        <f>'GAWN18 ALL DATA'!B14</f>
        <v>NC14-23202</v>
      </c>
      <c r="C14" s="417" t="s">
        <v>209</v>
      </c>
      <c r="D14" s="737"/>
      <c r="E14" s="533">
        <f>'GAWN18 ALL DATA'!M14</f>
        <v>91.732154376724139</v>
      </c>
      <c r="F14" s="298">
        <f>'GAWN18 ALL DATA'!N14</f>
        <v>2</v>
      </c>
      <c r="G14" s="285">
        <f>'GAWN18 ALL DATA'!O14</f>
        <v>91.732154376724139</v>
      </c>
      <c r="H14" s="298">
        <f>'GAWN18 ALL DATA'!P14</f>
        <v>11</v>
      </c>
      <c r="I14" s="285" t="e">
        <f>'GAWN18 ALL DATA'!Q14</f>
        <v>#REF!</v>
      </c>
      <c r="J14" s="298" t="e">
        <f>'GAWN18 ALL DATA'!R14</f>
        <v>#REF!</v>
      </c>
      <c r="K14" s="285">
        <f>'GAWN18 ALL DATA'!S14</f>
        <v>0</v>
      </c>
      <c r="L14" s="298" t="e">
        <f>'GAWN18 ALL DATA'!T14</f>
        <v>#N/A</v>
      </c>
      <c r="M14" s="285">
        <f>'GAWN18 ALL DATA'!U14</f>
        <v>79.294915650000007</v>
      </c>
      <c r="N14" s="483">
        <f>'GAWN18 ALL DATA'!V14</f>
        <v>9</v>
      </c>
      <c r="O14" s="284">
        <f>'GAWN18 ALL DATA'!AH14</f>
        <v>56.0625</v>
      </c>
      <c r="P14" s="491">
        <f>'GAWN18 ALL DATA'!AI14</f>
        <v>42</v>
      </c>
      <c r="Q14" s="502">
        <f>'GAWN18 ALL DATA'!AT14</f>
        <v>103.5</v>
      </c>
      <c r="R14" s="281">
        <f>'GAWN18 ALL DATA'!BF14</f>
        <v>34.228608933333327</v>
      </c>
      <c r="S14" s="282">
        <f>'GAWN18 ALL DATA'!BQ14</f>
        <v>0</v>
      </c>
      <c r="T14" s="503">
        <f>'GAWN18 ALL DATA'!EU14</f>
        <v>4.3125</v>
      </c>
      <c r="U14" s="284"/>
      <c r="V14" s="287"/>
      <c r="W14" s="282"/>
      <c r="X14" s="282"/>
      <c r="Y14" s="375">
        <f>'GAWN18 ALL DATA'!CB14</f>
        <v>9.9999999999999992E-2</v>
      </c>
      <c r="Z14" s="369"/>
      <c r="AA14" s="513"/>
      <c r="AB14" s="286">
        <f>'GAWN18 ALL DATA'!CN14</f>
        <v>0</v>
      </c>
      <c r="AC14" s="372"/>
      <c r="AD14" s="372"/>
      <c r="AE14" s="744"/>
      <c r="AF14" s="361">
        <f>'GAWN18 ALL DATA'!CY14</f>
        <v>9</v>
      </c>
      <c r="AG14" s="426"/>
      <c r="AH14" s="410"/>
      <c r="AI14" s="287"/>
      <c r="AJ14" s="441"/>
      <c r="AK14" s="284"/>
      <c r="AL14" s="288" t="e">
        <f>'GAWN18 ALL DATA'!DK14</f>
        <v>#DIV/0!</v>
      </c>
      <c r="AM14" s="383" t="e">
        <f>'GAWN18 ALL DATA'!EL14</f>
        <v>#DIV/0!</v>
      </c>
      <c r="AN14" s="392">
        <f>'GAWN18 ALL DATA'!EN14</f>
        <v>0</v>
      </c>
      <c r="AO14" s="392"/>
      <c r="AP14" s="392"/>
      <c r="AQ14" s="287">
        <f>'GAWN18 ALL DATA'!DQ14</f>
        <v>4</v>
      </c>
      <c r="AR14" s="281" t="e">
        <f>'GAWN18 ALL DATA'!DV14</f>
        <v>#DIV/0!</v>
      </c>
      <c r="AS14" s="612" t="e">
        <f>'GAWN18 ALL DATA'!EB14</f>
        <v>#DIV/0!</v>
      </c>
      <c r="AT14" s="383" t="e">
        <f>'GAWN18 ALL DATA'!EG14</f>
        <v>#DIV/0!</v>
      </c>
      <c r="AU14" s="288"/>
      <c r="AV14" s="410"/>
      <c r="AW14" s="283" t="e">
        <f>'GAWN18 ALL DATA'!FA14</f>
        <v>#DIV/0!</v>
      </c>
      <c r="AX14" s="440">
        <f>'GAWN18 ALL DATA'!FB14</f>
        <v>0</v>
      </c>
      <c r="AY14" s="281">
        <f>'GAWN18 ALL DATA'!FC14</f>
        <v>0</v>
      </c>
      <c r="AZ14" s="281">
        <f>'GAWN18 ALL DATA'!FD14</f>
        <v>0</v>
      </c>
      <c r="BA14" s="441">
        <f>'GAWN18 ALL DATA'!FE14</f>
        <v>0</v>
      </c>
      <c r="BB14" s="410"/>
      <c r="BC14" s="282"/>
      <c r="BD14" s="282"/>
      <c r="BE14" s="283"/>
    </row>
    <row r="15" spans="1:57" s="409" customFormat="1" ht="11.25" x14ac:dyDescent="0.2">
      <c r="A15" s="528">
        <f>'GAWN18 ALL DATA'!A15</f>
        <v>11</v>
      </c>
      <c r="B15" s="599" t="str">
        <f>'GAWN18 ALL DATA'!B15</f>
        <v>VA15W-70</v>
      </c>
      <c r="C15" s="415" t="s">
        <v>210</v>
      </c>
      <c r="D15" s="735"/>
      <c r="E15" s="534">
        <f>'GAWN18 ALL DATA'!M15</f>
        <v>67.998370901839081</v>
      </c>
      <c r="F15" s="297">
        <f>'GAWN18 ALL DATA'!N15</f>
        <v>51</v>
      </c>
      <c r="G15" s="274">
        <f>'GAWN18 ALL DATA'!O15</f>
        <v>74.96734273649426</v>
      </c>
      <c r="H15" s="297">
        <f>'GAWN18 ALL DATA'!P15</f>
        <v>50</v>
      </c>
      <c r="I15" s="274" t="e">
        <f>'GAWN18 ALL DATA'!Q15</f>
        <v>#REF!</v>
      </c>
      <c r="J15" s="297" t="e">
        <f>'GAWN18 ALL DATA'!R15</f>
        <v>#REF!</v>
      </c>
      <c r="K15" s="274">
        <f>'GAWN18 ALL DATA'!S15</f>
        <v>0</v>
      </c>
      <c r="L15" s="297" t="e">
        <f>'GAWN18 ALL DATA'!T15</f>
        <v>#N/A</v>
      </c>
      <c r="M15" s="274">
        <f>'GAWN18 ALL DATA'!U15</f>
        <v>57.71629145</v>
      </c>
      <c r="N15" s="482">
        <f>'GAWN18 ALL DATA'!V15</f>
        <v>49</v>
      </c>
      <c r="O15" s="81">
        <f>'GAWN18 ALL DATA'!AH15</f>
        <v>53.519999999999996</v>
      </c>
      <c r="P15" s="490">
        <f>'GAWN18 ALL DATA'!AI15</f>
        <v>50</v>
      </c>
      <c r="Q15" s="499">
        <f>'GAWN18 ALL DATA'!AT15</f>
        <v>102.5</v>
      </c>
      <c r="R15" s="22">
        <f>'GAWN18 ALL DATA'!BF15</f>
        <v>33.371391066666668</v>
      </c>
      <c r="S15" s="20">
        <f>'GAWN18 ALL DATA'!BQ15</f>
        <v>0.5</v>
      </c>
      <c r="T15" s="500">
        <f>'GAWN18 ALL DATA'!EU15</f>
        <v>4.625</v>
      </c>
      <c r="U15" s="81"/>
      <c r="V15" s="276"/>
      <c r="W15" s="20"/>
      <c r="X15" s="20"/>
      <c r="Y15" s="373">
        <f>'GAWN18 ALL DATA'!CB15</f>
        <v>9.9999999999999992E-2</v>
      </c>
      <c r="Z15" s="367"/>
      <c r="AA15" s="511"/>
      <c r="AB15" s="275">
        <f>'GAWN18 ALL DATA'!CN15</f>
        <v>0.5</v>
      </c>
      <c r="AC15" s="371"/>
      <c r="AD15" s="371"/>
      <c r="AE15" s="745"/>
      <c r="AF15" s="360">
        <f>'GAWN18 ALL DATA'!CY15</f>
        <v>5</v>
      </c>
      <c r="AG15" s="43"/>
      <c r="AH15" s="408"/>
      <c r="AI15" s="276"/>
      <c r="AJ15" s="439"/>
      <c r="AK15" s="81"/>
      <c r="AL15" s="91" t="e">
        <f>'GAWN18 ALL DATA'!DK15</f>
        <v>#DIV/0!</v>
      </c>
      <c r="AM15" s="382" t="e">
        <f>'GAWN18 ALL DATA'!EL15</f>
        <v>#DIV/0!</v>
      </c>
      <c r="AN15" s="390">
        <f>'GAWN18 ALL DATA'!EN15</f>
        <v>0</v>
      </c>
      <c r="AO15" s="390"/>
      <c r="AP15" s="390"/>
      <c r="AQ15" s="276">
        <f>'GAWN18 ALL DATA'!DQ15</f>
        <v>6.5</v>
      </c>
      <c r="AR15" s="22" t="e">
        <f>'GAWN18 ALL DATA'!DV15</f>
        <v>#DIV/0!</v>
      </c>
      <c r="AS15" s="277" t="e">
        <f>'GAWN18 ALL DATA'!EB15</f>
        <v>#DIV/0!</v>
      </c>
      <c r="AT15" s="382" t="e">
        <f>'GAWN18 ALL DATA'!EG15</f>
        <v>#DIV/0!</v>
      </c>
      <c r="AU15" s="91"/>
      <c r="AV15" s="408"/>
      <c r="AW15" s="273" t="e">
        <f>'GAWN18 ALL DATA'!FA15</f>
        <v>#DIV/0!</v>
      </c>
      <c r="AX15" s="140">
        <f>'GAWN18 ALL DATA'!FB15</f>
        <v>0</v>
      </c>
      <c r="AY15" s="22">
        <f>'GAWN18 ALL DATA'!FC15</f>
        <v>0</v>
      </c>
      <c r="AZ15" s="22">
        <f>'GAWN18 ALL DATA'!FD15</f>
        <v>0</v>
      </c>
      <c r="BA15" s="439">
        <f>'GAWN18 ALL DATA'!FE15</f>
        <v>0</v>
      </c>
      <c r="BB15" s="408"/>
      <c r="BC15" s="20"/>
      <c r="BD15" s="20"/>
      <c r="BE15" s="273"/>
    </row>
    <row r="16" spans="1:57" s="409" customFormat="1" ht="11.25" x14ac:dyDescent="0.2">
      <c r="A16" s="529">
        <f>'GAWN18 ALL DATA'!A16</f>
        <v>12</v>
      </c>
      <c r="B16" s="597" t="str">
        <f>'GAWN18 ALL DATA'!B16</f>
        <v>VA15W-130</v>
      </c>
      <c r="C16" s="416" t="s">
        <v>211</v>
      </c>
      <c r="D16" s="736"/>
      <c r="E16" s="532">
        <f>'GAWN18 ALL DATA'!M16</f>
        <v>80.145108665287353</v>
      </c>
      <c r="F16" s="297">
        <f>'GAWN18 ALL DATA'!N16</f>
        <v>31</v>
      </c>
      <c r="G16" s="279">
        <f>'GAWN18 ALL DATA'!O16</f>
        <v>82.712554653448279</v>
      </c>
      <c r="H16" s="297">
        <f>'GAWN18 ALL DATA'!P16</f>
        <v>36</v>
      </c>
      <c r="I16" s="279" t="e">
        <f>'GAWN18 ALL DATA'!Q16</f>
        <v>#REF!</v>
      </c>
      <c r="J16" s="297" t="e">
        <f>'GAWN18 ALL DATA'!R16</f>
        <v>#REF!</v>
      </c>
      <c r="K16" s="279">
        <f>'GAWN18 ALL DATA'!S16</f>
        <v>0</v>
      </c>
      <c r="L16" s="297" t="e">
        <f>'GAWN18 ALL DATA'!T16</f>
        <v>#N/A</v>
      </c>
      <c r="M16" s="279">
        <f>'GAWN18 ALL DATA'!U16</f>
        <v>61.0553831</v>
      </c>
      <c r="N16" s="482">
        <f>'GAWN18 ALL DATA'!V16</f>
        <v>45</v>
      </c>
      <c r="O16" s="81">
        <f>'GAWN18 ALL DATA'!AH16</f>
        <v>56.71</v>
      </c>
      <c r="P16" s="490">
        <f>'GAWN18 ALL DATA'!AI16</f>
        <v>32</v>
      </c>
      <c r="Q16" s="499">
        <f>'GAWN18 ALL DATA'!AT16</f>
        <v>98</v>
      </c>
      <c r="R16" s="5">
        <f>'GAWN18 ALL DATA'!BF16</f>
        <v>32.316272966666666</v>
      </c>
      <c r="S16" s="4">
        <f>'GAWN18 ALL DATA'!BQ16</f>
        <v>0.5</v>
      </c>
      <c r="T16" s="501">
        <f>'GAWN18 ALL DATA'!EU16</f>
        <v>5.9375</v>
      </c>
      <c r="U16" s="79"/>
      <c r="V16" s="292"/>
      <c r="W16" s="4"/>
      <c r="X16" s="4"/>
      <c r="Y16" s="374">
        <f>'GAWN18 ALL DATA'!CB16</f>
        <v>0.33333333333333331</v>
      </c>
      <c r="Z16" s="368"/>
      <c r="AA16" s="512"/>
      <c r="AB16" s="280">
        <f>'GAWN18 ALL DATA'!CN16</f>
        <v>0</v>
      </c>
      <c r="AC16" s="371"/>
      <c r="AD16" s="371"/>
      <c r="AE16" s="745"/>
      <c r="AF16" s="360">
        <f>'GAWN18 ALL DATA'!CY16</f>
        <v>0</v>
      </c>
      <c r="AG16" s="43"/>
      <c r="AH16" s="408"/>
      <c r="AI16" s="276"/>
      <c r="AJ16" s="439"/>
      <c r="AK16" s="81"/>
      <c r="AL16" s="91" t="e">
        <f>'GAWN18 ALL DATA'!DK16</f>
        <v>#DIV/0!</v>
      </c>
      <c r="AM16" s="382" t="e">
        <f>'GAWN18 ALL DATA'!EL16</f>
        <v>#DIV/0!</v>
      </c>
      <c r="AN16" s="390">
        <f>'GAWN18 ALL DATA'!EN16</f>
        <v>0</v>
      </c>
      <c r="AO16" s="390"/>
      <c r="AP16" s="390"/>
      <c r="AQ16" s="276">
        <f>'GAWN18 ALL DATA'!DQ16</f>
        <v>5.5</v>
      </c>
      <c r="AR16" s="22" t="e">
        <f>'GAWN18 ALL DATA'!DV16</f>
        <v>#DIV/0!</v>
      </c>
      <c r="AS16" s="277" t="e">
        <f>'GAWN18 ALL DATA'!EB16</f>
        <v>#DIV/0!</v>
      </c>
      <c r="AT16" s="382" t="e">
        <f>'GAWN18 ALL DATA'!EG16</f>
        <v>#DIV/0!</v>
      </c>
      <c r="AU16" s="91"/>
      <c r="AV16" s="408"/>
      <c r="AW16" s="273" t="e">
        <f>'GAWN18 ALL DATA'!FA16</f>
        <v>#DIV/0!</v>
      </c>
      <c r="AX16" s="140">
        <f>'GAWN18 ALL DATA'!FB16</f>
        <v>0</v>
      </c>
      <c r="AY16" s="22">
        <f>'GAWN18 ALL DATA'!FC16</f>
        <v>0</v>
      </c>
      <c r="AZ16" s="22">
        <f>'GAWN18 ALL DATA'!FD16</f>
        <v>0</v>
      </c>
      <c r="BA16" s="439">
        <f>'GAWN18 ALL DATA'!FE16</f>
        <v>0</v>
      </c>
      <c r="BB16" s="408"/>
      <c r="BC16" s="4"/>
      <c r="BD16" s="4"/>
      <c r="BE16" s="278"/>
    </row>
    <row r="17" spans="1:57" s="409" customFormat="1" ht="11.25" x14ac:dyDescent="0.2">
      <c r="A17" s="529">
        <f>'GAWN18 ALL DATA'!A17</f>
        <v>13</v>
      </c>
      <c r="B17" s="597" t="str">
        <f>'GAWN18 ALL DATA'!B17</f>
        <v>13VA-FHB-DH131</v>
      </c>
      <c r="C17" s="416" t="s">
        <v>212</v>
      </c>
      <c r="D17" s="736"/>
      <c r="E17" s="532">
        <f>'GAWN18 ALL DATA'!M17</f>
        <v>77.301090583218397</v>
      </c>
      <c r="F17" s="297">
        <f>'GAWN18 ALL DATA'!N17</f>
        <v>42</v>
      </c>
      <c r="G17" s="279">
        <f>'GAWN18 ALL DATA'!O17</f>
        <v>78.820179263505736</v>
      </c>
      <c r="H17" s="297">
        <f>'GAWN18 ALL DATA'!P17</f>
        <v>44</v>
      </c>
      <c r="I17" s="279" t="e">
        <f>'GAWN18 ALL DATA'!Q17</f>
        <v>#REF!</v>
      </c>
      <c r="J17" s="297" t="e">
        <f>'GAWN18 ALL DATA'!R17</f>
        <v>#REF!</v>
      </c>
      <c r="K17" s="279">
        <f>'GAWN18 ALL DATA'!S17</f>
        <v>0</v>
      </c>
      <c r="L17" s="297" t="e">
        <f>'GAWN18 ALL DATA'!T17</f>
        <v>#N/A</v>
      </c>
      <c r="M17" s="279">
        <f>'GAWN18 ALL DATA'!U17</f>
        <v>64.054192549999996</v>
      </c>
      <c r="N17" s="482">
        <f>'GAWN18 ALL DATA'!V17</f>
        <v>42</v>
      </c>
      <c r="O17" s="81">
        <f>'GAWN18 ALL DATA'!AH17</f>
        <v>53.430000000000007</v>
      </c>
      <c r="P17" s="490">
        <f>'GAWN18 ALL DATA'!AI17</f>
        <v>51</v>
      </c>
      <c r="Q17" s="499">
        <f>'GAWN18 ALL DATA'!AT17</f>
        <v>106.66666666666667</v>
      </c>
      <c r="R17" s="5">
        <f>'GAWN18 ALL DATA'!BF17</f>
        <v>35.241207333333335</v>
      </c>
      <c r="S17" s="4">
        <f>'GAWN18 ALL DATA'!BQ17</f>
        <v>0.5</v>
      </c>
      <c r="T17" s="501">
        <f>'GAWN18 ALL DATA'!EU17</f>
        <v>4.75</v>
      </c>
      <c r="U17" s="79"/>
      <c r="V17" s="292"/>
      <c r="W17" s="4"/>
      <c r="X17" s="4"/>
      <c r="Y17" s="374">
        <f>'GAWN18 ALL DATA'!CB17</f>
        <v>0.23333333333333331</v>
      </c>
      <c r="Z17" s="368"/>
      <c r="AA17" s="512"/>
      <c r="AB17" s="280">
        <f>'GAWN18 ALL DATA'!CN17</f>
        <v>0</v>
      </c>
      <c r="AC17" s="371"/>
      <c r="AD17" s="371"/>
      <c r="AE17" s="745"/>
      <c r="AF17" s="360">
        <f>'GAWN18 ALL DATA'!CY17</f>
        <v>0</v>
      </c>
      <c r="AG17" s="43"/>
      <c r="AH17" s="408"/>
      <c r="AI17" s="276"/>
      <c r="AJ17" s="439"/>
      <c r="AK17" s="81"/>
      <c r="AL17" s="91" t="e">
        <f>'GAWN18 ALL DATA'!DK17</f>
        <v>#DIV/0!</v>
      </c>
      <c r="AM17" s="382" t="e">
        <f>'GAWN18 ALL DATA'!EL17</f>
        <v>#DIV/0!</v>
      </c>
      <c r="AN17" s="390">
        <f>'GAWN18 ALL DATA'!EN17</f>
        <v>0</v>
      </c>
      <c r="AO17" s="390"/>
      <c r="AP17" s="390"/>
      <c r="AQ17" s="276">
        <f>'GAWN18 ALL DATA'!DQ17</f>
        <v>2.5</v>
      </c>
      <c r="AR17" s="22" t="e">
        <f>'GAWN18 ALL DATA'!DV17</f>
        <v>#DIV/0!</v>
      </c>
      <c r="AS17" s="277" t="e">
        <f>'GAWN18 ALL DATA'!EB17</f>
        <v>#DIV/0!</v>
      </c>
      <c r="AT17" s="382" t="e">
        <f>'GAWN18 ALL DATA'!EG17</f>
        <v>#DIV/0!</v>
      </c>
      <c r="AU17" s="91"/>
      <c r="AV17" s="408"/>
      <c r="AW17" s="273" t="e">
        <f>'GAWN18 ALL DATA'!FA17</f>
        <v>#DIV/0!</v>
      </c>
      <c r="AX17" s="140">
        <f>'GAWN18 ALL DATA'!FB17</f>
        <v>0</v>
      </c>
      <c r="AY17" s="22">
        <f>'GAWN18 ALL DATA'!FC17</f>
        <v>0</v>
      </c>
      <c r="AZ17" s="22">
        <f>'GAWN18 ALL DATA'!FD17</f>
        <v>0</v>
      </c>
      <c r="BA17" s="439">
        <f>'GAWN18 ALL DATA'!FE17</f>
        <v>0</v>
      </c>
      <c r="BB17" s="408"/>
      <c r="BC17" s="4"/>
      <c r="BD17" s="4"/>
      <c r="BE17" s="278"/>
    </row>
    <row r="18" spans="1:57" s="409" customFormat="1" ht="11.25" x14ac:dyDescent="0.2">
      <c r="A18" s="529">
        <f>'GAWN18 ALL DATA'!A18</f>
        <v>14</v>
      </c>
      <c r="B18" s="597" t="str">
        <f>'GAWN18 ALL DATA'!B18</f>
        <v>VA16W-149</v>
      </c>
      <c r="C18" s="416" t="s">
        <v>213</v>
      </c>
      <c r="D18" s="416"/>
      <c r="E18" s="532">
        <f>'GAWN18 ALL DATA'!M18</f>
        <v>83.354316658620689</v>
      </c>
      <c r="F18" s="297">
        <f>'GAWN18 ALL DATA'!N18</f>
        <v>20</v>
      </c>
      <c r="G18" s="279">
        <f>'GAWN18 ALL DATA'!O18</f>
        <v>88.175387863505748</v>
      </c>
      <c r="H18" s="297">
        <f>'GAWN18 ALL DATA'!P18</f>
        <v>19</v>
      </c>
      <c r="I18" s="279" t="e">
        <f>'GAWN18 ALL DATA'!Q18</f>
        <v>#REF!</v>
      </c>
      <c r="J18" s="297" t="e">
        <f>'GAWN18 ALL DATA'!R18</f>
        <v>#REF!</v>
      </c>
      <c r="K18" s="279">
        <f>'GAWN18 ALL DATA'!S18</f>
        <v>0</v>
      </c>
      <c r="L18" s="297" t="e">
        <f>'GAWN18 ALL DATA'!T18</f>
        <v>#N/A</v>
      </c>
      <c r="M18" s="279">
        <f>'GAWN18 ALL DATA'!U18</f>
        <v>77.720689749999991</v>
      </c>
      <c r="N18" s="482">
        <f>'GAWN18 ALL DATA'!V18</f>
        <v>11</v>
      </c>
      <c r="O18" s="81">
        <f>'GAWN18 ALL DATA'!AH18</f>
        <v>54.370000000000005</v>
      </c>
      <c r="P18" s="490">
        <f>'GAWN18 ALL DATA'!AI18</f>
        <v>49</v>
      </c>
      <c r="Q18" s="499">
        <f>'GAWN18 ALL DATA'!AT18</f>
        <v>104.25</v>
      </c>
      <c r="R18" s="5">
        <f>'GAWN18 ALL DATA'!BF18</f>
        <v>35.100524933333332</v>
      </c>
      <c r="S18" s="4">
        <f>'GAWN18 ALL DATA'!BQ18</f>
        <v>0.5</v>
      </c>
      <c r="T18" s="501">
        <f>'GAWN18 ALL DATA'!EU18</f>
        <v>5.5625</v>
      </c>
      <c r="U18" s="79"/>
      <c r="V18" s="292"/>
      <c r="W18" s="4"/>
      <c r="X18" s="4"/>
      <c r="Y18" s="374">
        <f>'GAWN18 ALL DATA'!CB18</f>
        <v>0</v>
      </c>
      <c r="Z18" s="368"/>
      <c r="AA18" s="512"/>
      <c r="AB18" s="280">
        <f>'GAWN18 ALL DATA'!CN18</f>
        <v>0.5</v>
      </c>
      <c r="AC18" s="371"/>
      <c r="AD18" s="371"/>
      <c r="AE18" s="745"/>
      <c r="AF18" s="360">
        <f>'GAWN18 ALL DATA'!CY18</f>
        <v>0</v>
      </c>
      <c r="AG18" s="43"/>
      <c r="AH18" s="408"/>
      <c r="AI18" s="276"/>
      <c r="AJ18" s="439"/>
      <c r="AK18" s="81"/>
      <c r="AL18" s="91" t="e">
        <f>'GAWN18 ALL DATA'!DK18</f>
        <v>#DIV/0!</v>
      </c>
      <c r="AM18" s="382" t="e">
        <f>'GAWN18 ALL DATA'!EL18</f>
        <v>#DIV/0!</v>
      </c>
      <c r="AN18" s="390">
        <f>'GAWN18 ALL DATA'!EN18</f>
        <v>0</v>
      </c>
      <c r="AO18" s="390"/>
      <c r="AP18" s="390"/>
      <c r="AQ18" s="276">
        <f>'GAWN18 ALL DATA'!DQ18</f>
        <v>4</v>
      </c>
      <c r="AR18" s="22" t="e">
        <f>'GAWN18 ALL DATA'!DV18</f>
        <v>#DIV/0!</v>
      </c>
      <c r="AS18" s="277" t="e">
        <f>'GAWN18 ALL DATA'!EB18</f>
        <v>#DIV/0!</v>
      </c>
      <c r="AT18" s="382" t="e">
        <f>'GAWN18 ALL DATA'!EG18</f>
        <v>#DIV/0!</v>
      </c>
      <c r="AU18" s="91"/>
      <c r="AV18" s="408"/>
      <c r="AW18" s="273" t="e">
        <f>'GAWN18 ALL DATA'!FA18</f>
        <v>#DIV/0!</v>
      </c>
      <c r="AX18" s="140">
        <f>'GAWN18 ALL DATA'!FB18</f>
        <v>0</v>
      </c>
      <c r="AY18" s="22">
        <f>'GAWN18 ALL DATA'!FC18</f>
        <v>0</v>
      </c>
      <c r="AZ18" s="22">
        <f>'GAWN18 ALL DATA'!FD18</f>
        <v>0</v>
      </c>
      <c r="BA18" s="439">
        <f>'GAWN18 ALL DATA'!FE18</f>
        <v>0</v>
      </c>
      <c r="BB18" s="408"/>
      <c r="BC18" s="4"/>
      <c r="BD18" s="4"/>
      <c r="BE18" s="278"/>
    </row>
    <row r="19" spans="1:57" s="409" customFormat="1" ht="11.25" x14ac:dyDescent="0.2">
      <c r="A19" s="530">
        <f>'GAWN18 ALL DATA'!A19</f>
        <v>15</v>
      </c>
      <c r="B19" s="598" t="str">
        <f>'GAWN18 ALL DATA'!B19</f>
        <v>VA16W-202</v>
      </c>
      <c r="C19" s="417" t="s">
        <v>214</v>
      </c>
      <c r="D19" s="737"/>
      <c r="E19" s="533">
        <f>'GAWN18 ALL DATA'!M19</f>
        <v>93.048686499080461</v>
      </c>
      <c r="F19" s="298">
        <f>'GAWN18 ALL DATA'!N19</f>
        <v>1</v>
      </c>
      <c r="G19" s="285">
        <f>'GAWN18 ALL DATA'!O19</f>
        <v>97.170460422701154</v>
      </c>
      <c r="H19" s="298">
        <f>'GAWN18 ALL DATA'!P19</f>
        <v>1</v>
      </c>
      <c r="I19" s="285" t="e">
        <f>'GAWN18 ALL DATA'!Q19</f>
        <v>#REF!</v>
      </c>
      <c r="J19" s="298" t="e">
        <f>'GAWN18 ALL DATA'!R19</f>
        <v>#REF!</v>
      </c>
      <c r="K19" s="285">
        <f>'GAWN18 ALL DATA'!S19</f>
        <v>0</v>
      </c>
      <c r="L19" s="298" t="e">
        <f>'GAWN18 ALL DATA'!T19</f>
        <v>#N/A</v>
      </c>
      <c r="M19" s="285">
        <f>'GAWN18 ALL DATA'!U19</f>
        <v>80.975879649999996</v>
      </c>
      <c r="N19" s="483">
        <f>'GAWN18 ALL DATA'!V19</f>
        <v>5</v>
      </c>
      <c r="O19" s="284">
        <f>'GAWN18 ALL DATA'!AH19</f>
        <v>56.23</v>
      </c>
      <c r="P19" s="491">
        <f>'GAWN18 ALL DATA'!AI19</f>
        <v>39</v>
      </c>
      <c r="Q19" s="502">
        <f>'GAWN18 ALL DATA'!AT19</f>
        <v>96</v>
      </c>
      <c r="R19" s="281">
        <f>'GAWN18 ALL DATA'!BF19</f>
        <v>32.369291333333337</v>
      </c>
      <c r="S19" s="282">
        <f>'GAWN18 ALL DATA'!BQ19</f>
        <v>0.5</v>
      </c>
      <c r="T19" s="503">
        <f>'GAWN18 ALL DATA'!EU19</f>
        <v>5.6875</v>
      </c>
      <c r="U19" s="284"/>
      <c r="V19" s="287"/>
      <c r="W19" s="282"/>
      <c r="X19" s="282"/>
      <c r="Y19" s="375">
        <f>'GAWN18 ALL DATA'!CB19</f>
        <v>9.9999999999999992E-2</v>
      </c>
      <c r="Z19" s="369"/>
      <c r="AA19" s="513"/>
      <c r="AB19" s="286">
        <f>'GAWN18 ALL DATA'!CN19</f>
        <v>0</v>
      </c>
      <c r="AC19" s="372"/>
      <c r="AD19" s="372"/>
      <c r="AE19" s="744"/>
      <c r="AF19" s="361">
        <f>'GAWN18 ALL DATA'!CY19</f>
        <v>0</v>
      </c>
      <c r="AG19" s="426"/>
      <c r="AH19" s="410"/>
      <c r="AI19" s="287"/>
      <c r="AJ19" s="441"/>
      <c r="AK19" s="284"/>
      <c r="AL19" s="288" t="e">
        <f>'GAWN18 ALL DATA'!DK19</f>
        <v>#DIV/0!</v>
      </c>
      <c r="AM19" s="383" t="e">
        <f>'GAWN18 ALL DATA'!EL19</f>
        <v>#DIV/0!</v>
      </c>
      <c r="AN19" s="392">
        <f>'GAWN18 ALL DATA'!EN19</f>
        <v>0</v>
      </c>
      <c r="AO19" s="392"/>
      <c r="AP19" s="392"/>
      <c r="AQ19" s="287">
        <f>'GAWN18 ALL DATA'!DQ19</f>
        <v>5</v>
      </c>
      <c r="AR19" s="281" t="e">
        <f>'GAWN18 ALL DATA'!DV19</f>
        <v>#DIV/0!</v>
      </c>
      <c r="AS19" s="612" t="e">
        <f>'GAWN18 ALL DATA'!EB19</f>
        <v>#DIV/0!</v>
      </c>
      <c r="AT19" s="383" t="e">
        <f>'GAWN18 ALL DATA'!EG19</f>
        <v>#DIV/0!</v>
      </c>
      <c r="AU19" s="288"/>
      <c r="AV19" s="410"/>
      <c r="AW19" s="283" t="e">
        <f>'GAWN18 ALL DATA'!FA19</f>
        <v>#DIV/0!</v>
      </c>
      <c r="AX19" s="440">
        <f>'GAWN18 ALL DATA'!FB19</f>
        <v>0</v>
      </c>
      <c r="AY19" s="281">
        <f>'GAWN18 ALL DATA'!FC19</f>
        <v>0</v>
      </c>
      <c r="AZ19" s="281">
        <f>'GAWN18 ALL DATA'!FD19</f>
        <v>0</v>
      </c>
      <c r="BA19" s="441">
        <f>'GAWN18 ALL DATA'!FE19</f>
        <v>0</v>
      </c>
      <c r="BB19" s="410"/>
      <c r="BC19" s="282"/>
      <c r="BD19" s="282"/>
      <c r="BE19" s="283"/>
    </row>
    <row r="20" spans="1:57" s="409" customFormat="1" ht="11.25" x14ac:dyDescent="0.2">
      <c r="A20" s="528">
        <f>'GAWN18 ALL DATA'!A20</f>
        <v>16</v>
      </c>
      <c r="B20" s="599" t="str">
        <f>'GAWN18 ALL DATA'!B20</f>
        <v>VA16W-229</v>
      </c>
      <c r="C20" s="415" t="s">
        <v>215</v>
      </c>
      <c r="D20" s="735"/>
      <c r="E20" s="534">
        <f>'GAWN18 ALL DATA'!M20</f>
        <v>75.675558848735633</v>
      </c>
      <c r="F20" s="297">
        <f>'GAWN18 ALL DATA'!N20</f>
        <v>44</v>
      </c>
      <c r="G20" s="274">
        <f>'GAWN18 ALL DATA'!O20</f>
        <v>83.3781969632184</v>
      </c>
      <c r="H20" s="297">
        <f>'GAWN18 ALL DATA'!P20</f>
        <v>35</v>
      </c>
      <c r="I20" s="274" t="e">
        <f>'GAWN18 ALL DATA'!Q20</f>
        <v>#REF!</v>
      </c>
      <c r="J20" s="297" t="e">
        <f>'GAWN18 ALL DATA'!R20</f>
        <v>#REF!</v>
      </c>
      <c r="K20" s="274">
        <f>'GAWN18 ALL DATA'!S20</f>
        <v>0</v>
      </c>
      <c r="L20" s="297" t="e">
        <f>'GAWN18 ALL DATA'!T20</f>
        <v>#N/A</v>
      </c>
      <c r="M20" s="274">
        <f>'GAWN18 ALL DATA'!U20</f>
        <v>74.481006799999989</v>
      </c>
      <c r="N20" s="482">
        <f>'GAWN18 ALL DATA'!V20</f>
        <v>21</v>
      </c>
      <c r="O20" s="81">
        <f>'GAWN18 ALL DATA'!AH20</f>
        <v>55.150000000000006</v>
      </c>
      <c r="P20" s="490">
        <f>'GAWN18 ALL DATA'!AI20</f>
        <v>47</v>
      </c>
      <c r="Q20" s="499">
        <f>'GAWN18 ALL DATA'!AT20</f>
        <v>105.66666666666667</v>
      </c>
      <c r="R20" s="22">
        <f>'GAWN18 ALL DATA'!BF20</f>
        <v>34.230708666666665</v>
      </c>
      <c r="S20" s="20">
        <f>'GAWN18 ALL DATA'!BQ20</f>
        <v>0.5</v>
      </c>
      <c r="T20" s="500">
        <f>'GAWN18 ALL DATA'!EU20</f>
        <v>3.875</v>
      </c>
      <c r="U20" s="81"/>
      <c r="V20" s="276"/>
      <c r="W20" s="20"/>
      <c r="X20" s="20"/>
      <c r="Y20" s="373">
        <f>'GAWN18 ALL DATA'!CB20</f>
        <v>0</v>
      </c>
      <c r="Z20" s="367"/>
      <c r="AA20" s="511"/>
      <c r="AB20" s="275">
        <f>'GAWN18 ALL DATA'!CN20</f>
        <v>0</v>
      </c>
      <c r="AC20" s="371"/>
      <c r="AD20" s="371"/>
      <c r="AE20" s="745"/>
      <c r="AF20" s="360">
        <f>'GAWN18 ALL DATA'!CY20</f>
        <v>1</v>
      </c>
      <c r="AG20" s="43"/>
      <c r="AH20" s="408"/>
      <c r="AI20" s="276"/>
      <c r="AJ20" s="439"/>
      <c r="AK20" s="81"/>
      <c r="AL20" s="91" t="e">
        <f>'GAWN18 ALL DATA'!DK20</f>
        <v>#DIV/0!</v>
      </c>
      <c r="AM20" s="382" t="e">
        <f>'GAWN18 ALL DATA'!EL20</f>
        <v>#DIV/0!</v>
      </c>
      <c r="AN20" s="390">
        <f>'GAWN18 ALL DATA'!EN20</f>
        <v>0</v>
      </c>
      <c r="AO20" s="390"/>
      <c r="AP20" s="390"/>
      <c r="AQ20" s="276">
        <f>'GAWN18 ALL DATA'!DQ20</f>
        <v>4</v>
      </c>
      <c r="AR20" s="22" t="e">
        <f>'GAWN18 ALL DATA'!DV20</f>
        <v>#DIV/0!</v>
      </c>
      <c r="AS20" s="277" t="e">
        <f>'GAWN18 ALL DATA'!EB20</f>
        <v>#DIV/0!</v>
      </c>
      <c r="AT20" s="382" t="e">
        <f>'GAWN18 ALL DATA'!EG20</f>
        <v>#DIV/0!</v>
      </c>
      <c r="AU20" s="91"/>
      <c r="AV20" s="408"/>
      <c r="AW20" s="273" t="e">
        <f>'GAWN18 ALL DATA'!FA20</f>
        <v>#DIV/0!</v>
      </c>
      <c r="AX20" s="140">
        <f>'GAWN18 ALL DATA'!FB20</f>
        <v>0</v>
      </c>
      <c r="AY20" s="22">
        <f>'GAWN18 ALL DATA'!FC20</f>
        <v>0</v>
      </c>
      <c r="AZ20" s="22">
        <f>'GAWN18 ALL DATA'!FD20</f>
        <v>0</v>
      </c>
      <c r="BA20" s="439">
        <f>'GAWN18 ALL DATA'!FE20</f>
        <v>0</v>
      </c>
      <c r="BB20" s="408"/>
      <c r="BC20" s="20"/>
      <c r="BD20" s="20"/>
      <c r="BE20" s="273"/>
    </row>
    <row r="21" spans="1:57" s="409" customFormat="1" ht="11.25" x14ac:dyDescent="0.2">
      <c r="A21" s="529">
        <f>'GAWN18 ALL DATA'!A21</f>
        <v>17</v>
      </c>
      <c r="B21" s="597" t="str">
        <f>'GAWN18 ALL DATA'!B21</f>
        <v>12VTK10-156</v>
      </c>
      <c r="C21" s="416" t="s">
        <v>216</v>
      </c>
      <c r="D21" s="736"/>
      <c r="E21" s="532">
        <f>'GAWN18 ALL DATA'!M21</f>
        <v>90.853784284367819</v>
      </c>
      <c r="F21" s="297">
        <f>'GAWN18 ALL DATA'!N21</f>
        <v>4</v>
      </c>
      <c r="G21" s="279">
        <f>'GAWN18 ALL DATA'!O21</f>
        <v>90.630751119827579</v>
      </c>
      <c r="H21" s="297">
        <f>'GAWN18 ALL DATA'!P21</f>
        <v>14</v>
      </c>
      <c r="I21" s="279" t="e">
        <f>'GAWN18 ALL DATA'!Q21</f>
        <v>#REF!</v>
      </c>
      <c r="J21" s="297" t="e">
        <f>'GAWN18 ALL DATA'!R21</f>
        <v>#REF!</v>
      </c>
      <c r="K21" s="279">
        <f>'GAWN18 ALL DATA'!S21</f>
        <v>0</v>
      </c>
      <c r="L21" s="297" t="e">
        <f>'GAWN18 ALL DATA'!T21</f>
        <v>#N/A</v>
      </c>
      <c r="M21" s="279">
        <f>'GAWN18 ALL DATA'!U21</f>
        <v>75.076081549999998</v>
      </c>
      <c r="N21" s="482">
        <f>'GAWN18 ALL DATA'!V21</f>
        <v>19</v>
      </c>
      <c r="O21" s="81">
        <f>'GAWN18 ALL DATA'!AH21</f>
        <v>56.9</v>
      </c>
      <c r="P21" s="490">
        <f>'GAWN18 ALL DATA'!AI21</f>
        <v>28</v>
      </c>
      <c r="Q21" s="499">
        <f>'GAWN18 ALL DATA'!AT21</f>
        <v>97.75</v>
      </c>
      <c r="R21" s="5">
        <f>'GAWN18 ALL DATA'!BF21</f>
        <v>34.030708666666669</v>
      </c>
      <c r="S21" s="4">
        <f>'GAWN18 ALL DATA'!BQ21</f>
        <v>0.5</v>
      </c>
      <c r="T21" s="501">
        <f>'GAWN18 ALL DATA'!EU21</f>
        <v>6.125</v>
      </c>
      <c r="U21" s="79"/>
      <c r="V21" s="292"/>
      <c r="W21" s="4"/>
      <c r="X21" s="4"/>
      <c r="Y21" s="374">
        <f>'GAWN18 ALL DATA'!CB21</f>
        <v>0.66666666666666663</v>
      </c>
      <c r="Z21" s="368"/>
      <c r="AA21" s="512"/>
      <c r="AB21" s="280">
        <f>'GAWN18 ALL DATA'!CN21</f>
        <v>0</v>
      </c>
      <c r="AC21" s="371"/>
      <c r="AD21" s="371"/>
      <c r="AE21" s="745"/>
      <c r="AF21" s="360">
        <f>'GAWN18 ALL DATA'!CY21</f>
        <v>0</v>
      </c>
      <c r="AG21" s="43"/>
      <c r="AH21" s="408"/>
      <c r="AI21" s="276"/>
      <c r="AJ21" s="439"/>
      <c r="AK21" s="81"/>
      <c r="AL21" s="91" t="e">
        <f>'GAWN18 ALL DATA'!DK21</f>
        <v>#DIV/0!</v>
      </c>
      <c r="AM21" s="382" t="e">
        <f>'GAWN18 ALL DATA'!EL21</f>
        <v>#DIV/0!</v>
      </c>
      <c r="AN21" s="390">
        <f>'GAWN18 ALL DATA'!EN21</f>
        <v>0</v>
      </c>
      <c r="AO21" s="390"/>
      <c r="AP21" s="390"/>
      <c r="AQ21" s="276">
        <f>'GAWN18 ALL DATA'!DQ21</f>
        <v>2.5</v>
      </c>
      <c r="AR21" s="22" t="e">
        <f>'GAWN18 ALL DATA'!DV21</f>
        <v>#DIV/0!</v>
      </c>
      <c r="AS21" s="277" t="e">
        <f>'GAWN18 ALL DATA'!EB21</f>
        <v>#DIV/0!</v>
      </c>
      <c r="AT21" s="382" t="e">
        <f>'GAWN18 ALL DATA'!EG21</f>
        <v>#DIV/0!</v>
      </c>
      <c r="AU21" s="91"/>
      <c r="AV21" s="408"/>
      <c r="AW21" s="273" t="e">
        <f>'GAWN18 ALL DATA'!FA21</f>
        <v>#DIV/0!</v>
      </c>
      <c r="AX21" s="140">
        <f>'GAWN18 ALL DATA'!FB21</f>
        <v>0</v>
      </c>
      <c r="AY21" s="22">
        <f>'GAWN18 ALL DATA'!FC21</f>
        <v>0</v>
      </c>
      <c r="AZ21" s="22">
        <f>'GAWN18 ALL DATA'!FD21</f>
        <v>0</v>
      </c>
      <c r="BA21" s="439">
        <f>'GAWN18 ALL DATA'!FE21</f>
        <v>0</v>
      </c>
      <c r="BB21" s="408"/>
      <c r="BC21" s="4"/>
      <c r="BD21" s="4"/>
      <c r="BE21" s="278"/>
    </row>
    <row r="22" spans="1:57" s="409" customFormat="1" ht="11.25" x14ac:dyDescent="0.2">
      <c r="A22" s="529">
        <f>'GAWN18 ALL DATA'!A22</f>
        <v>18</v>
      </c>
      <c r="B22" s="597" t="str">
        <f>'GAWN18 ALL DATA'!B22</f>
        <v>13VTK128-75</v>
      </c>
      <c r="C22" s="416" t="s">
        <v>217</v>
      </c>
      <c r="D22" s="736"/>
      <c r="E22" s="532">
        <f>'GAWN18 ALL DATA'!M22</f>
        <v>90.797738066206904</v>
      </c>
      <c r="F22" s="297">
        <f>'GAWN18 ALL DATA'!N22</f>
        <v>5</v>
      </c>
      <c r="G22" s="279">
        <f>'GAWN18 ALL DATA'!O22</f>
        <v>95.979620283908048</v>
      </c>
      <c r="H22" s="297">
        <f>'GAWN18 ALL DATA'!P22</f>
        <v>3</v>
      </c>
      <c r="I22" s="279" t="e">
        <f>'GAWN18 ALL DATA'!Q22</f>
        <v>#REF!</v>
      </c>
      <c r="J22" s="297" t="e">
        <f>'GAWN18 ALL DATA'!R22</f>
        <v>#REF!</v>
      </c>
      <c r="K22" s="279">
        <f>'GAWN18 ALL DATA'!S22</f>
        <v>0</v>
      </c>
      <c r="L22" s="297" t="e">
        <f>'GAWN18 ALL DATA'!T22</f>
        <v>#N/A</v>
      </c>
      <c r="M22" s="279">
        <f>'GAWN18 ALL DATA'!U22</f>
        <v>79.793336199999999</v>
      </c>
      <c r="N22" s="482">
        <f>'GAWN18 ALL DATA'!V22</f>
        <v>7</v>
      </c>
      <c r="O22" s="81">
        <f>'GAWN18 ALL DATA'!AH22</f>
        <v>56.970000000000006</v>
      </c>
      <c r="P22" s="490">
        <f>'GAWN18 ALL DATA'!AI22</f>
        <v>27</v>
      </c>
      <c r="Q22" s="499">
        <f>'GAWN18 ALL DATA'!AT22</f>
        <v>98.75</v>
      </c>
      <c r="R22" s="5">
        <f>'GAWN18 ALL DATA'!BF22</f>
        <v>30.548556433333335</v>
      </c>
      <c r="S22" s="4">
        <f>'GAWN18 ALL DATA'!BQ22</f>
        <v>0.5</v>
      </c>
      <c r="T22" s="501">
        <f>'GAWN18 ALL DATA'!EU22</f>
        <v>5.6875</v>
      </c>
      <c r="U22" s="79"/>
      <c r="V22" s="292"/>
      <c r="W22" s="4"/>
      <c r="X22" s="4"/>
      <c r="Y22" s="374">
        <f>'GAWN18 ALL DATA'!CB22</f>
        <v>1.4333333333333333</v>
      </c>
      <c r="Z22" s="368"/>
      <c r="AA22" s="512"/>
      <c r="AB22" s="280">
        <f>'GAWN18 ALL DATA'!CN22</f>
        <v>0</v>
      </c>
      <c r="AC22" s="371"/>
      <c r="AD22" s="371"/>
      <c r="AE22" s="745"/>
      <c r="AF22" s="360">
        <f>'GAWN18 ALL DATA'!CY22</f>
        <v>0</v>
      </c>
      <c r="AG22" s="43"/>
      <c r="AH22" s="408"/>
      <c r="AI22" s="276"/>
      <c r="AJ22" s="439"/>
      <c r="AK22" s="81"/>
      <c r="AL22" s="91" t="e">
        <f>'GAWN18 ALL DATA'!DK22</f>
        <v>#DIV/0!</v>
      </c>
      <c r="AM22" s="382" t="e">
        <f>'GAWN18 ALL DATA'!EL22</f>
        <v>#DIV/0!</v>
      </c>
      <c r="AN22" s="390">
        <f>'GAWN18 ALL DATA'!EN22</f>
        <v>0</v>
      </c>
      <c r="AO22" s="390"/>
      <c r="AP22" s="390"/>
      <c r="AQ22" s="276">
        <f>'GAWN18 ALL DATA'!DQ22</f>
        <v>5.5</v>
      </c>
      <c r="AR22" s="22" t="e">
        <f>'GAWN18 ALL DATA'!DV22</f>
        <v>#DIV/0!</v>
      </c>
      <c r="AS22" s="277" t="e">
        <f>'GAWN18 ALL DATA'!EB22</f>
        <v>#DIV/0!</v>
      </c>
      <c r="AT22" s="382" t="e">
        <f>'GAWN18 ALL DATA'!EG22</f>
        <v>#DIV/0!</v>
      </c>
      <c r="AU22" s="91"/>
      <c r="AV22" s="408"/>
      <c r="AW22" s="273" t="e">
        <f>'GAWN18 ALL DATA'!FA22</f>
        <v>#DIV/0!</v>
      </c>
      <c r="AX22" s="140">
        <f>'GAWN18 ALL DATA'!FB22</f>
        <v>0</v>
      </c>
      <c r="AY22" s="22">
        <f>'GAWN18 ALL DATA'!FC22</f>
        <v>0</v>
      </c>
      <c r="AZ22" s="22">
        <f>'GAWN18 ALL DATA'!FD22</f>
        <v>0</v>
      </c>
      <c r="BA22" s="439">
        <f>'GAWN18 ALL DATA'!FE22</f>
        <v>0</v>
      </c>
      <c r="BB22" s="408"/>
      <c r="BC22" s="4"/>
      <c r="BD22" s="4"/>
      <c r="BE22" s="278"/>
    </row>
    <row r="23" spans="1:57" s="409" customFormat="1" ht="11.25" x14ac:dyDescent="0.2">
      <c r="A23" s="529">
        <f>'GAWN18 ALL DATA'!A23</f>
        <v>19</v>
      </c>
      <c r="B23" s="597" t="str">
        <f>'GAWN18 ALL DATA'!B23</f>
        <v>13VTK429-3</v>
      </c>
      <c r="C23" s="416" t="s">
        <v>218</v>
      </c>
      <c r="D23" s="736"/>
      <c r="E23" s="532">
        <f>'GAWN18 ALL DATA'!M23</f>
        <v>87.669073982528715</v>
      </c>
      <c r="F23" s="297">
        <f>'GAWN18 ALL DATA'!N23</f>
        <v>10</v>
      </c>
      <c r="G23" s="279">
        <f>'GAWN18 ALL DATA'!O23</f>
        <v>90.807702822988489</v>
      </c>
      <c r="H23" s="297">
        <f>'GAWN18 ALL DATA'!P23</f>
        <v>12</v>
      </c>
      <c r="I23" s="279" t="e">
        <f>'GAWN18 ALL DATA'!Q23</f>
        <v>#REF!</v>
      </c>
      <c r="J23" s="297" t="e">
        <f>'GAWN18 ALL DATA'!R23</f>
        <v>#REF!</v>
      </c>
      <c r="K23" s="279">
        <f>'GAWN18 ALL DATA'!S23</f>
        <v>0</v>
      </c>
      <c r="L23" s="297" t="e">
        <f>'GAWN18 ALL DATA'!T23</f>
        <v>#N/A</v>
      </c>
      <c r="M23" s="279">
        <f>'GAWN18 ALL DATA'!U23</f>
        <v>76.742937600000005</v>
      </c>
      <c r="N23" s="482">
        <f>'GAWN18 ALL DATA'!V23</f>
        <v>15</v>
      </c>
      <c r="O23" s="81">
        <f>'GAWN18 ALL DATA'!AH23</f>
        <v>56.61</v>
      </c>
      <c r="P23" s="490">
        <f>'GAWN18 ALL DATA'!AI23</f>
        <v>33</v>
      </c>
      <c r="Q23" s="499">
        <f>'GAWN18 ALL DATA'!AT23</f>
        <v>103</v>
      </c>
      <c r="R23" s="5">
        <f>'GAWN18 ALL DATA'!BF23</f>
        <v>34.892125999999998</v>
      </c>
      <c r="S23" s="4">
        <f>'GAWN18 ALL DATA'!BQ23</f>
        <v>1</v>
      </c>
      <c r="T23" s="501">
        <f>'GAWN18 ALL DATA'!EU23</f>
        <v>5.8125</v>
      </c>
      <c r="U23" s="79"/>
      <c r="V23" s="292"/>
      <c r="W23" s="4"/>
      <c r="X23" s="4"/>
      <c r="Y23" s="374">
        <f>'GAWN18 ALL DATA'!CB23</f>
        <v>9.9999999999999992E-2</v>
      </c>
      <c r="Z23" s="368"/>
      <c r="AA23" s="512"/>
      <c r="AB23" s="280">
        <f>'GAWN18 ALL DATA'!CN23</f>
        <v>0.5</v>
      </c>
      <c r="AC23" s="371"/>
      <c r="AD23" s="371"/>
      <c r="AE23" s="745"/>
      <c r="AF23" s="360">
        <f>'GAWN18 ALL DATA'!CY23</f>
        <v>0</v>
      </c>
      <c r="AG23" s="43"/>
      <c r="AH23" s="408"/>
      <c r="AI23" s="276"/>
      <c r="AJ23" s="439"/>
      <c r="AK23" s="81"/>
      <c r="AL23" s="91" t="e">
        <f>'GAWN18 ALL DATA'!DK23</f>
        <v>#DIV/0!</v>
      </c>
      <c r="AM23" s="382" t="e">
        <f>'GAWN18 ALL DATA'!EL23</f>
        <v>#DIV/0!</v>
      </c>
      <c r="AN23" s="390">
        <f>'GAWN18 ALL DATA'!EN23</f>
        <v>0</v>
      </c>
      <c r="AO23" s="390"/>
      <c r="AP23" s="390"/>
      <c r="AQ23" s="276">
        <f>'GAWN18 ALL DATA'!DQ23</f>
        <v>3</v>
      </c>
      <c r="AR23" s="22" t="e">
        <f>'GAWN18 ALL DATA'!DV23</f>
        <v>#DIV/0!</v>
      </c>
      <c r="AS23" s="277" t="e">
        <f>'GAWN18 ALL DATA'!EB23</f>
        <v>#DIV/0!</v>
      </c>
      <c r="AT23" s="382" t="e">
        <f>'GAWN18 ALL DATA'!EG23</f>
        <v>#DIV/0!</v>
      </c>
      <c r="AU23" s="91"/>
      <c r="AV23" s="408"/>
      <c r="AW23" s="273" t="e">
        <f>'GAWN18 ALL DATA'!FA23</f>
        <v>#DIV/0!</v>
      </c>
      <c r="AX23" s="140">
        <f>'GAWN18 ALL DATA'!FB23</f>
        <v>0</v>
      </c>
      <c r="AY23" s="22">
        <f>'GAWN18 ALL DATA'!FC23</f>
        <v>0</v>
      </c>
      <c r="AZ23" s="22">
        <f>'GAWN18 ALL DATA'!FD23</f>
        <v>0</v>
      </c>
      <c r="BA23" s="439">
        <f>'GAWN18 ALL DATA'!FE23</f>
        <v>0</v>
      </c>
      <c r="BB23" s="408"/>
      <c r="BC23" s="4"/>
      <c r="BD23" s="4"/>
      <c r="BE23" s="278"/>
    </row>
    <row r="24" spans="1:57" s="409" customFormat="1" ht="11.25" x14ac:dyDescent="0.2">
      <c r="A24" s="530">
        <f>'GAWN18 ALL DATA'!A24</f>
        <v>20</v>
      </c>
      <c r="B24" s="598" t="str">
        <f>'GAWN18 ALL DATA'!B24</f>
        <v>13VTK434-89</v>
      </c>
      <c r="C24" s="417" t="s">
        <v>219</v>
      </c>
      <c r="D24" s="737"/>
      <c r="E24" s="533">
        <f>'GAWN18 ALL DATA'!M24</f>
        <v>78.23487268597701</v>
      </c>
      <c r="F24" s="298">
        <f>'GAWN18 ALL DATA'!N24</f>
        <v>38</v>
      </c>
      <c r="G24" s="285">
        <f>'GAWN18 ALL DATA'!O24</f>
        <v>78.574464593103443</v>
      </c>
      <c r="H24" s="298">
        <f>'GAWN18 ALL DATA'!P24</f>
        <v>45</v>
      </c>
      <c r="I24" s="285" t="e">
        <f>'GAWN18 ALL DATA'!Q24</f>
        <v>#REF!</v>
      </c>
      <c r="J24" s="298" t="e">
        <f>'GAWN18 ALL DATA'!R24</f>
        <v>#REF!</v>
      </c>
      <c r="K24" s="285">
        <f>'GAWN18 ALL DATA'!S24</f>
        <v>0</v>
      </c>
      <c r="L24" s="298" t="e">
        <f>'GAWN18 ALL DATA'!T24</f>
        <v>#N/A</v>
      </c>
      <c r="M24" s="285">
        <f>'GAWN18 ALL DATA'!U24</f>
        <v>48.587101599999997</v>
      </c>
      <c r="N24" s="483">
        <f>'GAWN18 ALL DATA'!V24</f>
        <v>52</v>
      </c>
      <c r="O24" s="284">
        <f>'GAWN18 ALL DATA'!AH24</f>
        <v>58.395294119999996</v>
      </c>
      <c r="P24" s="491">
        <f>'GAWN18 ALL DATA'!AI24</f>
        <v>12</v>
      </c>
      <c r="Q24" s="502">
        <f>'GAWN18 ALL DATA'!AT24</f>
        <v>101</v>
      </c>
      <c r="R24" s="281">
        <f>'GAWN18 ALL DATA'!BF24</f>
        <v>37.940944866666662</v>
      </c>
      <c r="S24" s="282">
        <f>'GAWN18 ALL DATA'!BQ24</f>
        <v>1</v>
      </c>
      <c r="T24" s="503">
        <f>'GAWN18 ALL DATA'!EU24</f>
        <v>5.5</v>
      </c>
      <c r="U24" s="284"/>
      <c r="V24" s="287"/>
      <c r="W24" s="282"/>
      <c r="X24" s="282"/>
      <c r="Y24" s="375">
        <f>'GAWN18 ALL DATA'!CB24</f>
        <v>0</v>
      </c>
      <c r="Z24" s="369"/>
      <c r="AA24" s="513"/>
      <c r="AB24" s="286">
        <f>'GAWN18 ALL DATA'!CN24</f>
        <v>1</v>
      </c>
      <c r="AC24" s="372"/>
      <c r="AD24" s="372"/>
      <c r="AE24" s="744"/>
      <c r="AF24" s="361">
        <f>'GAWN18 ALL DATA'!CY24</f>
        <v>0</v>
      </c>
      <c r="AG24" s="426"/>
      <c r="AH24" s="410"/>
      <c r="AI24" s="287"/>
      <c r="AJ24" s="441"/>
      <c r="AK24" s="284"/>
      <c r="AL24" s="288" t="e">
        <f>'GAWN18 ALL DATA'!DK24</f>
        <v>#DIV/0!</v>
      </c>
      <c r="AM24" s="383" t="e">
        <f>'GAWN18 ALL DATA'!EL24</f>
        <v>#DIV/0!</v>
      </c>
      <c r="AN24" s="392">
        <f>'GAWN18 ALL DATA'!EN24</f>
        <v>0</v>
      </c>
      <c r="AO24" s="392"/>
      <c r="AP24" s="392"/>
      <c r="AQ24" s="276">
        <f>'GAWN18 ALL DATA'!DQ24</f>
        <v>2.5</v>
      </c>
      <c r="AR24" s="22" t="e">
        <f>'GAWN18 ALL DATA'!DV24</f>
        <v>#DIV/0!</v>
      </c>
      <c r="AS24" s="612" t="e">
        <f>'GAWN18 ALL DATA'!EB24</f>
        <v>#DIV/0!</v>
      </c>
      <c r="AT24" s="383" t="e">
        <f>'GAWN18 ALL DATA'!EG24</f>
        <v>#DIV/0!</v>
      </c>
      <c r="AU24" s="288"/>
      <c r="AV24" s="410"/>
      <c r="AW24" s="283" t="e">
        <f>'GAWN18 ALL DATA'!FA24</f>
        <v>#DIV/0!</v>
      </c>
      <c r="AX24" s="440">
        <f>'GAWN18 ALL DATA'!FB24</f>
        <v>0</v>
      </c>
      <c r="AY24" s="281">
        <f>'GAWN18 ALL DATA'!FC24</f>
        <v>0</v>
      </c>
      <c r="AZ24" s="281">
        <f>'GAWN18 ALL DATA'!FD24</f>
        <v>0</v>
      </c>
      <c r="BA24" s="441">
        <f>'GAWN18 ALL DATA'!FE24</f>
        <v>0</v>
      </c>
      <c r="BB24" s="410"/>
      <c r="BC24" s="282"/>
      <c r="BD24" s="282"/>
      <c r="BE24" s="283"/>
    </row>
    <row r="25" spans="1:57" s="409" customFormat="1" ht="11.25" x14ac:dyDescent="0.2">
      <c r="A25" s="528">
        <f>'GAWN18 ALL DATA'!A25</f>
        <v>21</v>
      </c>
      <c r="B25" s="599" t="str">
        <f>'GAWN18 ALL DATA'!B25</f>
        <v>LA09083C-7-4</v>
      </c>
      <c r="C25" s="415" t="s">
        <v>220</v>
      </c>
      <c r="D25" s="735"/>
      <c r="E25" s="534">
        <f>'GAWN18 ALL DATA'!M25</f>
        <v>81.844721551034468</v>
      </c>
      <c r="F25" s="297">
        <f>'GAWN18 ALL DATA'!N25</f>
        <v>28</v>
      </c>
      <c r="G25" s="274">
        <f>'GAWN18 ALL DATA'!O25</f>
        <v>86.893400042241382</v>
      </c>
      <c r="H25" s="297">
        <f>'GAWN18 ALL DATA'!P25</f>
        <v>26</v>
      </c>
      <c r="I25" s="274" t="e">
        <f>'GAWN18 ALL DATA'!Q25</f>
        <v>#REF!</v>
      </c>
      <c r="J25" s="297" t="e">
        <f>'GAWN18 ALL DATA'!R25</f>
        <v>#REF!</v>
      </c>
      <c r="K25" s="274">
        <f>'GAWN18 ALL DATA'!S25</f>
        <v>0</v>
      </c>
      <c r="L25" s="297" t="e">
        <f>'GAWN18 ALL DATA'!T25</f>
        <v>#N/A</v>
      </c>
      <c r="M25" s="274">
        <f>'GAWN18 ALL DATA'!U25</f>
        <v>65.497185049999999</v>
      </c>
      <c r="N25" s="482">
        <f>'GAWN18 ALL DATA'!V25</f>
        <v>40</v>
      </c>
      <c r="O25" s="81">
        <f>'GAWN18 ALL DATA'!AH25</f>
        <v>57.13000000000001</v>
      </c>
      <c r="P25" s="490">
        <f>'GAWN18 ALL DATA'!AI25</f>
        <v>23</v>
      </c>
      <c r="Q25" s="499">
        <f>'GAWN18 ALL DATA'!AT25</f>
        <v>94.75</v>
      </c>
      <c r="R25" s="22">
        <f>'GAWN18 ALL DATA'!BF25</f>
        <v>33.90052493333333</v>
      </c>
      <c r="S25" s="20">
        <f>'GAWN18 ALL DATA'!BQ25</f>
        <v>0.5</v>
      </c>
      <c r="T25" s="500">
        <f>'GAWN18 ALL DATA'!EU25</f>
        <v>5.1875</v>
      </c>
      <c r="U25" s="81"/>
      <c r="V25" s="276"/>
      <c r="W25" s="20"/>
      <c r="X25" s="20"/>
      <c r="Y25" s="373">
        <f>'GAWN18 ALL DATA'!CB25</f>
        <v>0.9</v>
      </c>
      <c r="Z25" s="367"/>
      <c r="AA25" s="511"/>
      <c r="AB25" s="275">
        <f>'GAWN18 ALL DATA'!CN25</f>
        <v>0</v>
      </c>
      <c r="AC25" s="371"/>
      <c r="AD25" s="371"/>
      <c r="AE25" s="745"/>
      <c r="AF25" s="360">
        <f>'GAWN18 ALL DATA'!CY25</f>
        <v>0</v>
      </c>
      <c r="AG25" s="43"/>
      <c r="AH25" s="408"/>
      <c r="AI25" s="276"/>
      <c r="AJ25" s="439"/>
      <c r="AK25" s="81"/>
      <c r="AL25" s="91" t="e">
        <f>'GAWN18 ALL DATA'!DK25</f>
        <v>#DIV/0!</v>
      </c>
      <c r="AM25" s="382" t="e">
        <f>'GAWN18 ALL DATA'!EL25</f>
        <v>#DIV/0!</v>
      </c>
      <c r="AN25" s="390">
        <f>'GAWN18 ALL DATA'!EN25</f>
        <v>0</v>
      </c>
      <c r="AO25" s="390"/>
      <c r="AP25" s="390"/>
      <c r="AQ25" s="276">
        <f>'GAWN18 ALL DATA'!DQ25</f>
        <v>6</v>
      </c>
      <c r="AR25" s="22" t="e">
        <f>'GAWN18 ALL DATA'!DV25</f>
        <v>#DIV/0!</v>
      </c>
      <c r="AS25" s="277" t="e">
        <f>'GAWN18 ALL DATA'!EB25</f>
        <v>#DIV/0!</v>
      </c>
      <c r="AT25" s="382" t="e">
        <f>'GAWN18 ALL DATA'!EG25</f>
        <v>#DIV/0!</v>
      </c>
      <c r="AU25" s="91"/>
      <c r="AV25" s="408"/>
      <c r="AW25" s="273" t="e">
        <f>'GAWN18 ALL DATA'!FA25</f>
        <v>#DIV/0!</v>
      </c>
      <c r="AX25" s="140">
        <f>'GAWN18 ALL DATA'!FB25</f>
        <v>0</v>
      </c>
      <c r="AY25" s="22">
        <f>'GAWN18 ALL DATA'!FC25</f>
        <v>0</v>
      </c>
      <c r="AZ25" s="22">
        <f>'GAWN18 ALL DATA'!FD25</f>
        <v>0</v>
      </c>
      <c r="BA25" s="439">
        <f>'GAWN18 ALL DATA'!FE25</f>
        <v>0</v>
      </c>
      <c r="BB25" s="408"/>
      <c r="BC25" s="20"/>
      <c r="BD25" s="20"/>
      <c r="BE25" s="273"/>
    </row>
    <row r="26" spans="1:57" s="409" customFormat="1" ht="11.25" x14ac:dyDescent="0.2">
      <c r="A26" s="529">
        <f>'GAWN18 ALL DATA'!A26</f>
        <v>22</v>
      </c>
      <c r="B26" s="597" t="str">
        <f>'GAWN18 ALL DATA'!B26</f>
        <v>LA10042D-66-4</v>
      </c>
      <c r="C26" s="416" t="s">
        <v>221</v>
      </c>
      <c r="D26" s="736"/>
      <c r="E26" s="532">
        <f>'GAWN18 ALL DATA'!M26</f>
        <v>75.808978452873561</v>
      </c>
      <c r="F26" s="297">
        <f>'GAWN18 ALL DATA'!N26</f>
        <v>43</v>
      </c>
      <c r="G26" s="279">
        <f>'GAWN18 ALL DATA'!O26</f>
        <v>80.164583899425281</v>
      </c>
      <c r="H26" s="297">
        <f>'GAWN18 ALL DATA'!P26</f>
        <v>40</v>
      </c>
      <c r="I26" s="279" t="e">
        <f>'GAWN18 ALL DATA'!Q26</f>
        <v>#REF!</v>
      </c>
      <c r="J26" s="297" t="e">
        <f>'GAWN18 ALL DATA'!R26</f>
        <v>#REF!</v>
      </c>
      <c r="K26" s="279">
        <f>'GAWN18 ALL DATA'!S26</f>
        <v>0</v>
      </c>
      <c r="L26" s="297" t="e">
        <f>'GAWN18 ALL DATA'!T26</f>
        <v>#N/A</v>
      </c>
      <c r="M26" s="279">
        <f>'GAWN18 ALL DATA'!U26</f>
        <v>67.9988855</v>
      </c>
      <c r="N26" s="482">
        <f>'GAWN18 ALL DATA'!V26</f>
        <v>37</v>
      </c>
      <c r="O26" s="81">
        <f>'GAWN18 ALL DATA'!AH26</f>
        <v>56.5</v>
      </c>
      <c r="P26" s="490">
        <f>'GAWN18 ALL DATA'!AI26</f>
        <v>36</v>
      </c>
      <c r="Q26" s="499">
        <f>'GAWN18 ALL DATA'!AT26</f>
        <v>97.75</v>
      </c>
      <c r="R26" s="5">
        <f>'GAWN18 ALL DATA'!BF26</f>
        <v>37.334645666666667</v>
      </c>
      <c r="S26" s="4">
        <f>'GAWN18 ALL DATA'!BQ26</f>
        <v>0.5</v>
      </c>
      <c r="T26" s="501">
        <f>'GAWN18 ALL DATA'!EU26</f>
        <v>5.625</v>
      </c>
      <c r="U26" s="79"/>
      <c r="V26" s="292"/>
      <c r="W26" s="4"/>
      <c r="X26" s="4"/>
      <c r="Y26" s="374">
        <f>'GAWN18 ALL DATA'!CB26</f>
        <v>6.333333333333333</v>
      </c>
      <c r="Z26" s="368"/>
      <c r="AA26" s="512"/>
      <c r="AB26" s="280">
        <f>'GAWN18 ALL DATA'!CN26</f>
        <v>0.5</v>
      </c>
      <c r="AC26" s="371"/>
      <c r="AD26" s="371"/>
      <c r="AE26" s="745"/>
      <c r="AF26" s="360">
        <f>'GAWN18 ALL DATA'!CY26</f>
        <v>0</v>
      </c>
      <c r="AG26" s="43"/>
      <c r="AH26" s="408"/>
      <c r="AI26" s="276"/>
      <c r="AJ26" s="439"/>
      <c r="AK26" s="81"/>
      <c r="AL26" s="91" t="e">
        <f>'GAWN18 ALL DATA'!DK26</f>
        <v>#DIV/0!</v>
      </c>
      <c r="AM26" s="382" t="e">
        <f>'GAWN18 ALL DATA'!EL26</f>
        <v>#DIV/0!</v>
      </c>
      <c r="AN26" s="390">
        <f>'GAWN18 ALL DATA'!EN26</f>
        <v>0</v>
      </c>
      <c r="AO26" s="390"/>
      <c r="AP26" s="390"/>
      <c r="AQ26" s="276">
        <f>'GAWN18 ALL DATA'!DQ26</f>
        <v>4.5</v>
      </c>
      <c r="AR26" s="22" t="e">
        <f>'GAWN18 ALL DATA'!DV26</f>
        <v>#DIV/0!</v>
      </c>
      <c r="AS26" s="277" t="e">
        <f>'GAWN18 ALL DATA'!EB26</f>
        <v>#DIV/0!</v>
      </c>
      <c r="AT26" s="382" t="e">
        <f>'GAWN18 ALL DATA'!EG26</f>
        <v>#DIV/0!</v>
      </c>
      <c r="AU26" s="91"/>
      <c r="AV26" s="408"/>
      <c r="AW26" s="273" t="e">
        <f>'GAWN18 ALL DATA'!FA26</f>
        <v>#DIV/0!</v>
      </c>
      <c r="AX26" s="140">
        <f>'GAWN18 ALL DATA'!FB26</f>
        <v>0</v>
      </c>
      <c r="AY26" s="22">
        <f>'GAWN18 ALL DATA'!FC26</f>
        <v>0</v>
      </c>
      <c r="AZ26" s="22">
        <f>'GAWN18 ALL DATA'!FD26</f>
        <v>0</v>
      </c>
      <c r="BA26" s="439">
        <f>'GAWN18 ALL DATA'!FE26</f>
        <v>0</v>
      </c>
      <c r="BB26" s="408"/>
      <c r="BC26" s="4"/>
      <c r="BD26" s="4"/>
      <c r="BE26" s="278"/>
    </row>
    <row r="27" spans="1:57" s="409" customFormat="1" ht="11.25" x14ac:dyDescent="0.2">
      <c r="A27" s="529">
        <f>'GAWN18 ALL DATA'!A27</f>
        <v>23</v>
      </c>
      <c r="B27" s="597" t="str">
        <f>'GAWN18 ALL DATA'!B27</f>
        <v>LA10191C-1</v>
      </c>
      <c r="C27" s="416" t="s">
        <v>222</v>
      </c>
      <c r="D27" s="736"/>
      <c r="E27" s="532">
        <f>'GAWN18 ALL DATA'!M27</f>
        <v>86.090582222758627</v>
      </c>
      <c r="F27" s="297">
        <f>'GAWN18 ALL DATA'!N27</f>
        <v>15</v>
      </c>
      <c r="G27" s="279">
        <f>'GAWN18 ALL DATA'!O27</f>
        <v>89.1839498474138</v>
      </c>
      <c r="H27" s="297">
        <f>'GAWN18 ALL DATA'!P27</f>
        <v>16</v>
      </c>
      <c r="I27" s="279" t="e">
        <f>'GAWN18 ALL DATA'!Q27</f>
        <v>#REF!</v>
      </c>
      <c r="J27" s="297" t="e">
        <f>'GAWN18 ALL DATA'!R27</f>
        <v>#REF!</v>
      </c>
      <c r="K27" s="279">
        <f>'GAWN18 ALL DATA'!S27</f>
        <v>0</v>
      </c>
      <c r="L27" s="297" t="e">
        <f>'GAWN18 ALL DATA'!T27</f>
        <v>#N/A</v>
      </c>
      <c r="M27" s="279">
        <f>'GAWN18 ALL DATA'!U27</f>
        <v>80.613589349999998</v>
      </c>
      <c r="N27" s="482">
        <f>'GAWN18 ALL DATA'!V27</f>
        <v>6</v>
      </c>
      <c r="O27" s="81">
        <f>'GAWN18 ALL DATA'!AH27</f>
        <v>60</v>
      </c>
      <c r="P27" s="490">
        <f>'GAWN18 ALL DATA'!AI27</f>
        <v>2</v>
      </c>
      <c r="Q27" s="499">
        <f>'GAWN18 ALL DATA'!AT27</f>
        <v>93</v>
      </c>
      <c r="R27" s="5">
        <f>'GAWN18 ALL DATA'!BF27</f>
        <v>33.62755906666667</v>
      </c>
      <c r="S27" s="4">
        <f>'GAWN18 ALL DATA'!BQ27</f>
        <v>1</v>
      </c>
      <c r="T27" s="501">
        <f>'GAWN18 ALL DATA'!EU27</f>
        <v>5.625</v>
      </c>
      <c r="U27" s="79"/>
      <c r="V27" s="292"/>
      <c r="W27" s="4"/>
      <c r="X27" s="4"/>
      <c r="Y27" s="374">
        <f>'GAWN18 ALL DATA'!CB27</f>
        <v>0.9</v>
      </c>
      <c r="Z27" s="368"/>
      <c r="AA27" s="512"/>
      <c r="AB27" s="280">
        <f>'GAWN18 ALL DATA'!CN27</f>
        <v>0</v>
      </c>
      <c r="AC27" s="371"/>
      <c r="AD27" s="371"/>
      <c r="AE27" s="745"/>
      <c r="AF27" s="360">
        <f>'GAWN18 ALL DATA'!CY27</f>
        <v>0</v>
      </c>
      <c r="AG27" s="43"/>
      <c r="AH27" s="408"/>
      <c r="AI27" s="276"/>
      <c r="AJ27" s="439"/>
      <c r="AK27" s="81"/>
      <c r="AL27" s="91" t="e">
        <f>'GAWN18 ALL DATA'!DK27</f>
        <v>#DIV/0!</v>
      </c>
      <c r="AM27" s="382" t="e">
        <f>'GAWN18 ALL DATA'!EL27</f>
        <v>#DIV/0!</v>
      </c>
      <c r="AN27" s="390">
        <f>'GAWN18 ALL DATA'!EN27</f>
        <v>0</v>
      </c>
      <c r="AO27" s="390"/>
      <c r="AP27" s="390"/>
      <c r="AQ27" s="276">
        <f>'GAWN18 ALL DATA'!DQ27</f>
        <v>4.5</v>
      </c>
      <c r="AR27" s="22" t="e">
        <f>'GAWN18 ALL DATA'!DV27</f>
        <v>#DIV/0!</v>
      </c>
      <c r="AS27" s="277" t="e">
        <f>'GAWN18 ALL DATA'!EB27</f>
        <v>#DIV/0!</v>
      </c>
      <c r="AT27" s="382" t="e">
        <f>'GAWN18 ALL DATA'!EG27</f>
        <v>#DIV/0!</v>
      </c>
      <c r="AU27" s="91"/>
      <c r="AV27" s="408"/>
      <c r="AW27" s="273" t="e">
        <f>'GAWN18 ALL DATA'!FA27</f>
        <v>#DIV/0!</v>
      </c>
      <c r="AX27" s="140">
        <f>'GAWN18 ALL DATA'!FB27</f>
        <v>0</v>
      </c>
      <c r="AY27" s="22">
        <f>'GAWN18 ALL DATA'!FC27</f>
        <v>0</v>
      </c>
      <c r="AZ27" s="22">
        <f>'GAWN18 ALL DATA'!FD27</f>
        <v>0</v>
      </c>
      <c r="BA27" s="439">
        <f>'GAWN18 ALL DATA'!FE27</f>
        <v>0</v>
      </c>
      <c r="BB27" s="408"/>
      <c r="BC27" s="4"/>
      <c r="BD27" s="4"/>
      <c r="BE27" s="278"/>
    </row>
    <row r="28" spans="1:57" s="409" customFormat="1" ht="11.25" x14ac:dyDescent="0.2">
      <c r="A28" s="529">
        <f>'GAWN18 ALL DATA'!A28</f>
        <v>24</v>
      </c>
      <c r="B28" s="597" t="str">
        <f>'GAWN18 ALL DATA'!B28</f>
        <v>LA13235DH-19</v>
      </c>
      <c r="C28" s="416" t="s">
        <v>223</v>
      </c>
      <c r="D28" s="736"/>
      <c r="E28" s="532">
        <f>'GAWN18 ALL DATA'!M28</f>
        <v>83.251162021149426</v>
      </c>
      <c r="F28" s="297">
        <f>'GAWN18 ALL DATA'!N28</f>
        <v>21</v>
      </c>
      <c r="G28" s="279">
        <f>'GAWN18 ALL DATA'!O28</f>
        <v>87.435299940229882</v>
      </c>
      <c r="H28" s="297">
        <f>'GAWN18 ALL DATA'!P28</f>
        <v>24</v>
      </c>
      <c r="I28" s="279" t="e">
        <f>'GAWN18 ALL DATA'!Q28</f>
        <v>#REF!</v>
      </c>
      <c r="J28" s="297" t="e">
        <f>'GAWN18 ALL DATA'!R28</f>
        <v>#REF!</v>
      </c>
      <c r="K28" s="279">
        <f>'GAWN18 ALL DATA'!S28</f>
        <v>0</v>
      </c>
      <c r="L28" s="297" t="e">
        <f>'GAWN18 ALL DATA'!T28</f>
        <v>#N/A</v>
      </c>
      <c r="M28" s="279">
        <f>'GAWN18 ALL DATA'!U28</f>
        <v>76.8709408</v>
      </c>
      <c r="N28" s="482">
        <f>'GAWN18 ALL DATA'!V28</f>
        <v>13</v>
      </c>
      <c r="O28" s="81">
        <f>'GAWN18 ALL DATA'!AH28</f>
        <v>60.339999999999996</v>
      </c>
      <c r="P28" s="490">
        <f>'GAWN18 ALL DATA'!AI28</f>
        <v>1</v>
      </c>
      <c r="Q28" s="499">
        <f>'GAWN18 ALL DATA'!AT28</f>
        <v>94.5</v>
      </c>
      <c r="R28" s="5">
        <f>'GAWN18 ALL DATA'!BF28</f>
        <v>33.495275599999992</v>
      </c>
      <c r="S28" s="4">
        <f>'GAWN18 ALL DATA'!BQ28</f>
        <v>1</v>
      </c>
      <c r="T28" s="501">
        <f>'GAWN18 ALL DATA'!EU28</f>
        <v>5.125</v>
      </c>
      <c r="U28" s="79"/>
      <c r="V28" s="292"/>
      <c r="W28" s="4"/>
      <c r="X28" s="4"/>
      <c r="Y28" s="374">
        <f>'GAWN18 ALL DATA'!CB28</f>
        <v>0.23333333333333331</v>
      </c>
      <c r="Z28" s="368"/>
      <c r="AA28" s="512"/>
      <c r="AB28" s="280">
        <f>'GAWN18 ALL DATA'!CN28</f>
        <v>0</v>
      </c>
      <c r="AC28" s="371"/>
      <c r="AD28" s="371"/>
      <c r="AE28" s="745"/>
      <c r="AF28" s="360">
        <f>'GAWN18 ALL DATA'!CY28</f>
        <v>0</v>
      </c>
      <c r="AG28" s="43"/>
      <c r="AH28" s="408"/>
      <c r="AI28" s="276"/>
      <c r="AJ28" s="439"/>
      <c r="AK28" s="81"/>
      <c r="AL28" s="91" t="e">
        <f>'GAWN18 ALL DATA'!DK28</f>
        <v>#DIV/0!</v>
      </c>
      <c r="AM28" s="382" t="e">
        <f>'GAWN18 ALL DATA'!EL28</f>
        <v>#DIV/0!</v>
      </c>
      <c r="AN28" s="390">
        <f>'GAWN18 ALL DATA'!EN28</f>
        <v>0</v>
      </c>
      <c r="AO28" s="390"/>
      <c r="AP28" s="390"/>
      <c r="AQ28" s="276">
        <f>'GAWN18 ALL DATA'!DQ28</f>
        <v>5.5</v>
      </c>
      <c r="AR28" s="22" t="e">
        <f>'GAWN18 ALL DATA'!DV28</f>
        <v>#DIV/0!</v>
      </c>
      <c r="AS28" s="277" t="e">
        <f>'GAWN18 ALL DATA'!EB28</f>
        <v>#DIV/0!</v>
      </c>
      <c r="AT28" s="382" t="e">
        <f>'GAWN18 ALL DATA'!EG28</f>
        <v>#DIV/0!</v>
      </c>
      <c r="AU28" s="91"/>
      <c r="AV28" s="408"/>
      <c r="AW28" s="273" t="e">
        <f>'GAWN18 ALL DATA'!FA28</f>
        <v>#DIV/0!</v>
      </c>
      <c r="AX28" s="140">
        <f>'GAWN18 ALL DATA'!FB28</f>
        <v>0</v>
      </c>
      <c r="AY28" s="22">
        <f>'GAWN18 ALL DATA'!FC28</f>
        <v>0</v>
      </c>
      <c r="AZ28" s="22">
        <f>'GAWN18 ALL DATA'!FD28</f>
        <v>0</v>
      </c>
      <c r="BA28" s="439">
        <f>'GAWN18 ALL DATA'!FE28</f>
        <v>0</v>
      </c>
      <c r="BB28" s="408"/>
      <c r="BC28" s="4"/>
      <c r="BD28" s="4"/>
      <c r="BE28" s="278"/>
    </row>
    <row r="29" spans="1:57" s="409" customFormat="1" ht="11.25" x14ac:dyDescent="0.2">
      <c r="A29" s="530">
        <f>'GAWN18 ALL DATA'!A29</f>
        <v>25</v>
      </c>
      <c r="B29" s="598" t="str">
        <f>'GAWN18 ALL DATA'!B29</f>
        <v>LW08281D-7-5</v>
      </c>
      <c r="C29" s="417" t="s">
        <v>224</v>
      </c>
      <c r="D29" s="737"/>
      <c r="E29" s="533">
        <f>'GAWN18 ALL DATA'!M29</f>
        <v>87.83541105655172</v>
      </c>
      <c r="F29" s="298">
        <f>'GAWN18 ALL DATA'!N29</f>
        <v>9</v>
      </c>
      <c r="G29" s="285">
        <f>'GAWN18 ALL DATA'!O29</f>
        <v>92.243902987356321</v>
      </c>
      <c r="H29" s="298">
        <f>'GAWN18 ALL DATA'!P29</f>
        <v>9</v>
      </c>
      <c r="I29" s="285" t="e">
        <f>'GAWN18 ALL DATA'!Q29</f>
        <v>#REF!</v>
      </c>
      <c r="J29" s="298" t="e">
        <f>'GAWN18 ALL DATA'!R29</f>
        <v>#REF!</v>
      </c>
      <c r="K29" s="285">
        <f>'GAWN18 ALL DATA'!S29</f>
        <v>0</v>
      </c>
      <c r="L29" s="298" t="e">
        <f>'GAWN18 ALL DATA'!T29</f>
        <v>#N/A</v>
      </c>
      <c r="M29" s="285">
        <f>'GAWN18 ALL DATA'!U29</f>
        <v>75.8405554</v>
      </c>
      <c r="N29" s="483">
        <f>'GAWN18 ALL DATA'!V29</f>
        <v>18</v>
      </c>
      <c r="O29" s="284">
        <f>'GAWN18 ALL DATA'!AH29</f>
        <v>56.590000000000011</v>
      </c>
      <c r="P29" s="491">
        <f>'GAWN18 ALL DATA'!AI29</f>
        <v>35</v>
      </c>
      <c r="Q29" s="502">
        <f>'GAWN18 ALL DATA'!AT29</f>
        <v>96.75</v>
      </c>
      <c r="R29" s="281">
        <f>'GAWN18 ALL DATA'!BF29</f>
        <v>34.901574799999999</v>
      </c>
      <c r="S29" s="282">
        <f>'GAWN18 ALL DATA'!BQ29</f>
        <v>1.25</v>
      </c>
      <c r="T29" s="503">
        <f>'GAWN18 ALL DATA'!EU29</f>
        <v>6.5625</v>
      </c>
      <c r="U29" s="284"/>
      <c r="V29" s="287"/>
      <c r="W29" s="282"/>
      <c r="X29" s="282"/>
      <c r="Y29" s="375">
        <f>'GAWN18 ALL DATA'!CB29</f>
        <v>1.0999999999999999</v>
      </c>
      <c r="Z29" s="369"/>
      <c r="AA29" s="513"/>
      <c r="AB29" s="286">
        <f>'GAWN18 ALL DATA'!CN29</f>
        <v>0</v>
      </c>
      <c r="AC29" s="372"/>
      <c r="AD29" s="372"/>
      <c r="AE29" s="744"/>
      <c r="AF29" s="361">
        <f>'GAWN18 ALL DATA'!CY29</f>
        <v>0</v>
      </c>
      <c r="AG29" s="426"/>
      <c r="AH29" s="410"/>
      <c r="AI29" s="287"/>
      <c r="AJ29" s="441"/>
      <c r="AK29" s="284"/>
      <c r="AL29" s="288" t="e">
        <f>'GAWN18 ALL DATA'!DK29</f>
        <v>#DIV/0!</v>
      </c>
      <c r="AM29" s="383" t="e">
        <f>'GAWN18 ALL DATA'!EL29</f>
        <v>#DIV/0!</v>
      </c>
      <c r="AN29" s="392">
        <f>'GAWN18 ALL DATA'!EN29</f>
        <v>0</v>
      </c>
      <c r="AO29" s="392"/>
      <c r="AP29" s="392"/>
      <c r="AQ29" s="287">
        <f>'GAWN18 ALL DATA'!DQ29</f>
        <v>6.5</v>
      </c>
      <c r="AR29" s="281" t="e">
        <f>'GAWN18 ALL DATA'!DV29</f>
        <v>#DIV/0!</v>
      </c>
      <c r="AS29" s="612" t="e">
        <f>'GAWN18 ALL DATA'!EB29</f>
        <v>#DIV/0!</v>
      </c>
      <c r="AT29" s="383" t="e">
        <f>'GAWN18 ALL DATA'!EG29</f>
        <v>#DIV/0!</v>
      </c>
      <c r="AU29" s="288"/>
      <c r="AV29" s="410"/>
      <c r="AW29" s="283" t="e">
        <f>'GAWN18 ALL DATA'!FA29</f>
        <v>#DIV/0!</v>
      </c>
      <c r="AX29" s="440">
        <f>'GAWN18 ALL DATA'!FB29</f>
        <v>0</v>
      </c>
      <c r="AY29" s="281">
        <f>'GAWN18 ALL DATA'!FC29</f>
        <v>0</v>
      </c>
      <c r="AZ29" s="281">
        <f>'GAWN18 ALL DATA'!FD29</f>
        <v>0</v>
      </c>
      <c r="BA29" s="441">
        <f>'GAWN18 ALL DATA'!FE29</f>
        <v>0</v>
      </c>
      <c r="BB29" s="410"/>
      <c r="BC29" s="282"/>
      <c r="BD29" s="282"/>
      <c r="BE29" s="283"/>
    </row>
    <row r="30" spans="1:57" s="409" customFormat="1" ht="11.25" x14ac:dyDescent="0.2">
      <c r="A30" s="528">
        <f>'GAWN18 ALL DATA'!A30</f>
        <v>26</v>
      </c>
      <c r="B30" s="599" t="str">
        <f>'GAWN18 ALL DATA'!B30</f>
        <v>LW10070GHB-88</v>
      </c>
      <c r="C30" s="415" t="s">
        <v>225</v>
      </c>
      <c r="D30" s="735"/>
      <c r="E30" s="534">
        <f>'GAWN18 ALL DATA'!M30</f>
        <v>78.308037072413782</v>
      </c>
      <c r="F30" s="297">
        <f>'GAWN18 ALL DATA'!N30</f>
        <v>37</v>
      </c>
      <c r="G30" s="274">
        <f>'GAWN18 ALL DATA'!O30</f>
        <v>77.536484041666668</v>
      </c>
      <c r="H30" s="297">
        <f>'GAWN18 ALL DATA'!P30</f>
        <v>46</v>
      </c>
      <c r="I30" s="274" t="e">
        <f>'GAWN18 ALL DATA'!Q30</f>
        <v>#REF!</v>
      </c>
      <c r="J30" s="297" t="e">
        <f>'GAWN18 ALL DATA'!R30</f>
        <v>#REF!</v>
      </c>
      <c r="K30" s="274">
        <f>'GAWN18 ALL DATA'!S30</f>
        <v>0</v>
      </c>
      <c r="L30" s="297" t="e">
        <f>'GAWN18 ALL DATA'!T30</f>
        <v>#N/A</v>
      </c>
      <c r="M30" s="274">
        <f>'GAWN18 ALL DATA'!U30</f>
        <v>54.872554750000006</v>
      </c>
      <c r="N30" s="482">
        <f>'GAWN18 ALL DATA'!V30</f>
        <v>50</v>
      </c>
      <c r="O30" s="81">
        <f>'GAWN18 ALL DATA'!AH30</f>
        <v>58.830000000000005</v>
      </c>
      <c r="P30" s="490">
        <f>'GAWN18 ALL DATA'!AI30</f>
        <v>7</v>
      </c>
      <c r="Q30" s="499">
        <f>'GAWN18 ALL DATA'!AT30</f>
        <v>97.25</v>
      </c>
      <c r="R30" s="22">
        <f>'GAWN18 ALL DATA'!BF30</f>
        <v>36.61391076666667</v>
      </c>
      <c r="S30" s="20">
        <f>'GAWN18 ALL DATA'!BQ30</f>
        <v>1</v>
      </c>
      <c r="T30" s="500">
        <f>'GAWN18 ALL DATA'!EU30</f>
        <v>5.875</v>
      </c>
      <c r="U30" s="81"/>
      <c r="V30" s="276"/>
      <c r="W30" s="20"/>
      <c r="X30" s="20"/>
      <c r="Y30" s="373">
        <f>'GAWN18 ALL DATA'!CB30</f>
        <v>0.66666666666666663</v>
      </c>
      <c r="Z30" s="367"/>
      <c r="AA30" s="511"/>
      <c r="AB30" s="275">
        <f>'GAWN18 ALL DATA'!CN30</f>
        <v>0</v>
      </c>
      <c r="AC30" s="371"/>
      <c r="AD30" s="371"/>
      <c r="AE30" s="745"/>
      <c r="AF30" s="360">
        <f>'GAWN18 ALL DATA'!CY30</f>
        <v>0</v>
      </c>
      <c r="AG30" s="43"/>
      <c r="AH30" s="408"/>
      <c r="AI30" s="276"/>
      <c r="AJ30" s="439"/>
      <c r="AK30" s="81"/>
      <c r="AL30" s="91" t="e">
        <f>'GAWN18 ALL DATA'!DK30</f>
        <v>#DIV/0!</v>
      </c>
      <c r="AM30" s="382" t="e">
        <f>'GAWN18 ALL DATA'!EL30</f>
        <v>#DIV/0!</v>
      </c>
      <c r="AN30" s="390">
        <f>'GAWN18 ALL DATA'!EN30</f>
        <v>0</v>
      </c>
      <c r="AO30" s="390"/>
      <c r="AP30" s="390"/>
      <c r="AQ30" s="276">
        <f>'GAWN18 ALL DATA'!DQ30</f>
        <v>4</v>
      </c>
      <c r="AR30" s="22" t="e">
        <f>'GAWN18 ALL DATA'!DV30</f>
        <v>#DIV/0!</v>
      </c>
      <c r="AS30" s="277" t="e">
        <f>'GAWN18 ALL DATA'!EB30</f>
        <v>#DIV/0!</v>
      </c>
      <c r="AT30" s="382" t="e">
        <f>'GAWN18 ALL DATA'!EG30</f>
        <v>#DIV/0!</v>
      </c>
      <c r="AU30" s="91"/>
      <c r="AV30" s="408"/>
      <c r="AW30" s="273" t="e">
        <f>'GAWN18 ALL DATA'!FA30</f>
        <v>#DIV/0!</v>
      </c>
      <c r="AX30" s="140">
        <f>'GAWN18 ALL DATA'!FB30</f>
        <v>0</v>
      </c>
      <c r="AY30" s="22">
        <f>'GAWN18 ALL DATA'!FC30</f>
        <v>0</v>
      </c>
      <c r="AZ30" s="22">
        <f>'GAWN18 ALL DATA'!FD30</f>
        <v>0</v>
      </c>
      <c r="BA30" s="439">
        <f>'GAWN18 ALL DATA'!FE30</f>
        <v>0</v>
      </c>
      <c r="BB30" s="408"/>
      <c r="BC30" s="20"/>
      <c r="BD30" s="20"/>
      <c r="BE30" s="273"/>
    </row>
    <row r="31" spans="1:57" s="409" customFormat="1" ht="11.25" x14ac:dyDescent="0.2">
      <c r="A31" s="529">
        <f>'GAWN18 ALL DATA'!A31</f>
        <v>27</v>
      </c>
      <c r="B31" s="597" t="str">
        <f>'GAWN18 ALL DATA'!B31</f>
        <v>TX15D9227</v>
      </c>
      <c r="C31" s="416" t="s">
        <v>226</v>
      </c>
      <c r="D31" s="736"/>
      <c r="E31" s="532">
        <f>'GAWN18 ALL DATA'!M31</f>
        <v>80.211465906896549</v>
      </c>
      <c r="F31" s="297">
        <f>'GAWN18 ALL DATA'!N31</f>
        <v>30</v>
      </c>
      <c r="G31" s="279">
        <f>'GAWN18 ALL DATA'!O31</f>
        <v>83.997020659482757</v>
      </c>
      <c r="H31" s="297">
        <f>'GAWN18 ALL DATA'!P31</f>
        <v>32</v>
      </c>
      <c r="I31" s="279" t="e">
        <f>'GAWN18 ALL DATA'!Q31</f>
        <v>#REF!</v>
      </c>
      <c r="J31" s="297" t="e">
        <f>'GAWN18 ALL DATA'!R31</f>
        <v>#REF!</v>
      </c>
      <c r="K31" s="279">
        <f>'GAWN18 ALL DATA'!S31</f>
        <v>0</v>
      </c>
      <c r="L31" s="297" t="e">
        <f>'GAWN18 ALL DATA'!T31</f>
        <v>#N/A</v>
      </c>
      <c r="M31" s="279">
        <f>'GAWN18 ALL DATA'!U31</f>
        <v>69.385459249999997</v>
      </c>
      <c r="N31" s="482">
        <f>'GAWN18 ALL DATA'!V31</f>
        <v>34</v>
      </c>
      <c r="O31" s="81">
        <f>'GAWN18 ALL DATA'!AH31</f>
        <v>57.02</v>
      </c>
      <c r="P31" s="490">
        <f>'GAWN18 ALL DATA'!AI31</f>
        <v>25</v>
      </c>
      <c r="Q31" s="499">
        <f>'GAWN18 ALL DATA'!AT31</f>
        <v>92.25</v>
      </c>
      <c r="R31" s="5">
        <f>'GAWN18 ALL DATA'!BF31</f>
        <v>35.223359566666666</v>
      </c>
      <c r="S31" s="4">
        <f>'GAWN18 ALL DATA'!BQ31</f>
        <v>0.5</v>
      </c>
      <c r="T31" s="501">
        <f>'GAWN18 ALL DATA'!EU31</f>
        <v>5</v>
      </c>
      <c r="U31" s="79"/>
      <c r="V31" s="292"/>
      <c r="W31" s="4"/>
      <c r="X31" s="4"/>
      <c r="Y31" s="374">
        <f>'GAWN18 ALL DATA'!CB31</f>
        <v>7</v>
      </c>
      <c r="Z31" s="368"/>
      <c r="AA31" s="512"/>
      <c r="AB31" s="280">
        <f>'GAWN18 ALL DATA'!CN31</f>
        <v>0</v>
      </c>
      <c r="AC31" s="371"/>
      <c r="AD31" s="371"/>
      <c r="AE31" s="745"/>
      <c r="AF31" s="360">
        <f>'GAWN18 ALL DATA'!CY31</f>
        <v>0</v>
      </c>
      <c r="AG31" s="43"/>
      <c r="AH31" s="408"/>
      <c r="AI31" s="276"/>
      <c r="AJ31" s="439"/>
      <c r="AK31" s="81"/>
      <c r="AL31" s="91" t="e">
        <f>'GAWN18 ALL DATA'!DK31</f>
        <v>#DIV/0!</v>
      </c>
      <c r="AM31" s="382" t="e">
        <f>'GAWN18 ALL DATA'!EL31</f>
        <v>#DIV/0!</v>
      </c>
      <c r="AN31" s="390">
        <f>'GAWN18 ALL DATA'!EN31</f>
        <v>0</v>
      </c>
      <c r="AO31" s="390"/>
      <c r="AP31" s="390"/>
      <c r="AQ31" s="276">
        <f>'GAWN18 ALL DATA'!DQ31</f>
        <v>7</v>
      </c>
      <c r="AR31" s="22" t="e">
        <f>'GAWN18 ALL DATA'!DV31</f>
        <v>#DIV/0!</v>
      </c>
      <c r="AS31" s="277" t="e">
        <f>'GAWN18 ALL DATA'!EB31</f>
        <v>#DIV/0!</v>
      </c>
      <c r="AT31" s="382" t="e">
        <f>'GAWN18 ALL DATA'!EG31</f>
        <v>#DIV/0!</v>
      </c>
      <c r="AU31" s="91"/>
      <c r="AV31" s="408"/>
      <c r="AW31" s="273" t="e">
        <f>'GAWN18 ALL DATA'!FA31</f>
        <v>#DIV/0!</v>
      </c>
      <c r="AX31" s="140">
        <f>'GAWN18 ALL DATA'!FB31</f>
        <v>0</v>
      </c>
      <c r="AY31" s="22">
        <f>'GAWN18 ALL DATA'!FC31</f>
        <v>0</v>
      </c>
      <c r="AZ31" s="22">
        <f>'GAWN18 ALL DATA'!FD31</f>
        <v>0</v>
      </c>
      <c r="BA31" s="439">
        <f>'GAWN18 ALL DATA'!FE31</f>
        <v>0</v>
      </c>
      <c r="BB31" s="408"/>
      <c r="BC31" s="4"/>
      <c r="BD31" s="4"/>
      <c r="BE31" s="278"/>
    </row>
    <row r="32" spans="1:57" s="409" customFormat="1" ht="11.25" x14ac:dyDescent="0.2">
      <c r="A32" s="529">
        <f>'GAWN18 ALL DATA'!A32</f>
        <v>28</v>
      </c>
      <c r="B32" s="597" t="str">
        <f>'GAWN18 ALL DATA'!B32</f>
        <v>TX15D9253</v>
      </c>
      <c r="C32" s="416" t="s">
        <v>227</v>
      </c>
      <c r="D32" s="736"/>
      <c r="E32" s="532">
        <f>'GAWN18 ALL DATA'!M32</f>
        <v>87.137487566896539</v>
      </c>
      <c r="F32" s="297">
        <f>'GAWN18 ALL DATA'!N32</f>
        <v>13</v>
      </c>
      <c r="G32" s="279">
        <f>'GAWN18 ALL DATA'!O32</f>
        <v>94.430320837931021</v>
      </c>
      <c r="H32" s="297">
        <f>'GAWN18 ALL DATA'!P32</f>
        <v>6</v>
      </c>
      <c r="I32" s="279" t="e">
        <f>'GAWN18 ALL DATA'!Q32</f>
        <v>#REF!</v>
      </c>
      <c r="J32" s="297" t="e">
        <f>'GAWN18 ALL DATA'!R32</f>
        <v>#REF!</v>
      </c>
      <c r="K32" s="279">
        <f>'GAWN18 ALL DATA'!S32</f>
        <v>0</v>
      </c>
      <c r="L32" s="297" t="e">
        <f>'GAWN18 ALL DATA'!T32</f>
        <v>#N/A</v>
      </c>
      <c r="M32" s="279">
        <f>'GAWN18 ALL DATA'!U32</f>
        <v>84.920097400000003</v>
      </c>
      <c r="N32" s="482">
        <f>'GAWN18 ALL DATA'!V32</f>
        <v>2</v>
      </c>
      <c r="O32" s="81">
        <f>'GAWN18 ALL DATA'!AH32</f>
        <v>56.6</v>
      </c>
      <c r="P32" s="490">
        <f>'GAWN18 ALL DATA'!AI32</f>
        <v>34</v>
      </c>
      <c r="Q32" s="499">
        <f>'GAWN18 ALL DATA'!AT32</f>
        <v>97.25</v>
      </c>
      <c r="R32" s="5">
        <f>'GAWN18 ALL DATA'!BF32</f>
        <v>34.424409433333331</v>
      </c>
      <c r="S32" s="4">
        <f>'GAWN18 ALL DATA'!BQ32</f>
        <v>0.5</v>
      </c>
      <c r="T32" s="501">
        <f>'GAWN18 ALL DATA'!EU32</f>
        <v>4.875</v>
      </c>
      <c r="U32" s="79"/>
      <c r="V32" s="292"/>
      <c r="W32" s="4"/>
      <c r="X32" s="4"/>
      <c r="Y32" s="374">
        <f>'GAWN18 ALL DATA'!CB32</f>
        <v>0.33333333333333331</v>
      </c>
      <c r="Z32" s="368"/>
      <c r="AA32" s="512"/>
      <c r="AB32" s="280">
        <f>'GAWN18 ALL DATA'!CN32</f>
        <v>0</v>
      </c>
      <c r="AC32" s="371"/>
      <c r="AD32" s="371"/>
      <c r="AE32" s="745"/>
      <c r="AF32" s="360">
        <f>'GAWN18 ALL DATA'!CY32</f>
        <v>0</v>
      </c>
      <c r="AG32" s="43"/>
      <c r="AH32" s="408"/>
      <c r="AI32" s="276"/>
      <c r="AJ32" s="439"/>
      <c r="AK32" s="81"/>
      <c r="AL32" s="91" t="e">
        <f>'GAWN18 ALL DATA'!DK32</f>
        <v>#DIV/0!</v>
      </c>
      <c r="AM32" s="382" t="e">
        <f>'GAWN18 ALL DATA'!EL32</f>
        <v>#DIV/0!</v>
      </c>
      <c r="AN32" s="390">
        <f>'GAWN18 ALL DATA'!EN32</f>
        <v>0</v>
      </c>
      <c r="AO32" s="390"/>
      <c r="AP32" s="390"/>
      <c r="AQ32" s="276">
        <f>'GAWN18 ALL DATA'!DQ32</f>
        <v>7</v>
      </c>
      <c r="AR32" s="22" t="e">
        <f>'GAWN18 ALL DATA'!DV32</f>
        <v>#DIV/0!</v>
      </c>
      <c r="AS32" s="277" t="e">
        <f>'GAWN18 ALL DATA'!EB32</f>
        <v>#DIV/0!</v>
      </c>
      <c r="AT32" s="382" t="e">
        <f>'GAWN18 ALL DATA'!EG32</f>
        <v>#DIV/0!</v>
      </c>
      <c r="AU32" s="91"/>
      <c r="AV32" s="408"/>
      <c r="AW32" s="273" t="e">
        <f>'GAWN18 ALL DATA'!FA32</f>
        <v>#DIV/0!</v>
      </c>
      <c r="AX32" s="140">
        <f>'GAWN18 ALL DATA'!FB32</f>
        <v>0</v>
      </c>
      <c r="AY32" s="22">
        <f>'GAWN18 ALL DATA'!FC32</f>
        <v>0</v>
      </c>
      <c r="AZ32" s="22">
        <f>'GAWN18 ALL DATA'!FD32</f>
        <v>0</v>
      </c>
      <c r="BA32" s="439">
        <f>'GAWN18 ALL DATA'!FE32</f>
        <v>0</v>
      </c>
      <c r="BB32" s="408"/>
      <c r="BC32" s="4"/>
      <c r="BD32" s="4"/>
      <c r="BE32" s="278"/>
    </row>
    <row r="33" spans="1:57" s="409" customFormat="1" ht="11.25" x14ac:dyDescent="0.2">
      <c r="A33" s="529">
        <f>'GAWN18 ALL DATA'!A33</f>
        <v>29</v>
      </c>
      <c r="B33" s="597" t="str">
        <f>'GAWN18 ALL DATA'!B33</f>
        <v>TX15D9385</v>
      </c>
      <c r="C33" s="416" t="s">
        <v>228</v>
      </c>
      <c r="D33" s="736"/>
      <c r="E33" s="532">
        <f>'GAWN18 ALL DATA'!M33</f>
        <v>81.921564913103452</v>
      </c>
      <c r="F33" s="297">
        <f>'GAWN18 ALL DATA'!N33</f>
        <v>27</v>
      </c>
      <c r="G33" s="279">
        <f>'GAWN18 ALL DATA'!O33</f>
        <v>87.074649158620687</v>
      </c>
      <c r="H33" s="297">
        <f>'GAWN18 ALL DATA'!P33</f>
        <v>25</v>
      </c>
      <c r="I33" s="279" t="e">
        <f>'GAWN18 ALL DATA'!Q33</f>
        <v>#REF!</v>
      </c>
      <c r="J33" s="297" t="e">
        <f>'GAWN18 ALL DATA'!R33</f>
        <v>#REF!</v>
      </c>
      <c r="K33" s="279">
        <f>'GAWN18 ALL DATA'!S33</f>
        <v>0</v>
      </c>
      <c r="L33" s="297" t="e">
        <f>'GAWN18 ALL DATA'!T33</f>
        <v>#N/A</v>
      </c>
      <c r="M33" s="279">
        <f>'GAWN18 ALL DATA'!U33</f>
        <v>74.2963728</v>
      </c>
      <c r="N33" s="482">
        <f>'GAWN18 ALL DATA'!V33</f>
        <v>23</v>
      </c>
      <c r="O33" s="81">
        <f>'GAWN18 ALL DATA'!AH33</f>
        <v>56.35</v>
      </c>
      <c r="P33" s="490">
        <f>'GAWN18 ALL DATA'!AI33</f>
        <v>38</v>
      </c>
      <c r="Q33" s="499">
        <f>'GAWN18 ALL DATA'!AT33</f>
        <v>99.25</v>
      </c>
      <c r="R33" s="5">
        <f>'GAWN18 ALL DATA'!BF33</f>
        <v>38.038845133333332</v>
      </c>
      <c r="S33" s="4">
        <f>'GAWN18 ALL DATA'!BQ33</f>
        <v>0.5</v>
      </c>
      <c r="T33" s="501">
        <f>'GAWN18 ALL DATA'!EU33</f>
        <v>5.25</v>
      </c>
      <c r="U33" s="79"/>
      <c r="V33" s="292"/>
      <c r="W33" s="4"/>
      <c r="X33" s="4"/>
      <c r="Y33" s="374">
        <f>'GAWN18 ALL DATA'!CB33</f>
        <v>0.76666666666666661</v>
      </c>
      <c r="Z33" s="368"/>
      <c r="AA33" s="512"/>
      <c r="AB33" s="280">
        <f>'GAWN18 ALL DATA'!CN33</f>
        <v>0.5</v>
      </c>
      <c r="AC33" s="371"/>
      <c r="AD33" s="371"/>
      <c r="AE33" s="745"/>
      <c r="AF33" s="360">
        <f>'GAWN18 ALL DATA'!CY33</f>
        <v>0</v>
      </c>
      <c r="AG33" s="43"/>
      <c r="AH33" s="408"/>
      <c r="AI33" s="276"/>
      <c r="AJ33" s="439"/>
      <c r="AK33" s="81"/>
      <c r="AL33" s="91" t="e">
        <f>'GAWN18 ALL DATA'!DK33</f>
        <v>#DIV/0!</v>
      </c>
      <c r="AM33" s="382" t="e">
        <f>'GAWN18 ALL DATA'!EL33</f>
        <v>#DIV/0!</v>
      </c>
      <c r="AN33" s="390">
        <f>'GAWN18 ALL DATA'!EN33</f>
        <v>0</v>
      </c>
      <c r="AO33" s="390"/>
      <c r="AP33" s="390"/>
      <c r="AQ33" s="276">
        <f>'GAWN18 ALL DATA'!DQ33</f>
        <v>5.5</v>
      </c>
      <c r="AR33" s="22" t="e">
        <f>'GAWN18 ALL DATA'!DV33</f>
        <v>#DIV/0!</v>
      </c>
      <c r="AS33" s="277" t="e">
        <f>'GAWN18 ALL DATA'!EB33</f>
        <v>#DIV/0!</v>
      </c>
      <c r="AT33" s="382" t="e">
        <f>'GAWN18 ALL DATA'!EG33</f>
        <v>#DIV/0!</v>
      </c>
      <c r="AU33" s="91"/>
      <c r="AV33" s="408"/>
      <c r="AW33" s="273" t="e">
        <f>'GAWN18 ALL DATA'!FA33</f>
        <v>#DIV/0!</v>
      </c>
      <c r="AX33" s="140">
        <f>'GAWN18 ALL DATA'!FB33</f>
        <v>0</v>
      </c>
      <c r="AY33" s="22">
        <f>'GAWN18 ALL DATA'!FC33</f>
        <v>0</v>
      </c>
      <c r="AZ33" s="22">
        <f>'GAWN18 ALL DATA'!FD33</f>
        <v>0</v>
      </c>
      <c r="BA33" s="439">
        <f>'GAWN18 ALL DATA'!FE33</f>
        <v>0</v>
      </c>
      <c r="BB33" s="408"/>
      <c r="BC33" s="4"/>
      <c r="BD33" s="4"/>
      <c r="BE33" s="278"/>
    </row>
    <row r="34" spans="1:57" s="409" customFormat="1" ht="11.25" x14ac:dyDescent="0.2">
      <c r="A34" s="530">
        <f>'GAWN18 ALL DATA'!A34</f>
        <v>30</v>
      </c>
      <c r="B34" s="598" t="str">
        <f>'GAWN18 ALL DATA'!B34</f>
        <v>TX15D9471</v>
      </c>
      <c r="C34" s="417" t="s">
        <v>229</v>
      </c>
      <c r="D34" s="737"/>
      <c r="E34" s="533">
        <f>'GAWN18 ALL DATA'!M34</f>
        <v>77.450796377241375</v>
      </c>
      <c r="F34" s="298">
        <f>'GAWN18 ALL DATA'!N34</f>
        <v>40</v>
      </c>
      <c r="G34" s="285">
        <f>'GAWN18 ALL DATA'!O34</f>
        <v>82.219150816379312</v>
      </c>
      <c r="H34" s="298">
        <f>'GAWN18 ALL DATA'!P34</f>
        <v>37</v>
      </c>
      <c r="I34" s="285" t="e">
        <f>'GAWN18 ALL DATA'!Q34</f>
        <v>#REF!</v>
      </c>
      <c r="J34" s="298" t="e">
        <f>'GAWN18 ALL DATA'!R34</f>
        <v>#REF!</v>
      </c>
      <c r="K34" s="285">
        <f>'GAWN18 ALL DATA'!S34</f>
        <v>0</v>
      </c>
      <c r="L34" s="298" t="e">
        <f>'GAWN18 ALL DATA'!T34</f>
        <v>#N/A</v>
      </c>
      <c r="M34" s="285">
        <f>'GAWN18 ALL DATA'!U34</f>
        <v>68.403667150000004</v>
      </c>
      <c r="N34" s="483">
        <f>'GAWN18 ALL DATA'!V34</f>
        <v>36</v>
      </c>
      <c r="O34" s="284">
        <f>'GAWN18 ALL DATA'!AH34</f>
        <v>58.52</v>
      </c>
      <c r="P34" s="491">
        <f>'GAWN18 ALL DATA'!AI34</f>
        <v>10</v>
      </c>
      <c r="Q34" s="502">
        <f>'GAWN18 ALL DATA'!AT34</f>
        <v>92.75</v>
      </c>
      <c r="R34" s="281">
        <f>'GAWN18 ALL DATA'!BF34</f>
        <v>35.161942266666664</v>
      </c>
      <c r="S34" s="282">
        <f>'GAWN18 ALL DATA'!BQ34</f>
        <v>1.25</v>
      </c>
      <c r="T34" s="503">
        <f>'GAWN18 ALL DATA'!EU34</f>
        <v>4.3125</v>
      </c>
      <c r="U34" s="284"/>
      <c r="V34" s="287"/>
      <c r="W34" s="282"/>
      <c r="X34" s="282"/>
      <c r="Y34" s="375">
        <f>'GAWN18 ALL DATA'!CB34</f>
        <v>0.76666666666666661</v>
      </c>
      <c r="Z34" s="369"/>
      <c r="AA34" s="513"/>
      <c r="AB34" s="286">
        <f>'GAWN18 ALL DATA'!CN34</f>
        <v>1</v>
      </c>
      <c r="AC34" s="372"/>
      <c r="AD34" s="372"/>
      <c r="AE34" s="744"/>
      <c r="AF34" s="361">
        <f>'GAWN18 ALL DATA'!CY34</f>
        <v>2</v>
      </c>
      <c r="AG34" s="426"/>
      <c r="AH34" s="410"/>
      <c r="AI34" s="287"/>
      <c r="AJ34" s="441"/>
      <c r="AK34" s="284"/>
      <c r="AL34" s="288" t="e">
        <f>'GAWN18 ALL DATA'!DK34</f>
        <v>#DIV/0!</v>
      </c>
      <c r="AM34" s="383" t="e">
        <f>'GAWN18 ALL DATA'!EL34</f>
        <v>#DIV/0!</v>
      </c>
      <c r="AN34" s="392">
        <f>'GAWN18 ALL DATA'!EN34</f>
        <v>0</v>
      </c>
      <c r="AO34" s="392"/>
      <c r="AP34" s="392"/>
      <c r="AQ34" s="287">
        <f>'GAWN18 ALL DATA'!DQ34</f>
        <v>6</v>
      </c>
      <c r="AR34" s="281" t="e">
        <f>'GAWN18 ALL DATA'!DV34</f>
        <v>#DIV/0!</v>
      </c>
      <c r="AS34" s="612" t="e">
        <f>'GAWN18 ALL DATA'!EB34</f>
        <v>#DIV/0!</v>
      </c>
      <c r="AT34" s="383" t="e">
        <f>'GAWN18 ALL DATA'!EG34</f>
        <v>#DIV/0!</v>
      </c>
      <c r="AU34" s="288"/>
      <c r="AV34" s="410"/>
      <c r="AW34" s="283" t="e">
        <f>'GAWN18 ALL DATA'!FA34</f>
        <v>#DIV/0!</v>
      </c>
      <c r="AX34" s="440">
        <f>'GAWN18 ALL DATA'!FB34</f>
        <v>0</v>
      </c>
      <c r="AY34" s="281">
        <f>'GAWN18 ALL DATA'!FC34</f>
        <v>0</v>
      </c>
      <c r="AZ34" s="281">
        <f>'GAWN18 ALL DATA'!FD34</f>
        <v>0</v>
      </c>
      <c r="BA34" s="441">
        <f>'GAWN18 ALL DATA'!FE34</f>
        <v>0</v>
      </c>
      <c r="BB34" s="410"/>
      <c r="BC34" s="282"/>
      <c r="BD34" s="282"/>
      <c r="BE34" s="283"/>
    </row>
    <row r="35" spans="1:57" s="409" customFormat="1" ht="11.25" x14ac:dyDescent="0.2">
      <c r="A35" s="528">
        <f>'GAWN18 ALL DATA'!A35</f>
        <v>31</v>
      </c>
      <c r="B35" s="599" t="str">
        <f>'GAWN18 ALL DATA'!B35</f>
        <v>TX15D9608</v>
      </c>
      <c r="C35" s="415" t="s">
        <v>230</v>
      </c>
      <c r="D35" s="735"/>
      <c r="E35" s="534">
        <f>'GAWN18 ALL DATA'!M35</f>
        <v>85.575003048965513</v>
      </c>
      <c r="F35" s="297">
        <f>'GAWN18 ALL DATA'!N35</f>
        <v>16</v>
      </c>
      <c r="G35" s="274">
        <f>'GAWN18 ALL DATA'!O35</f>
        <v>87.857320592816095</v>
      </c>
      <c r="H35" s="297">
        <f>'GAWN18 ALL DATA'!P35</f>
        <v>21</v>
      </c>
      <c r="I35" s="274" t="e">
        <f>'GAWN18 ALL DATA'!Q35</f>
        <v>#REF!</v>
      </c>
      <c r="J35" s="297" t="e">
        <f>'GAWN18 ALL DATA'!R35</f>
        <v>#REF!</v>
      </c>
      <c r="K35" s="274">
        <f>'GAWN18 ALL DATA'!S35</f>
        <v>0</v>
      </c>
      <c r="L35" s="297" t="e">
        <f>'GAWN18 ALL DATA'!T35</f>
        <v>#N/A</v>
      </c>
      <c r="M35" s="274">
        <f>'GAWN18 ALL DATA'!U35</f>
        <v>70.027750449999999</v>
      </c>
      <c r="N35" s="482">
        <f>'GAWN18 ALL DATA'!V35</f>
        <v>32</v>
      </c>
      <c r="O35" s="81">
        <f>'GAWN18 ALL DATA'!AH35</f>
        <v>58.260000000000005</v>
      </c>
      <c r="P35" s="490">
        <f>'GAWN18 ALL DATA'!AI35</f>
        <v>13</v>
      </c>
      <c r="Q35" s="499">
        <f>'GAWN18 ALL DATA'!AT35</f>
        <v>93.25</v>
      </c>
      <c r="R35" s="22">
        <f>'GAWN18 ALL DATA'!BF35</f>
        <v>32.971391066666669</v>
      </c>
      <c r="S35" s="20">
        <f>'GAWN18 ALL DATA'!BQ35</f>
        <v>0.75</v>
      </c>
      <c r="T35" s="500">
        <f>'GAWN18 ALL DATA'!EU35</f>
        <v>4.625</v>
      </c>
      <c r="U35" s="81"/>
      <c r="V35" s="276"/>
      <c r="W35" s="20"/>
      <c r="X35" s="20"/>
      <c r="Y35" s="373">
        <f>'GAWN18 ALL DATA'!CB35</f>
        <v>2.6666666666666665</v>
      </c>
      <c r="Z35" s="367"/>
      <c r="AA35" s="511"/>
      <c r="AB35" s="275">
        <f>'GAWN18 ALL DATA'!CN35</f>
        <v>0</v>
      </c>
      <c r="AC35" s="371"/>
      <c r="AD35" s="371"/>
      <c r="AE35" s="745"/>
      <c r="AF35" s="360">
        <f>'GAWN18 ALL DATA'!CY35</f>
        <v>0</v>
      </c>
      <c r="AG35" s="43"/>
      <c r="AH35" s="408"/>
      <c r="AI35" s="276"/>
      <c r="AJ35" s="439"/>
      <c r="AK35" s="81"/>
      <c r="AL35" s="91" t="e">
        <f>'GAWN18 ALL DATA'!DK35</f>
        <v>#DIV/0!</v>
      </c>
      <c r="AM35" s="382" t="e">
        <f>'GAWN18 ALL DATA'!EL35</f>
        <v>#DIV/0!</v>
      </c>
      <c r="AN35" s="390">
        <f>'GAWN18 ALL DATA'!EN35</f>
        <v>0</v>
      </c>
      <c r="AO35" s="390"/>
      <c r="AP35" s="390"/>
      <c r="AQ35" s="276">
        <f>'GAWN18 ALL DATA'!DQ35</f>
        <v>4</v>
      </c>
      <c r="AR35" s="22" t="e">
        <f>'GAWN18 ALL DATA'!DV35</f>
        <v>#DIV/0!</v>
      </c>
      <c r="AS35" s="277" t="e">
        <f>'GAWN18 ALL DATA'!EB35</f>
        <v>#DIV/0!</v>
      </c>
      <c r="AT35" s="382" t="e">
        <f>'GAWN18 ALL DATA'!EG35</f>
        <v>#DIV/0!</v>
      </c>
      <c r="AU35" s="91"/>
      <c r="AV35" s="408"/>
      <c r="AW35" s="273" t="e">
        <f>'GAWN18 ALL DATA'!FA35</f>
        <v>#DIV/0!</v>
      </c>
      <c r="AX35" s="140">
        <f>'GAWN18 ALL DATA'!FB35</f>
        <v>0</v>
      </c>
      <c r="AY35" s="22">
        <f>'GAWN18 ALL DATA'!FC35</f>
        <v>0</v>
      </c>
      <c r="AZ35" s="22">
        <f>'GAWN18 ALL DATA'!FD35</f>
        <v>0</v>
      </c>
      <c r="BA35" s="439">
        <f>'GAWN18 ALL DATA'!FE35</f>
        <v>0</v>
      </c>
      <c r="BB35" s="408"/>
      <c r="BC35" s="20"/>
      <c r="BD35" s="20"/>
      <c r="BE35" s="273"/>
    </row>
    <row r="36" spans="1:57" s="409" customFormat="1" ht="11.25" x14ac:dyDescent="0.2">
      <c r="A36" s="529">
        <f>'GAWN18 ALL DATA'!A36</f>
        <v>32</v>
      </c>
      <c r="B36" s="597" t="str">
        <f>'GAWN18 ALL DATA'!B36</f>
        <v>TX15D9647</v>
      </c>
      <c r="C36" s="416" t="s">
        <v>231</v>
      </c>
      <c r="D36" s="736"/>
      <c r="E36" s="532">
        <f>'GAWN18 ALL DATA'!M36</f>
        <v>82.164950388965508</v>
      </c>
      <c r="F36" s="297">
        <f>'GAWN18 ALL DATA'!N36</f>
        <v>26</v>
      </c>
      <c r="G36" s="279">
        <f>'GAWN18 ALL DATA'!O36</f>
        <v>84.570607526436774</v>
      </c>
      <c r="H36" s="297">
        <f>'GAWN18 ALL DATA'!P36</f>
        <v>31</v>
      </c>
      <c r="I36" s="279" t="e">
        <f>'GAWN18 ALL DATA'!Q36</f>
        <v>#REF!</v>
      </c>
      <c r="J36" s="297" t="e">
        <f>'GAWN18 ALL DATA'!R36</f>
        <v>#REF!</v>
      </c>
      <c r="K36" s="279">
        <f>'GAWN18 ALL DATA'!S36</f>
        <v>0</v>
      </c>
      <c r="L36" s="297" t="e">
        <f>'GAWN18 ALL DATA'!T36</f>
        <v>#N/A</v>
      </c>
      <c r="M36" s="279">
        <f>'GAWN18 ALL DATA'!U36</f>
        <v>76.225982799999997</v>
      </c>
      <c r="N36" s="482">
        <f>'GAWN18 ALL DATA'!V36</f>
        <v>17</v>
      </c>
      <c r="O36" s="81">
        <f>'GAWN18 ALL DATA'!AH36</f>
        <v>56.370000000000005</v>
      </c>
      <c r="P36" s="490">
        <f>'GAWN18 ALL DATA'!AI36</f>
        <v>37</v>
      </c>
      <c r="Q36" s="499">
        <f>'GAWN18 ALL DATA'!AT36</f>
        <v>96.75</v>
      </c>
      <c r="R36" s="5">
        <f>'GAWN18 ALL DATA'!BF36</f>
        <v>35.821259833333336</v>
      </c>
      <c r="S36" s="4">
        <f>'GAWN18 ALL DATA'!BQ36</f>
        <v>1</v>
      </c>
      <c r="T36" s="501">
        <f>'GAWN18 ALL DATA'!EU36</f>
        <v>5.5</v>
      </c>
      <c r="U36" s="79"/>
      <c r="V36" s="292"/>
      <c r="W36" s="4"/>
      <c r="X36" s="4"/>
      <c r="Y36" s="374">
        <f>'GAWN18 ALL DATA'!CB36</f>
        <v>2.5666666666666669</v>
      </c>
      <c r="Z36" s="368"/>
      <c r="AA36" s="512"/>
      <c r="AB36" s="280">
        <f>'GAWN18 ALL DATA'!CN36</f>
        <v>0</v>
      </c>
      <c r="AC36" s="371"/>
      <c r="AD36" s="371"/>
      <c r="AE36" s="745"/>
      <c r="AF36" s="360">
        <f>'GAWN18 ALL DATA'!CY36</f>
        <v>0</v>
      </c>
      <c r="AG36" s="43"/>
      <c r="AH36" s="408"/>
      <c r="AI36" s="276"/>
      <c r="AJ36" s="439"/>
      <c r="AK36" s="81"/>
      <c r="AL36" s="91" t="e">
        <f>'GAWN18 ALL DATA'!DK36</f>
        <v>#DIV/0!</v>
      </c>
      <c r="AM36" s="382" t="e">
        <f>'GAWN18 ALL DATA'!EL36</f>
        <v>#DIV/0!</v>
      </c>
      <c r="AN36" s="390">
        <f>'GAWN18 ALL DATA'!EN36</f>
        <v>0</v>
      </c>
      <c r="AO36" s="390"/>
      <c r="AP36" s="390"/>
      <c r="AQ36" s="276">
        <f>'GAWN18 ALL DATA'!DQ36</f>
        <v>6.5</v>
      </c>
      <c r="AR36" s="22" t="e">
        <f>'GAWN18 ALL DATA'!DV36</f>
        <v>#DIV/0!</v>
      </c>
      <c r="AS36" s="277" t="e">
        <f>'GAWN18 ALL DATA'!EB36</f>
        <v>#DIV/0!</v>
      </c>
      <c r="AT36" s="382" t="e">
        <f>'GAWN18 ALL DATA'!EG36</f>
        <v>#DIV/0!</v>
      </c>
      <c r="AU36" s="91"/>
      <c r="AV36" s="408"/>
      <c r="AW36" s="273" t="e">
        <f>'GAWN18 ALL DATA'!FA36</f>
        <v>#DIV/0!</v>
      </c>
      <c r="AX36" s="140">
        <f>'GAWN18 ALL DATA'!FB36</f>
        <v>0</v>
      </c>
      <c r="AY36" s="22">
        <f>'GAWN18 ALL DATA'!FC36</f>
        <v>0</v>
      </c>
      <c r="AZ36" s="22">
        <f>'GAWN18 ALL DATA'!FD36</f>
        <v>0</v>
      </c>
      <c r="BA36" s="439">
        <f>'GAWN18 ALL DATA'!FE36</f>
        <v>0</v>
      </c>
      <c r="BB36" s="408"/>
      <c r="BC36" s="4"/>
      <c r="BD36" s="4"/>
      <c r="BE36" s="278"/>
    </row>
    <row r="37" spans="1:57" s="409" customFormat="1" ht="11.25" x14ac:dyDescent="0.2">
      <c r="A37" s="529">
        <f>'GAWN18 ALL DATA'!A37</f>
        <v>33</v>
      </c>
      <c r="B37" s="597" t="str">
        <f>'GAWN18 ALL DATA'!B37</f>
        <v>GA09241-16E24</v>
      </c>
      <c r="C37" s="416" t="s">
        <v>232</v>
      </c>
      <c r="D37" s="736"/>
      <c r="E37" s="532">
        <f>'GAWN18 ALL DATA'!M37</f>
        <v>86.393004865747116</v>
      </c>
      <c r="F37" s="297">
        <f>'GAWN18 ALL DATA'!N37</f>
        <v>14</v>
      </c>
      <c r="G37" s="279">
        <f>'GAWN18 ALL DATA'!O37</f>
        <v>94.617531944252875</v>
      </c>
      <c r="H37" s="297">
        <f>'GAWN18 ALL DATA'!P37</f>
        <v>5</v>
      </c>
      <c r="I37" s="279" t="e">
        <f>'GAWN18 ALL DATA'!Q37</f>
        <v>#REF!</v>
      </c>
      <c r="J37" s="297" t="e">
        <f>'GAWN18 ALL DATA'!R37</f>
        <v>#REF!</v>
      </c>
      <c r="K37" s="279">
        <f>'GAWN18 ALL DATA'!S37</f>
        <v>0</v>
      </c>
      <c r="L37" s="297" t="e">
        <f>'GAWN18 ALL DATA'!T37</f>
        <v>#N/A</v>
      </c>
      <c r="M37" s="279">
        <f>'GAWN18 ALL DATA'!U37</f>
        <v>79.521700899999999</v>
      </c>
      <c r="N37" s="482">
        <f>'GAWN18 ALL DATA'!V37</f>
        <v>8</v>
      </c>
      <c r="O37" s="81">
        <f>'GAWN18 ALL DATA'!AH37</f>
        <v>59.25</v>
      </c>
      <c r="P37" s="490">
        <f>'GAWN18 ALL DATA'!AI37</f>
        <v>4</v>
      </c>
      <c r="Q37" s="499">
        <f>'GAWN18 ALL DATA'!AT37</f>
        <v>89.5</v>
      </c>
      <c r="R37" s="5">
        <f>'GAWN18 ALL DATA'!BF37</f>
        <v>34.103674533333333</v>
      </c>
      <c r="S37" s="4">
        <f>'GAWN18 ALL DATA'!BQ37</f>
        <v>1.25</v>
      </c>
      <c r="T37" s="501">
        <f>'GAWN18 ALL DATA'!EU37</f>
        <v>5.1875</v>
      </c>
      <c r="U37" s="79"/>
      <c r="V37" s="292"/>
      <c r="W37" s="4"/>
      <c r="X37" s="4"/>
      <c r="Y37" s="374">
        <f>'GAWN18 ALL DATA'!CB37</f>
        <v>0.23333333333333331</v>
      </c>
      <c r="Z37" s="368"/>
      <c r="AA37" s="512"/>
      <c r="AB37" s="280">
        <f>'GAWN18 ALL DATA'!CN37</f>
        <v>1</v>
      </c>
      <c r="AC37" s="371"/>
      <c r="AD37" s="371"/>
      <c r="AE37" s="745"/>
      <c r="AF37" s="360">
        <f>'GAWN18 ALL DATA'!CY37</f>
        <v>1</v>
      </c>
      <c r="AG37" s="43"/>
      <c r="AH37" s="408"/>
      <c r="AI37" s="276"/>
      <c r="AJ37" s="439"/>
      <c r="AK37" s="81"/>
      <c r="AL37" s="91" t="e">
        <f>'GAWN18 ALL DATA'!DK37</f>
        <v>#DIV/0!</v>
      </c>
      <c r="AM37" s="382" t="e">
        <f>'GAWN18 ALL DATA'!EL37</f>
        <v>#DIV/0!</v>
      </c>
      <c r="AN37" s="390">
        <f>'GAWN18 ALL DATA'!EN37</f>
        <v>0</v>
      </c>
      <c r="AO37" s="390"/>
      <c r="AP37" s="390"/>
      <c r="AQ37" s="276">
        <f>'GAWN18 ALL DATA'!DQ37</f>
        <v>5.5</v>
      </c>
      <c r="AR37" s="22" t="e">
        <f>'GAWN18 ALL DATA'!DV37</f>
        <v>#DIV/0!</v>
      </c>
      <c r="AS37" s="277" t="e">
        <f>'GAWN18 ALL DATA'!EB37</f>
        <v>#DIV/0!</v>
      </c>
      <c r="AT37" s="382" t="e">
        <f>'GAWN18 ALL DATA'!EG37</f>
        <v>#DIV/0!</v>
      </c>
      <c r="AU37" s="91"/>
      <c r="AV37" s="408"/>
      <c r="AW37" s="273" t="e">
        <f>'GAWN18 ALL DATA'!FA37</f>
        <v>#DIV/0!</v>
      </c>
      <c r="AX37" s="140">
        <f>'GAWN18 ALL DATA'!FB37</f>
        <v>0</v>
      </c>
      <c r="AY37" s="22">
        <f>'GAWN18 ALL DATA'!FC37</f>
        <v>0</v>
      </c>
      <c r="AZ37" s="22">
        <f>'GAWN18 ALL DATA'!FD37</f>
        <v>0</v>
      </c>
      <c r="BA37" s="439">
        <f>'GAWN18 ALL DATA'!FE37</f>
        <v>0</v>
      </c>
      <c r="BB37" s="408"/>
      <c r="BC37" s="4"/>
      <c r="BD37" s="4"/>
      <c r="BE37" s="278"/>
    </row>
    <row r="38" spans="1:57" s="409" customFormat="1" ht="11.25" x14ac:dyDescent="0.2">
      <c r="A38" s="529">
        <f>'GAWN18 ALL DATA'!A38</f>
        <v>34</v>
      </c>
      <c r="B38" s="597" t="str">
        <f>'GAWN18 ALL DATA'!B38</f>
        <v>GA08070-16E21</v>
      </c>
      <c r="C38" s="416" t="s">
        <v>233</v>
      </c>
      <c r="D38" s="736"/>
      <c r="E38" s="532">
        <f>'GAWN18 ALL DATA'!M38</f>
        <v>84.122267484137922</v>
      </c>
      <c r="F38" s="297">
        <f>'GAWN18 ALL DATA'!N38</f>
        <v>19</v>
      </c>
      <c r="G38" s="279">
        <f>'GAWN18 ALL DATA'!O38</f>
        <v>88.78653084942529</v>
      </c>
      <c r="H38" s="297">
        <f>'GAWN18 ALL DATA'!P38</f>
        <v>18</v>
      </c>
      <c r="I38" s="279" t="e">
        <f>'GAWN18 ALL DATA'!Q38</f>
        <v>#REF!</v>
      </c>
      <c r="J38" s="297" t="e">
        <f>'GAWN18 ALL DATA'!R38</f>
        <v>#REF!</v>
      </c>
      <c r="K38" s="279">
        <f>'GAWN18 ALL DATA'!S38</f>
        <v>0</v>
      </c>
      <c r="L38" s="297" t="e">
        <f>'GAWN18 ALL DATA'!T38</f>
        <v>#N/A</v>
      </c>
      <c r="M38" s="279">
        <f>'GAWN18 ALL DATA'!U38</f>
        <v>72.591779400000007</v>
      </c>
      <c r="N38" s="482">
        <f>'GAWN18 ALL DATA'!V38</f>
        <v>25</v>
      </c>
      <c r="O38" s="81">
        <f>'GAWN18 ALL DATA'!AH38</f>
        <v>58.89</v>
      </c>
      <c r="P38" s="490">
        <f>'GAWN18 ALL DATA'!AI38</f>
        <v>6</v>
      </c>
      <c r="Q38" s="499">
        <f>'GAWN18 ALL DATA'!AT38</f>
        <v>93</v>
      </c>
      <c r="R38" s="5">
        <f>'GAWN18 ALL DATA'!BF38</f>
        <v>34.760892400000003</v>
      </c>
      <c r="S38" s="4">
        <f>'GAWN18 ALL DATA'!BQ38</f>
        <v>1</v>
      </c>
      <c r="T38" s="501">
        <f>'GAWN18 ALL DATA'!EU38</f>
        <v>5.1875</v>
      </c>
      <c r="U38" s="79"/>
      <c r="V38" s="292"/>
      <c r="W38" s="4"/>
      <c r="X38" s="4"/>
      <c r="Y38" s="374">
        <f>'GAWN18 ALL DATA'!CB38</f>
        <v>1.4333333333333333</v>
      </c>
      <c r="Z38" s="368"/>
      <c r="AA38" s="512"/>
      <c r="AB38" s="280">
        <f>'GAWN18 ALL DATA'!CN38</f>
        <v>0.5</v>
      </c>
      <c r="AC38" s="371"/>
      <c r="AD38" s="371"/>
      <c r="AE38" s="745"/>
      <c r="AF38" s="360">
        <f>'GAWN18 ALL DATA'!CY38</f>
        <v>1</v>
      </c>
      <c r="AG38" s="43"/>
      <c r="AH38" s="408"/>
      <c r="AI38" s="276"/>
      <c r="AJ38" s="439"/>
      <c r="AK38" s="81"/>
      <c r="AL38" s="91" t="e">
        <f>'GAWN18 ALL DATA'!DK38</f>
        <v>#DIV/0!</v>
      </c>
      <c r="AM38" s="382" t="e">
        <f>'GAWN18 ALL DATA'!EL38</f>
        <v>#DIV/0!</v>
      </c>
      <c r="AN38" s="390">
        <f>'GAWN18 ALL DATA'!EN38</f>
        <v>0</v>
      </c>
      <c r="AO38" s="390"/>
      <c r="AP38" s="390"/>
      <c r="AQ38" s="276">
        <f>'GAWN18 ALL DATA'!DQ38</f>
        <v>5.5</v>
      </c>
      <c r="AR38" s="22" t="e">
        <f>'GAWN18 ALL DATA'!DV38</f>
        <v>#DIV/0!</v>
      </c>
      <c r="AS38" s="277" t="e">
        <f>'GAWN18 ALL DATA'!EB38</f>
        <v>#DIV/0!</v>
      </c>
      <c r="AT38" s="382" t="e">
        <f>'GAWN18 ALL DATA'!EG38</f>
        <v>#DIV/0!</v>
      </c>
      <c r="AU38" s="91"/>
      <c r="AV38" s="408"/>
      <c r="AW38" s="273" t="e">
        <f>'GAWN18 ALL DATA'!FA38</f>
        <v>#DIV/0!</v>
      </c>
      <c r="AX38" s="140">
        <f>'GAWN18 ALL DATA'!FB38</f>
        <v>0</v>
      </c>
      <c r="AY38" s="22">
        <f>'GAWN18 ALL DATA'!FC38</f>
        <v>0</v>
      </c>
      <c r="AZ38" s="22">
        <f>'GAWN18 ALL DATA'!FD38</f>
        <v>0</v>
      </c>
      <c r="BA38" s="439">
        <f>'GAWN18 ALL DATA'!FE38</f>
        <v>0</v>
      </c>
      <c r="BB38" s="408"/>
      <c r="BC38" s="4"/>
      <c r="BD38" s="4"/>
      <c r="BE38" s="278"/>
    </row>
    <row r="39" spans="1:57" s="409" customFormat="1" ht="11.25" x14ac:dyDescent="0.2">
      <c r="A39" s="530">
        <f>'GAWN18 ALL DATA'!A39</f>
        <v>35</v>
      </c>
      <c r="B39" s="598" t="str">
        <f>'GAWN18 ALL DATA'!B39</f>
        <v>GA09377-16LE18</v>
      </c>
      <c r="C39" s="417" t="s">
        <v>234</v>
      </c>
      <c r="D39" s="737"/>
      <c r="E39" s="533">
        <f>'GAWN18 ALL DATA'!M39</f>
        <v>90.686016563448277</v>
      </c>
      <c r="F39" s="298">
        <f>'GAWN18 ALL DATA'!N39</f>
        <v>6</v>
      </c>
      <c r="G39" s="285">
        <f>'GAWN18 ALL DATA'!O39</f>
        <v>96.562113750287352</v>
      </c>
      <c r="H39" s="298">
        <f>'GAWN18 ALL DATA'!P39</f>
        <v>2</v>
      </c>
      <c r="I39" s="285" t="e">
        <f>'GAWN18 ALL DATA'!Q39</f>
        <v>#REF!</v>
      </c>
      <c r="J39" s="298" t="e">
        <f>'GAWN18 ALL DATA'!R39</f>
        <v>#REF!</v>
      </c>
      <c r="K39" s="285">
        <f>'GAWN18 ALL DATA'!S39</f>
        <v>0</v>
      </c>
      <c r="L39" s="298" t="e">
        <f>'GAWN18 ALL DATA'!T39</f>
        <v>#N/A</v>
      </c>
      <c r="M39" s="285">
        <f>'GAWN18 ALL DATA'!U39</f>
        <v>76.763488649999999</v>
      </c>
      <c r="N39" s="483">
        <f>'GAWN18 ALL DATA'!V39</f>
        <v>14</v>
      </c>
      <c r="O39" s="284">
        <f>'GAWN18 ALL DATA'!AH39</f>
        <v>58.419999999999995</v>
      </c>
      <c r="P39" s="491">
        <f>'GAWN18 ALL DATA'!AI39</f>
        <v>11</v>
      </c>
      <c r="Q39" s="502">
        <f>'GAWN18 ALL DATA'!AT39</f>
        <v>94</v>
      </c>
      <c r="R39" s="281">
        <f>'GAWN18 ALL DATA'!BF39</f>
        <v>35.89002623333333</v>
      </c>
      <c r="S39" s="282">
        <f>'GAWN18 ALL DATA'!BQ39</f>
        <v>0.5</v>
      </c>
      <c r="T39" s="503">
        <f>'GAWN18 ALL DATA'!EU39</f>
        <v>5.6875</v>
      </c>
      <c r="U39" s="284"/>
      <c r="V39" s="287"/>
      <c r="W39" s="282"/>
      <c r="X39" s="282"/>
      <c r="Y39" s="375">
        <f>'GAWN18 ALL DATA'!CB39</f>
        <v>0.23333333333333331</v>
      </c>
      <c r="Z39" s="369"/>
      <c r="AA39" s="513"/>
      <c r="AB39" s="286">
        <f>'GAWN18 ALL DATA'!CN39</f>
        <v>0</v>
      </c>
      <c r="AC39" s="372"/>
      <c r="AD39" s="372"/>
      <c r="AE39" s="744"/>
      <c r="AF39" s="361">
        <f>'GAWN18 ALL DATA'!CY39</f>
        <v>1</v>
      </c>
      <c r="AG39" s="426"/>
      <c r="AH39" s="410"/>
      <c r="AI39" s="287"/>
      <c r="AJ39" s="441"/>
      <c r="AK39" s="284"/>
      <c r="AL39" s="288" t="e">
        <f>'GAWN18 ALL DATA'!DK39</f>
        <v>#DIV/0!</v>
      </c>
      <c r="AM39" s="383" t="e">
        <f>'GAWN18 ALL DATA'!EL39</f>
        <v>#DIV/0!</v>
      </c>
      <c r="AN39" s="392">
        <f>'GAWN18 ALL DATA'!EN39</f>
        <v>0</v>
      </c>
      <c r="AO39" s="392"/>
      <c r="AP39" s="392"/>
      <c r="AQ39" s="287">
        <f>'GAWN18 ALL DATA'!DQ39</f>
        <v>6.5</v>
      </c>
      <c r="AR39" s="281" t="e">
        <f>'GAWN18 ALL DATA'!DV39</f>
        <v>#DIV/0!</v>
      </c>
      <c r="AS39" s="612" t="e">
        <f>'GAWN18 ALL DATA'!EB39</f>
        <v>#DIV/0!</v>
      </c>
      <c r="AT39" s="383" t="e">
        <f>'GAWN18 ALL DATA'!EG39</f>
        <v>#DIV/0!</v>
      </c>
      <c r="AU39" s="288"/>
      <c r="AV39" s="410"/>
      <c r="AW39" s="283" t="e">
        <f>'GAWN18 ALL DATA'!FA39</f>
        <v>#DIV/0!</v>
      </c>
      <c r="AX39" s="440">
        <f>'GAWN18 ALL DATA'!FB39</f>
        <v>0</v>
      </c>
      <c r="AY39" s="281">
        <f>'GAWN18 ALL DATA'!FC39</f>
        <v>0</v>
      </c>
      <c r="AZ39" s="281">
        <f>'GAWN18 ALL DATA'!FD39</f>
        <v>0</v>
      </c>
      <c r="BA39" s="441">
        <f>'GAWN18 ALL DATA'!FE39</f>
        <v>0</v>
      </c>
      <c r="BB39" s="410"/>
      <c r="BC39" s="282"/>
      <c r="BD39" s="282"/>
      <c r="BE39" s="283"/>
    </row>
    <row r="40" spans="1:57" s="409" customFormat="1" ht="11.25" x14ac:dyDescent="0.2">
      <c r="A40" s="528">
        <f>'GAWN18 ALL DATA'!A40</f>
        <v>36</v>
      </c>
      <c r="B40" s="599" t="str">
        <f>'GAWN18 ALL DATA'!B40</f>
        <v>GA091291-16LE28</v>
      </c>
      <c r="C40" s="415" t="s">
        <v>235</v>
      </c>
      <c r="D40" s="735"/>
      <c r="E40" s="534">
        <f>'GAWN18 ALL DATA'!M40</f>
        <v>82.239365171034478</v>
      </c>
      <c r="F40" s="297">
        <f>'GAWN18 ALL DATA'!N40</f>
        <v>25</v>
      </c>
      <c r="G40" s="274">
        <f>'GAWN18 ALL DATA'!O40</f>
        <v>87.71961732586206</v>
      </c>
      <c r="H40" s="297">
        <f>'GAWN18 ALL DATA'!P40</f>
        <v>22</v>
      </c>
      <c r="I40" s="274" t="e">
        <f>'GAWN18 ALL DATA'!Q40</f>
        <v>#REF!</v>
      </c>
      <c r="J40" s="297" t="e">
        <f>'GAWN18 ALL DATA'!R40</f>
        <v>#REF!</v>
      </c>
      <c r="K40" s="274">
        <f>'GAWN18 ALL DATA'!S40</f>
        <v>0</v>
      </c>
      <c r="L40" s="297" t="e">
        <f>'GAWN18 ALL DATA'!T40</f>
        <v>#N/A</v>
      </c>
      <c r="M40" s="274">
        <f>'GAWN18 ALL DATA'!U40</f>
        <v>69.327518100000006</v>
      </c>
      <c r="N40" s="482">
        <f>'GAWN18 ALL DATA'!V40</f>
        <v>35</v>
      </c>
      <c r="O40" s="81">
        <f>'GAWN18 ALL DATA'!AH40</f>
        <v>57.309999999999988</v>
      </c>
      <c r="P40" s="490">
        <f>'GAWN18 ALL DATA'!AI40</f>
        <v>19</v>
      </c>
      <c r="Q40" s="499">
        <f>'GAWN18 ALL DATA'!AT40</f>
        <v>98</v>
      </c>
      <c r="R40" s="22">
        <f>'GAWN18 ALL DATA'!BF40</f>
        <v>36.213910766666665</v>
      </c>
      <c r="S40" s="20">
        <f>'GAWN18 ALL DATA'!BQ40</f>
        <v>0.75</v>
      </c>
      <c r="T40" s="500">
        <f>'GAWN18 ALL DATA'!EU40</f>
        <v>5.4375</v>
      </c>
      <c r="U40" s="81"/>
      <c r="V40" s="276"/>
      <c r="W40" s="20"/>
      <c r="X40" s="20"/>
      <c r="Y40" s="373">
        <f>'GAWN18 ALL DATA'!CB40</f>
        <v>2.0666666666666669</v>
      </c>
      <c r="Z40" s="367"/>
      <c r="AA40" s="511"/>
      <c r="AB40" s="275">
        <f>'GAWN18 ALL DATA'!CN40</f>
        <v>0</v>
      </c>
      <c r="AC40" s="371"/>
      <c r="AD40" s="371"/>
      <c r="AE40" s="745"/>
      <c r="AF40" s="360">
        <f>'GAWN18 ALL DATA'!CY40</f>
        <v>2</v>
      </c>
      <c r="AG40" s="43"/>
      <c r="AH40" s="408"/>
      <c r="AI40" s="276"/>
      <c r="AJ40" s="439"/>
      <c r="AK40" s="81"/>
      <c r="AL40" s="91" t="e">
        <f>'GAWN18 ALL DATA'!DK40</f>
        <v>#DIV/0!</v>
      </c>
      <c r="AM40" s="382" t="e">
        <f>'GAWN18 ALL DATA'!EL40</f>
        <v>#DIV/0!</v>
      </c>
      <c r="AN40" s="390">
        <f>'GAWN18 ALL DATA'!EN40</f>
        <v>0</v>
      </c>
      <c r="AO40" s="390"/>
      <c r="AP40" s="390"/>
      <c r="AQ40" s="276">
        <f>'GAWN18 ALL DATA'!DQ40</f>
        <v>6</v>
      </c>
      <c r="AR40" s="22" t="e">
        <f>'GAWN18 ALL DATA'!DV40</f>
        <v>#DIV/0!</v>
      </c>
      <c r="AS40" s="277" t="e">
        <f>'GAWN18 ALL DATA'!EB40</f>
        <v>#DIV/0!</v>
      </c>
      <c r="AT40" s="382" t="e">
        <f>'GAWN18 ALL DATA'!EG40</f>
        <v>#DIV/0!</v>
      </c>
      <c r="AU40" s="91"/>
      <c r="AV40" s="408"/>
      <c r="AW40" s="273" t="e">
        <f>'GAWN18 ALL DATA'!FA40</f>
        <v>#DIV/0!</v>
      </c>
      <c r="AX40" s="140">
        <f>'GAWN18 ALL DATA'!FB40</f>
        <v>0</v>
      </c>
      <c r="AY40" s="22">
        <f>'GAWN18 ALL DATA'!FC40</f>
        <v>0</v>
      </c>
      <c r="AZ40" s="22">
        <f>'GAWN18 ALL DATA'!FD40</f>
        <v>0</v>
      </c>
      <c r="BA40" s="439">
        <f>'GAWN18 ALL DATA'!FE40</f>
        <v>0</v>
      </c>
      <c r="BB40" s="408"/>
      <c r="BC40" s="20"/>
      <c r="BD40" s="20"/>
      <c r="BE40" s="273"/>
    </row>
    <row r="41" spans="1:57" s="409" customFormat="1" ht="11.25" x14ac:dyDescent="0.2">
      <c r="A41" s="529">
        <f>'GAWN18 ALL DATA'!A41</f>
        <v>37</v>
      </c>
      <c r="B41" s="597" t="str">
        <f>'GAWN18 ALL DATA'!B41</f>
        <v>GA081298-16LE1</v>
      </c>
      <c r="C41" s="416" t="s">
        <v>236</v>
      </c>
      <c r="D41" s="736"/>
      <c r="E41" s="532">
        <f>'GAWN18 ALL DATA'!M41</f>
        <v>87.478645520689653</v>
      </c>
      <c r="F41" s="297">
        <f>'GAWN18 ALL DATA'!N41</f>
        <v>12</v>
      </c>
      <c r="G41" s="279">
        <f>'GAWN18 ALL DATA'!O41</f>
        <v>95.69000373994254</v>
      </c>
      <c r="H41" s="297">
        <f>'GAWN18 ALL DATA'!P41</f>
        <v>4</v>
      </c>
      <c r="I41" s="279" t="e">
        <f>'GAWN18 ALL DATA'!Q41</f>
        <v>#REF!</v>
      </c>
      <c r="J41" s="297" t="e">
        <f>'GAWN18 ALL DATA'!R41</f>
        <v>#REF!</v>
      </c>
      <c r="K41" s="279">
        <f>'GAWN18 ALL DATA'!S41</f>
        <v>0</v>
      </c>
      <c r="L41" s="297" t="e">
        <f>'GAWN18 ALL DATA'!T41</f>
        <v>#N/A</v>
      </c>
      <c r="M41" s="279">
        <f>'GAWN18 ALL DATA'!U41</f>
        <v>82.621507250000008</v>
      </c>
      <c r="N41" s="482">
        <f>'GAWN18 ALL DATA'!V41</f>
        <v>3</v>
      </c>
      <c r="O41" s="81">
        <f>'GAWN18 ALL DATA'!AH41</f>
        <v>56.989999999999995</v>
      </c>
      <c r="P41" s="490">
        <f>'GAWN18 ALL DATA'!AI41</f>
        <v>26</v>
      </c>
      <c r="Q41" s="499">
        <f>'GAWN18 ALL DATA'!AT41</f>
        <v>100.5</v>
      </c>
      <c r="R41" s="5">
        <f>'GAWN18 ALL DATA'!BF41</f>
        <v>37.41496063333333</v>
      </c>
      <c r="S41" s="4">
        <f>'GAWN18 ALL DATA'!BQ41</f>
        <v>0.5</v>
      </c>
      <c r="T41" s="501">
        <f>'GAWN18 ALL DATA'!EU41</f>
        <v>5.6875</v>
      </c>
      <c r="U41" s="79"/>
      <c r="V41" s="292"/>
      <c r="W41" s="4"/>
      <c r="X41" s="4"/>
      <c r="Y41" s="374">
        <f>'GAWN18 ALL DATA'!CB41</f>
        <v>0</v>
      </c>
      <c r="Z41" s="368"/>
      <c r="AA41" s="512"/>
      <c r="AB41" s="280">
        <f>'GAWN18 ALL DATA'!CN41</f>
        <v>0</v>
      </c>
      <c r="AC41" s="371"/>
      <c r="AD41" s="371"/>
      <c r="AE41" s="745"/>
      <c r="AF41" s="360">
        <f>'GAWN18 ALL DATA'!CY41</f>
        <v>0</v>
      </c>
      <c r="AG41" s="43"/>
      <c r="AH41" s="408"/>
      <c r="AI41" s="276"/>
      <c r="AJ41" s="439"/>
      <c r="AK41" s="81"/>
      <c r="AL41" s="91" t="e">
        <f>'GAWN18 ALL DATA'!DK41</f>
        <v>#DIV/0!</v>
      </c>
      <c r="AM41" s="382" t="e">
        <f>'GAWN18 ALL DATA'!EL41</f>
        <v>#DIV/0!</v>
      </c>
      <c r="AN41" s="390">
        <f>'GAWN18 ALL DATA'!EN41</f>
        <v>0</v>
      </c>
      <c r="AO41" s="390"/>
      <c r="AP41" s="390"/>
      <c r="AQ41" s="276">
        <f>'GAWN18 ALL DATA'!DQ41</f>
        <v>5.5</v>
      </c>
      <c r="AR41" s="22" t="e">
        <f>'GAWN18 ALL DATA'!DV41</f>
        <v>#DIV/0!</v>
      </c>
      <c r="AS41" s="277" t="e">
        <f>'GAWN18 ALL DATA'!EB41</f>
        <v>#DIV/0!</v>
      </c>
      <c r="AT41" s="382" t="e">
        <f>'GAWN18 ALL DATA'!EG41</f>
        <v>#DIV/0!</v>
      </c>
      <c r="AU41" s="91"/>
      <c r="AV41" s="408"/>
      <c r="AW41" s="273" t="e">
        <f>'GAWN18 ALL DATA'!FA41</f>
        <v>#DIV/0!</v>
      </c>
      <c r="AX41" s="140">
        <f>'GAWN18 ALL DATA'!FB41</f>
        <v>0</v>
      </c>
      <c r="AY41" s="22">
        <f>'GAWN18 ALL DATA'!FC41</f>
        <v>0</v>
      </c>
      <c r="AZ41" s="22">
        <f>'GAWN18 ALL DATA'!FD41</f>
        <v>0</v>
      </c>
      <c r="BA41" s="439">
        <f>'GAWN18 ALL DATA'!FE41</f>
        <v>0</v>
      </c>
      <c r="BB41" s="408"/>
      <c r="BC41" s="4"/>
      <c r="BD41" s="4"/>
      <c r="BE41" s="278"/>
    </row>
    <row r="42" spans="1:57" s="409" customFormat="1" ht="11.25" x14ac:dyDescent="0.2">
      <c r="A42" s="529">
        <f>'GAWN18 ALL DATA'!A42</f>
        <v>38</v>
      </c>
      <c r="B42" s="597" t="str">
        <f>'GAWN18 ALL DATA'!B42</f>
        <v>GA09241-16E23</v>
      </c>
      <c r="C42" s="416" t="s">
        <v>237</v>
      </c>
      <c r="D42" s="736"/>
      <c r="E42" s="532">
        <f>'GAWN18 ALL DATA'!M42</f>
        <v>85.475784634023</v>
      </c>
      <c r="F42" s="297">
        <f>'GAWN18 ALL DATA'!N42</f>
        <v>17</v>
      </c>
      <c r="G42" s="279">
        <f>'GAWN18 ALL DATA'!O42</f>
        <v>90.775998608620696</v>
      </c>
      <c r="H42" s="297">
        <f>'GAWN18 ALL DATA'!P42</f>
        <v>13</v>
      </c>
      <c r="I42" s="279" t="e">
        <f>'GAWN18 ALL DATA'!Q42</f>
        <v>#REF!</v>
      </c>
      <c r="J42" s="297" t="e">
        <f>'GAWN18 ALL DATA'!R42</f>
        <v>#REF!</v>
      </c>
      <c r="K42" s="279">
        <f>'GAWN18 ALL DATA'!S42</f>
        <v>0</v>
      </c>
      <c r="L42" s="297" t="e">
        <f>'GAWN18 ALL DATA'!T42</f>
        <v>#N/A</v>
      </c>
      <c r="M42" s="279">
        <f>'GAWN18 ALL DATA'!U42</f>
        <v>74.705131699999995</v>
      </c>
      <c r="N42" s="482">
        <f>'GAWN18 ALL DATA'!V42</f>
        <v>20</v>
      </c>
      <c r="O42" s="81">
        <f>'GAWN18 ALL DATA'!AH42</f>
        <v>59.63000000000001</v>
      </c>
      <c r="P42" s="490">
        <f>'GAWN18 ALL DATA'!AI42</f>
        <v>3</v>
      </c>
      <c r="Q42" s="499">
        <f>'GAWN18 ALL DATA'!AT42</f>
        <v>89.75</v>
      </c>
      <c r="R42" s="5">
        <f>'GAWN18 ALL DATA'!BF42</f>
        <v>35.364042000000005</v>
      </c>
      <c r="S42" s="4">
        <f>'GAWN18 ALL DATA'!BQ42</f>
        <v>1.25</v>
      </c>
      <c r="T42" s="501">
        <f>'GAWN18 ALL DATA'!EU42</f>
        <v>5.125</v>
      </c>
      <c r="U42" s="79"/>
      <c r="V42" s="292"/>
      <c r="W42" s="4"/>
      <c r="X42" s="4"/>
      <c r="Y42" s="374">
        <f>'GAWN18 ALL DATA'!CB42</f>
        <v>0.93333333333333324</v>
      </c>
      <c r="Z42" s="368"/>
      <c r="AA42" s="512"/>
      <c r="AB42" s="280">
        <f>'GAWN18 ALL DATA'!CN42</f>
        <v>0</v>
      </c>
      <c r="AC42" s="371"/>
      <c r="AD42" s="371"/>
      <c r="AE42" s="745"/>
      <c r="AF42" s="360">
        <f>'GAWN18 ALL DATA'!CY42</f>
        <v>0</v>
      </c>
      <c r="AG42" s="43"/>
      <c r="AH42" s="408"/>
      <c r="AI42" s="276"/>
      <c r="AJ42" s="439"/>
      <c r="AK42" s="81"/>
      <c r="AL42" s="91" t="e">
        <f>'GAWN18 ALL DATA'!DK42</f>
        <v>#DIV/0!</v>
      </c>
      <c r="AM42" s="382" t="e">
        <f>'GAWN18 ALL DATA'!EL42</f>
        <v>#DIV/0!</v>
      </c>
      <c r="AN42" s="390">
        <f>'GAWN18 ALL DATA'!EN42</f>
        <v>0</v>
      </c>
      <c r="AO42" s="390"/>
      <c r="AP42" s="390"/>
      <c r="AQ42" s="276">
        <f>'GAWN18 ALL DATA'!DQ42</f>
        <v>6.5</v>
      </c>
      <c r="AR42" s="22" t="e">
        <f>'GAWN18 ALL DATA'!DV42</f>
        <v>#DIV/0!</v>
      </c>
      <c r="AS42" s="277" t="e">
        <f>'GAWN18 ALL DATA'!EB42</f>
        <v>#DIV/0!</v>
      </c>
      <c r="AT42" s="382" t="e">
        <f>'GAWN18 ALL DATA'!EG48</f>
        <v>#DIV/0!</v>
      </c>
      <c r="AU42" s="91"/>
      <c r="AV42" s="408"/>
      <c r="AW42" s="273" t="e">
        <f>'GAWN18 ALL DATA'!FA48</f>
        <v>#DIV/0!</v>
      </c>
      <c r="AX42" s="140">
        <f>'GAWN18 ALL DATA'!FB42</f>
        <v>0</v>
      </c>
      <c r="AY42" s="22">
        <f>'GAWN18 ALL DATA'!FC42</f>
        <v>0</v>
      </c>
      <c r="AZ42" s="22">
        <f>'GAWN18 ALL DATA'!FD42</f>
        <v>0</v>
      </c>
      <c r="BA42" s="439">
        <f>'GAWN18 ALL DATA'!FE42</f>
        <v>0</v>
      </c>
      <c r="BB42" s="408"/>
      <c r="BC42" s="4"/>
      <c r="BD42" s="4"/>
      <c r="BE42" s="278"/>
    </row>
    <row r="43" spans="1:57" s="409" customFormat="1" ht="11.25" x14ac:dyDescent="0.2">
      <c r="A43" s="529">
        <f>'GAWN18 ALL DATA'!A43</f>
        <v>39</v>
      </c>
      <c r="B43" s="597" t="str">
        <f>'GAWN18 ALL DATA'!B43</f>
        <v>AR07084C-10-1</v>
      </c>
      <c r="C43" s="416" t="s">
        <v>104</v>
      </c>
      <c r="D43" s="736"/>
      <c r="E43" s="532">
        <f>'GAWN18 ALL DATA'!M43</f>
        <v>74.457451885747133</v>
      </c>
      <c r="F43" s="297">
        <f>'GAWN18 ALL DATA'!N43</f>
        <v>48</v>
      </c>
      <c r="G43" s="279">
        <f>'GAWN18 ALL DATA'!O43</f>
        <v>75.502412558333333</v>
      </c>
      <c r="H43" s="297">
        <f>'GAWN18 ALL DATA'!P43</f>
        <v>49</v>
      </c>
      <c r="I43" s="279" t="e">
        <f>'GAWN18 ALL DATA'!Q43</f>
        <v>#REF!</v>
      </c>
      <c r="J43" s="297" t="e">
        <f>'GAWN18 ALL DATA'!R43</f>
        <v>#REF!</v>
      </c>
      <c r="K43" s="279">
        <f>'GAWN18 ALL DATA'!S43</f>
        <v>0</v>
      </c>
      <c r="L43" s="297" t="e">
        <f>'GAWN18 ALL DATA'!T43</f>
        <v>#N/A</v>
      </c>
      <c r="M43" s="279">
        <f>'GAWN18 ALL DATA'!U43</f>
        <v>62.12667845</v>
      </c>
      <c r="N43" s="482">
        <f>'GAWN18 ALL DATA'!V43</f>
        <v>43</v>
      </c>
      <c r="O43" s="81">
        <f>'GAWN18 ALL DATA'!AH43</f>
        <v>55.970000000000006</v>
      </c>
      <c r="P43" s="490">
        <f>'GAWN18 ALL DATA'!AI43</f>
        <v>44</v>
      </c>
      <c r="Q43" s="499">
        <f>'GAWN18 ALL DATA'!AT43</f>
        <v>98.25</v>
      </c>
      <c r="R43" s="5">
        <f>'GAWN18 ALL DATA'!BF43</f>
        <v>36.021259833333332</v>
      </c>
      <c r="S43" s="4">
        <f>'GAWN18 ALL DATA'!BQ43</f>
        <v>0.5</v>
      </c>
      <c r="T43" s="501">
        <f>'GAWN18 ALL DATA'!EU43</f>
        <v>4.9375</v>
      </c>
      <c r="U43" s="79"/>
      <c r="V43" s="292"/>
      <c r="W43" s="4"/>
      <c r="X43" s="4"/>
      <c r="Y43" s="374">
        <f>'GAWN18 ALL DATA'!CB43</f>
        <v>3.7666666666666671</v>
      </c>
      <c r="Z43" s="368"/>
      <c r="AA43" s="512"/>
      <c r="AB43" s="280">
        <f>'GAWN18 ALL DATA'!CN43</f>
        <v>0</v>
      </c>
      <c r="AC43" s="371"/>
      <c r="AD43" s="371"/>
      <c r="AE43" s="745"/>
      <c r="AF43" s="360">
        <f>'GAWN18 ALL DATA'!CY43</f>
        <v>0</v>
      </c>
      <c r="AG43" s="43"/>
      <c r="AH43" s="408"/>
      <c r="AI43" s="276"/>
      <c r="AJ43" s="439"/>
      <c r="AK43" s="81"/>
      <c r="AL43" s="91" t="e">
        <f>'GAWN18 ALL DATA'!DK43</f>
        <v>#DIV/0!</v>
      </c>
      <c r="AM43" s="382" t="e">
        <f>'GAWN18 ALL DATA'!EL43</f>
        <v>#DIV/0!</v>
      </c>
      <c r="AN43" s="390">
        <f>'GAWN18 ALL DATA'!EN43</f>
        <v>0</v>
      </c>
      <c r="AO43" s="390"/>
      <c r="AP43" s="390"/>
      <c r="AQ43" s="276">
        <f>'GAWN18 ALL DATA'!DQ43</f>
        <v>3</v>
      </c>
      <c r="AR43" s="22" t="e">
        <f>'GAWN18 ALL DATA'!DV43</f>
        <v>#DIV/0!</v>
      </c>
      <c r="AS43" s="277" t="e">
        <f>'GAWN18 ALL DATA'!EB43</f>
        <v>#DIV/0!</v>
      </c>
      <c r="AT43" s="382" t="e">
        <f>'GAWN18 ALL DATA'!EG43</f>
        <v>#DIV/0!</v>
      </c>
      <c r="AU43" s="91"/>
      <c r="AV43" s="408"/>
      <c r="AW43" s="273" t="e">
        <f>'GAWN18 ALL DATA'!FA43</f>
        <v>#DIV/0!</v>
      </c>
      <c r="AX43" s="140">
        <f>'GAWN18 ALL DATA'!FB43</f>
        <v>0</v>
      </c>
      <c r="AY43" s="22">
        <f>'GAWN18 ALL DATA'!FC43</f>
        <v>0</v>
      </c>
      <c r="AZ43" s="22">
        <f>'GAWN18 ALL DATA'!FD43</f>
        <v>0</v>
      </c>
      <c r="BA43" s="439">
        <f>'GAWN18 ALL DATA'!FE43</f>
        <v>0</v>
      </c>
      <c r="BB43" s="408"/>
      <c r="BC43" s="4"/>
      <c r="BD43" s="4"/>
      <c r="BE43" s="278"/>
    </row>
    <row r="44" spans="1:57" s="409" customFormat="1" ht="11.25" x14ac:dyDescent="0.2">
      <c r="A44" s="530">
        <f>'GAWN18 ALL DATA'!A44</f>
        <v>40</v>
      </c>
      <c r="B44" s="598" t="str">
        <f>'GAWN18 ALL DATA'!B44</f>
        <v>AR07133C-3-4</v>
      </c>
      <c r="C44" s="417" t="s">
        <v>103</v>
      </c>
      <c r="D44" s="737"/>
      <c r="E44" s="533">
        <f>'GAWN18 ALL DATA'!M44</f>
        <v>77.362439368275858</v>
      </c>
      <c r="F44" s="298">
        <f>'GAWN18 ALL DATA'!N44</f>
        <v>41</v>
      </c>
      <c r="G44" s="285">
        <f>'GAWN18 ALL DATA'!O44</f>
        <v>80.918210675862071</v>
      </c>
      <c r="H44" s="298">
        <f>'GAWN18 ALL DATA'!P44</f>
        <v>39</v>
      </c>
      <c r="I44" s="285" t="e">
        <f>'GAWN18 ALL DATA'!Q44</f>
        <v>#REF!</v>
      </c>
      <c r="J44" s="298" t="e">
        <f>'GAWN18 ALL DATA'!R44</f>
        <v>#REF!</v>
      </c>
      <c r="K44" s="285">
        <f>'GAWN18 ALL DATA'!S44</f>
        <v>0</v>
      </c>
      <c r="L44" s="298" t="e">
        <f>'GAWN18 ALL DATA'!T44</f>
        <v>#N/A</v>
      </c>
      <c r="M44" s="285">
        <f>'GAWN18 ALL DATA'!U44</f>
        <v>66.6060248</v>
      </c>
      <c r="N44" s="483">
        <f>'GAWN18 ALL DATA'!V44</f>
        <v>39</v>
      </c>
      <c r="O44" s="284">
        <f>'GAWN18 ALL DATA'!AH44</f>
        <v>57.77</v>
      </c>
      <c r="P44" s="491">
        <f>'GAWN18 ALL DATA'!AI44</f>
        <v>18</v>
      </c>
      <c r="Q44" s="502">
        <f>'GAWN18 ALL DATA'!AT44</f>
        <v>95.5</v>
      </c>
      <c r="R44" s="281">
        <f>'GAWN18 ALL DATA'!BF44</f>
        <v>37.578477700000001</v>
      </c>
      <c r="S44" s="282">
        <f>'GAWN18 ALL DATA'!BQ44</f>
        <v>1</v>
      </c>
      <c r="T44" s="503">
        <f>'GAWN18 ALL DATA'!EU44</f>
        <v>4.25</v>
      </c>
      <c r="U44" s="284"/>
      <c r="V44" s="287"/>
      <c r="W44" s="282"/>
      <c r="X44" s="282"/>
      <c r="Y44" s="375">
        <f>'GAWN18 ALL DATA'!CB44</f>
        <v>1.6666666666666667</v>
      </c>
      <c r="Z44" s="369"/>
      <c r="AA44" s="513"/>
      <c r="AB44" s="286">
        <f>'GAWN18 ALL DATA'!CN44</f>
        <v>0</v>
      </c>
      <c r="AC44" s="372"/>
      <c r="AD44" s="372"/>
      <c r="AE44" s="744"/>
      <c r="AF44" s="361">
        <f>'GAWN18 ALL DATA'!CY44</f>
        <v>0</v>
      </c>
      <c r="AG44" s="426"/>
      <c r="AH44" s="410"/>
      <c r="AI44" s="287"/>
      <c r="AJ44" s="441"/>
      <c r="AK44" s="284"/>
      <c r="AL44" s="288" t="e">
        <f>'GAWN18 ALL DATA'!DK44</f>
        <v>#DIV/0!</v>
      </c>
      <c r="AM44" s="383" t="e">
        <f>'GAWN18 ALL DATA'!EL44</f>
        <v>#DIV/0!</v>
      </c>
      <c r="AN44" s="392">
        <f>'GAWN18 ALL DATA'!EN44</f>
        <v>0</v>
      </c>
      <c r="AO44" s="392"/>
      <c r="AP44" s="392"/>
      <c r="AQ44" s="287">
        <f>'GAWN18 ALL DATA'!DQ44</f>
        <v>4</v>
      </c>
      <c r="AR44" s="281" t="e">
        <f>'GAWN18 ALL DATA'!DV44</f>
        <v>#DIV/0!</v>
      </c>
      <c r="AS44" s="612" t="e">
        <f>'GAWN18 ALL DATA'!EB44</f>
        <v>#DIV/0!</v>
      </c>
      <c r="AT44" s="383" t="e">
        <f>'GAWN18 ALL DATA'!EG44</f>
        <v>#DIV/0!</v>
      </c>
      <c r="AU44" s="288"/>
      <c r="AV44" s="410"/>
      <c r="AW44" s="283" t="e">
        <f>'GAWN18 ALL DATA'!FA44</f>
        <v>#DIV/0!</v>
      </c>
      <c r="AX44" s="440">
        <f>'GAWN18 ALL DATA'!FB44</f>
        <v>0</v>
      </c>
      <c r="AY44" s="281">
        <f>'GAWN18 ALL DATA'!FC44</f>
        <v>0</v>
      </c>
      <c r="AZ44" s="281">
        <f>'GAWN18 ALL DATA'!FD44</f>
        <v>0</v>
      </c>
      <c r="BA44" s="441">
        <f>'GAWN18 ALL DATA'!FE44</f>
        <v>0</v>
      </c>
      <c r="BB44" s="410"/>
      <c r="BC44" s="282"/>
      <c r="BD44" s="282"/>
      <c r="BE44" s="283"/>
    </row>
    <row r="45" spans="1:57" s="409" customFormat="1" ht="11.25" x14ac:dyDescent="0.2">
      <c r="A45" s="528">
        <f>'GAWN18 ALL DATA'!A45</f>
        <v>41</v>
      </c>
      <c r="B45" s="599" t="str">
        <f>'GAWN18 ALL DATA'!B45</f>
        <v>AR08005D-11-4</v>
      </c>
      <c r="C45" s="415" t="s">
        <v>238</v>
      </c>
      <c r="D45" s="735"/>
      <c r="E45" s="534">
        <f>'GAWN18 ALL DATA'!M45</f>
        <v>85.216066283908049</v>
      </c>
      <c r="F45" s="297">
        <f>'GAWN18 ALL DATA'!N45</f>
        <v>18</v>
      </c>
      <c r="G45" s="274">
        <f>'GAWN18 ALL DATA'!O45</f>
        <v>91.802061050287364</v>
      </c>
      <c r="H45" s="297">
        <f>'GAWN18 ALL DATA'!P45</f>
        <v>10</v>
      </c>
      <c r="I45" s="274" t="e">
        <f>'GAWN18 ALL DATA'!Q45</f>
        <v>#REF!</v>
      </c>
      <c r="J45" s="297" t="e">
        <f>'GAWN18 ALL DATA'!R45</f>
        <v>#REF!</v>
      </c>
      <c r="K45" s="274">
        <f>'GAWN18 ALL DATA'!S45</f>
        <v>0</v>
      </c>
      <c r="L45" s="297" t="e">
        <f>'GAWN18 ALL DATA'!T45</f>
        <v>#N/A</v>
      </c>
      <c r="M45" s="274">
        <f>'GAWN18 ALL DATA'!U45</f>
        <v>88.496303249999997</v>
      </c>
      <c r="N45" s="482">
        <f>'GAWN18 ALL DATA'!V45</f>
        <v>1</v>
      </c>
      <c r="O45" s="81">
        <f>'GAWN18 ALL DATA'!AH45</f>
        <v>56.839999999999996</v>
      </c>
      <c r="P45" s="490">
        <f>'GAWN18 ALL DATA'!AI45</f>
        <v>30</v>
      </c>
      <c r="Q45" s="499">
        <f>'GAWN18 ALL DATA'!AT45</f>
        <v>98</v>
      </c>
      <c r="R45" s="22">
        <f>'GAWN18 ALL DATA'!BF45</f>
        <v>33.228608933333327</v>
      </c>
      <c r="S45" s="20">
        <f>'GAWN18 ALL DATA'!BQ45</f>
        <v>1</v>
      </c>
      <c r="T45" s="500">
        <f>'GAWN18 ALL DATA'!EU45</f>
        <v>4.625</v>
      </c>
      <c r="U45" s="81"/>
      <c r="V45" s="276"/>
      <c r="W45" s="20"/>
      <c r="X45" s="20"/>
      <c r="Y45" s="373">
        <f>'GAWN18 ALL DATA'!CB45</f>
        <v>2.7666666666666671</v>
      </c>
      <c r="Z45" s="367"/>
      <c r="AA45" s="511"/>
      <c r="AB45" s="275">
        <f>'GAWN18 ALL DATA'!CN45</f>
        <v>0</v>
      </c>
      <c r="AC45" s="371"/>
      <c r="AD45" s="371"/>
      <c r="AE45" s="745"/>
      <c r="AF45" s="360">
        <f>'GAWN18 ALL DATA'!CY45</f>
        <v>0</v>
      </c>
      <c r="AG45" s="43"/>
      <c r="AH45" s="408"/>
      <c r="AI45" s="276"/>
      <c r="AJ45" s="439"/>
      <c r="AK45" s="81"/>
      <c r="AL45" s="91" t="e">
        <f>'GAWN18 ALL DATA'!DK45</f>
        <v>#DIV/0!</v>
      </c>
      <c r="AM45" s="382" t="e">
        <f>'GAWN18 ALL DATA'!EL45</f>
        <v>#DIV/0!</v>
      </c>
      <c r="AN45" s="390">
        <f>'GAWN18 ALL DATA'!EN45</f>
        <v>0</v>
      </c>
      <c r="AO45" s="390"/>
      <c r="AP45" s="390"/>
      <c r="AQ45" s="276">
        <f>'GAWN18 ALL DATA'!DQ45</f>
        <v>6</v>
      </c>
      <c r="AR45" s="22" t="e">
        <f>'GAWN18 ALL DATA'!DV45</f>
        <v>#DIV/0!</v>
      </c>
      <c r="AS45" s="277" t="e">
        <f>'GAWN18 ALL DATA'!EB45</f>
        <v>#DIV/0!</v>
      </c>
      <c r="AT45" s="382" t="e">
        <f>'GAWN18 ALL DATA'!EG45</f>
        <v>#DIV/0!</v>
      </c>
      <c r="AU45" s="91"/>
      <c r="AV45" s="408"/>
      <c r="AW45" s="273" t="e">
        <f>'GAWN18 ALL DATA'!FA45</f>
        <v>#DIV/0!</v>
      </c>
      <c r="AX45" s="140">
        <f>'GAWN18 ALL DATA'!FB45</f>
        <v>0</v>
      </c>
      <c r="AY45" s="22">
        <f>'GAWN18 ALL DATA'!FC45</f>
        <v>0</v>
      </c>
      <c r="AZ45" s="22">
        <f>'GAWN18 ALL DATA'!FD45</f>
        <v>0</v>
      </c>
      <c r="BA45" s="439">
        <f>'GAWN18 ALL DATA'!FE45</f>
        <v>0</v>
      </c>
      <c r="BB45" s="408"/>
      <c r="BC45" s="20"/>
      <c r="BD45" s="20"/>
      <c r="BE45" s="273"/>
    </row>
    <row r="46" spans="1:57" s="409" customFormat="1" ht="11.25" x14ac:dyDescent="0.2">
      <c r="A46" s="529">
        <f>'GAWN18 ALL DATA'!A46</f>
        <v>42</v>
      </c>
      <c r="B46" s="597" t="str">
        <f>'GAWN18 ALL DATA'!B46</f>
        <v>AR08160D-20-1</v>
      </c>
      <c r="C46" s="416" t="s">
        <v>239</v>
      </c>
      <c r="D46" s="736"/>
      <c r="E46" s="532">
        <f>'GAWN18 ALL DATA'!M46</f>
        <v>67.190421700689654</v>
      </c>
      <c r="F46" s="297">
        <f>'GAWN18 ALL DATA'!N46</f>
        <v>52</v>
      </c>
      <c r="G46" s="279">
        <f>'GAWN18 ALL DATA'!O46</f>
        <v>70.992718591379315</v>
      </c>
      <c r="H46" s="297">
        <f>'GAWN18 ALL DATA'!P46</f>
        <v>52</v>
      </c>
      <c r="I46" s="279" t="e">
        <f>'GAWN18 ALL DATA'!Q46</f>
        <v>#REF!</v>
      </c>
      <c r="J46" s="297" t="e">
        <f>'GAWN18 ALL DATA'!R46</f>
        <v>#REF!</v>
      </c>
      <c r="K46" s="279">
        <f>'GAWN18 ALL DATA'!S46</f>
        <v>0</v>
      </c>
      <c r="L46" s="297" t="e">
        <f>'GAWN18 ALL DATA'!T46</f>
        <v>#N/A</v>
      </c>
      <c r="M46" s="279">
        <f>'GAWN18 ALL DATA'!U46</f>
        <v>61.942378700000006</v>
      </c>
      <c r="N46" s="482">
        <f>'GAWN18 ALL DATA'!V46</f>
        <v>44</v>
      </c>
      <c r="O46" s="81">
        <f>'GAWN18 ALL DATA'!AH46</f>
        <v>58.55</v>
      </c>
      <c r="P46" s="490">
        <f>'GAWN18 ALL DATA'!AI46</f>
        <v>9</v>
      </c>
      <c r="Q46" s="499">
        <f>'GAWN18 ALL DATA'!AT46</f>
        <v>96.75</v>
      </c>
      <c r="R46" s="5">
        <f>'GAWN18 ALL DATA'!BF46</f>
        <v>36.083727033333339</v>
      </c>
      <c r="S46" s="4">
        <f>'GAWN18 ALL DATA'!BQ46</f>
        <v>1.5</v>
      </c>
      <c r="T46" s="501">
        <f>'GAWN18 ALL DATA'!EU46</f>
        <v>4.375</v>
      </c>
      <c r="U46" s="79"/>
      <c r="V46" s="292"/>
      <c r="W46" s="4"/>
      <c r="X46" s="4"/>
      <c r="Y46" s="374">
        <f>'GAWN18 ALL DATA'!CB46</f>
        <v>2.5666666666666669</v>
      </c>
      <c r="Z46" s="368"/>
      <c r="AA46" s="512"/>
      <c r="AB46" s="280">
        <f>'GAWN18 ALL DATA'!CN46</f>
        <v>0</v>
      </c>
      <c r="AC46" s="371"/>
      <c r="AD46" s="371"/>
      <c r="AE46" s="745"/>
      <c r="AF46" s="360">
        <f>'GAWN18 ALL DATA'!CY46</f>
        <v>0</v>
      </c>
      <c r="AG46" s="43"/>
      <c r="AH46" s="408"/>
      <c r="AI46" s="276"/>
      <c r="AJ46" s="439"/>
      <c r="AK46" s="81"/>
      <c r="AL46" s="91" t="e">
        <f>'GAWN18 ALL DATA'!DK46</f>
        <v>#DIV/0!</v>
      </c>
      <c r="AM46" s="382" t="e">
        <f>'GAWN18 ALL DATA'!EL46</f>
        <v>#DIV/0!</v>
      </c>
      <c r="AN46" s="390">
        <f>'GAWN18 ALL DATA'!EN46</f>
        <v>0</v>
      </c>
      <c r="AO46" s="390"/>
      <c r="AP46" s="390"/>
      <c r="AQ46" s="276">
        <f>'GAWN18 ALL DATA'!DQ46</f>
        <v>4.5</v>
      </c>
      <c r="AR46" s="22" t="e">
        <f>'GAWN18 ALL DATA'!DV46</f>
        <v>#DIV/0!</v>
      </c>
      <c r="AS46" s="277" t="e">
        <f>'GAWN18 ALL DATA'!EB46</f>
        <v>#DIV/0!</v>
      </c>
      <c r="AT46" s="382" t="e">
        <f>'GAWN18 ALL DATA'!EG46</f>
        <v>#DIV/0!</v>
      </c>
      <c r="AU46" s="91"/>
      <c r="AV46" s="408"/>
      <c r="AW46" s="273" t="e">
        <f>'GAWN18 ALL DATA'!FA46</f>
        <v>#DIV/0!</v>
      </c>
      <c r="AX46" s="140">
        <f>'GAWN18 ALL DATA'!FB46</f>
        <v>0</v>
      </c>
      <c r="AY46" s="22">
        <f>'GAWN18 ALL DATA'!FC46</f>
        <v>0</v>
      </c>
      <c r="AZ46" s="22">
        <f>'GAWN18 ALL DATA'!FD46</f>
        <v>0</v>
      </c>
      <c r="BA46" s="439">
        <f>'GAWN18 ALL DATA'!FE46</f>
        <v>0</v>
      </c>
      <c r="BB46" s="408"/>
      <c r="BC46" s="4"/>
      <c r="BD46" s="4"/>
      <c r="BE46" s="278"/>
    </row>
    <row r="47" spans="1:57" s="409" customFormat="1" ht="11.25" x14ac:dyDescent="0.2">
      <c r="A47" s="529">
        <f>'GAWN18 ALL DATA'!A47</f>
        <v>43</v>
      </c>
      <c r="B47" s="597" t="str">
        <f>'GAWN18 ALL DATA'!B47</f>
        <v>AR09137UC-17-2</v>
      </c>
      <c r="C47" s="416" t="s">
        <v>240</v>
      </c>
      <c r="D47" s="736"/>
      <c r="E47" s="532">
        <f>'GAWN18 ALL DATA'!M47</f>
        <v>90.904619009425289</v>
      </c>
      <c r="F47" s="297">
        <f>'GAWN18 ALL DATA'!N47</f>
        <v>3</v>
      </c>
      <c r="G47" s="279">
        <f>'GAWN18 ALL DATA'!O47</f>
        <v>92.869080198563225</v>
      </c>
      <c r="H47" s="297">
        <f>'GAWN18 ALL DATA'!P47</f>
        <v>8</v>
      </c>
      <c r="I47" s="279" t="e">
        <f>'GAWN18 ALL DATA'!Q47</f>
        <v>#REF!</v>
      </c>
      <c r="J47" s="297" t="e">
        <f>'GAWN18 ALL DATA'!R47</f>
        <v>#REF!</v>
      </c>
      <c r="K47" s="279">
        <f>'GAWN18 ALL DATA'!S47</f>
        <v>0</v>
      </c>
      <c r="L47" s="297" t="e">
        <f>'GAWN18 ALL DATA'!T47</f>
        <v>#N/A</v>
      </c>
      <c r="M47" s="279">
        <f>'GAWN18 ALL DATA'!U47</f>
        <v>74.389694649999996</v>
      </c>
      <c r="N47" s="482">
        <f>'GAWN18 ALL DATA'!V47</f>
        <v>22</v>
      </c>
      <c r="O47" s="81">
        <f>'GAWN18 ALL DATA'!AH47</f>
        <v>56.737499999999997</v>
      </c>
      <c r="P47" s="490">
        <f>'GAWN18 ALL DATA'!AI47</f>
        <v>31</v>
      </c>
      <c r="Q47" s="499">
        <f>'GAWN18 ALL DATA'!AT47</f>
        <v>98</v>
      </c>
      <c r="R47" s="5">
        <f>'GAWN18 ALL DATA'!BF47</f>
        <v>37.213910766666665</v>
      </c>
      <c r="S47" s="4">
        <f>'GAWN18 ALL DATA'!BQ47</f>
        <v>0.5</v>
      </c>
      <c r="T47" s="501">
        <f>'GAWN18 ALL DATA'!EU47</f>
        <v>5.625</v>
      </c>
      <c r="U47" s="79"/>
      <c r="V47" s="292"/>
      <c r="W47" s="4"/>
      <c r="X47" s="4"/>
      <c r="Y47" s="374">
        <f>'GAWN18 ALL DATA'!CB47</f>
        <v>0.5</v>
      </c>
      <c r="Z47" s="368"/>
      <c r="AA47" s="512"/>
      <c r="AB47" s="280">
        <f>'GAWN18 ALL DATA'!CN47</f>
        <v>0.5</v>
      </c>
      <c r="AC47" s="371"/>
      <c r="AD47" s="371"/>
      <c r="AE47" s="745"/>
      <c r="AF47" s="360">
        <f>'GAWN18 ALL DATA'!CY47</f>
        <v>0</v>
      </c>
      <c r="AG47" s="43"/>
      <c r="AH47" s="408"/>
      <c r="AI47" s="276"/>
      <c r="AJ47" s="439"/>
      <c r="AK47" s="81"/>
      <c r="AL47" s="91" t="e">
        <f>'GAWN18 ALL DATA'!DK47</f>
        <v>#DIV/0!</v>
      </c>
      <c r="AM47" s="382" t="e">
        <f>'GAWN18 ALL DATA'!EL47</f>
        <v>#DIV/0!</v>
      </c>
      <c r="AN47" s="390">
        <f>'GAWN18 ALL DATA'!EN47</f>
        <v>0</v>
      </c>
      <c r="AO47" s="390"/>
      <c r="AP47" s="390"/>
      <c r="AQ47" s="276">
        <f>'GAWN18 ALL DATA'!DQ47</f>
        <v>4.5</v>
      </c>
      <c r="AR47" s="22" t="e">
        <f>'GAWN18 ALL DATA'!DV47</f>
        <v>#DIV/0!</v>
      </c>
      <c r="AS47" s="277" t="e">
        <f>'GAWN18 ALL DATA'!EB47</f>
        <v>#DIV/0!</v>
      </c>
      <c r="AT47" s="382" t="e">
        <f>'GAWN18 ALL DATA'!EG47</f>
        <v>#DIV/0!</v>
      </c>
      <c r="AU47" s="91"/>
      <c r="AV47" s="408"/>
      <c r="AW47" s="273" t="e">
        <f>'GAWN18 ALL DATA'!FA47</f>
        <v>#DIV/0!</v>
      </c>
      <c r="AX47" s="140">
        <f>'GAWN18 ALL DATA'!FB47</f>
        <v>0</v>
      </c>
      <c r="AY47" s="22">
        <f>'GAWN18 ALL DATA'!FC47</f>
        <v>0</v>
      </c>
      <c r="AZ47" s="22">
        <f>'GAWN18 ALL DATA'!FD47</f>
        <v>0</v>
      </c>
      <c r="BA47" s="439">
        <f>'GAWN18 ALL DATA'!FE47</f>
        <v>0</v>
      </c>
      <c r="BB47" s="408"/>
      <c r="BC47" s="4"/>
      <c r="BD47" s="4"/>
      <c r="BE47" s="278"/>
    </row>
    <row r="48" spans="1:57" s="409" customFormat="1" ht="11.25" x14ac:dyDescent="0.2">
      <c r="A48" s="529">
        <f>'GAWN18 ALL DATA'!A48</f>
        <v>44</v>
      </c>
      <c r="B48" s="597" t="str">
        <f>'GAWN18 ALL DATA'!B48</f>
        <v>AR09179UC-9-3</v>
      </c>
      <c r="C48" s="416" t="s">
        <v>241</v>
      </c>
      <c r="D48" s="736"/>
      <c r="E48" s="532">
        <f>'GAWN18 ALL DATA'!M48</f>
        <v>83.036139830574712</v>
      </c>
      <c r="F48" s="297">
        <f>'GAWN18 ALL DATA'!N48</f>
        <v>23</v>
      </c>
      <c r="G48" s="279">
        <f>'GAWN18 ALL DATA'!O48</f>
        <v>86.665007546839078</v>
      </c>
      <c r="H48" s="297">
        <f>'GAWN18 ALL DATA'!P48</f>
        <v>28</v>
      </c>
      <c r="I48" s="279" t="e">
        <f>'GAWN18 ALL DATA'!Q48</f>
        <v>#REF!</v>
      </c>
      <c r="J48" s="297" t="e">
        <f>'GAWN18 ALL DATA'!R48</f>
        <v>#REF!</v>
      </c>
      <c r="K48" s="279">
        <f>'GAWN18 ALL DATA'!S48</f>
        <v>0</v>
      </c>
      <c r="L48" s="297" t="e">
        <f>'GAWN18 ALL DATA'!T48</f>
        <v>#N/A</v>
      </c>
      <c r="M48" s="279">
        <f>'GAWN18 ALL DATA'!U48</f>
        <v>69.623342449999996</v>
      </c>
      <c r="N48" s="482">
        <f>'GAWN18 ALL DATA'!V48</f>
        <v>33</v>
      </c>
      <c r="O48" s="81">
        <f>'GAWN18 ALL DATA'!AH48</f>
        <v>58.239999999999995</v>
      </c>
      <c r="P48" s="490">
        <f>'GAWN18 ALL DATA'!AI48</f>
        <v>14</v>
      </c>
      <c r="Q48" s="499">
        <f>'GAWN18 ALL DATA'!AT48</f>
        <v>98.25</v>
      </c>
      <c r="R48" s="5">
        <f>'GAWN18 ALL DATA'!BF48</f>
        <v>35.16614173333334</v>
      </c>
      <c r="S48" s="4">
        <f>'GAWN18 ALL DATA'!BQ48</f>
        <v>0.5</v>
      </c>
      <c r="T48" s="501">
        <f>'GAWN18 ALL DATA'!EU48</f>
        <v>5.875</v>
      </c>
      <c r="U48" s="79"/>
      <c r="V48" s="292"/>
      <c r="W48" s="4"/>
      <c r="X48" s="4"/>
      <c r="Y48" s="374">
        <f>'GAWN18 ALL DATA'!CB48</f>
        <v>0.43333333333333335</v>
      </c>
      <c r="Z48" s="368"/>
      <c r="AA48" s="512"/>
      <c r="AB48" s="280">
        <f>'GAWN18 ALL DATA'!CN48</f>
        <v>2.5</v>
      </c>
      <c r="AC48" s="371"/>
      <c r="AD48" s="371"/>
      <c r="AE48" s="745"/>
      <c r="AF48" s="360">
        <f>'GAWN18 ALL DATA'!CY48</f>
        <v>0</v>
      </c>
      <c r="AG48" s="43"/>
      <c r="AH48" s="408"/>
      <c r="AI48" s="276"/>
      <c r="AJ48" s="439"/>
      <c r="AK48" s="81"/>
      <c r="AL48" s="91" t="e">
        <f>'GAWN18 ALL DATA'!DK48</f>
        <v>#DIV/0!</v>
      </c>
      <c r="AM48" s="382" t="e">
        <f>'GAWN18 ALL DATA'!EL48</f>
        <v>#DIV/0!</v>
      </c>
      <c r="AN48" s="390">
        <f>'GAWN18 ALL DATA'!EN48</f>
        <v>0</v>
      </c>
      <c r="AO48" s="390"/>
      <c r="AP48" s="390"/>
      <c r="AQ48" s="276">
        <f>'GAWN18 ALL DATA'!DQ48</f>
        <v>4.5</v>
      </c>
      <c r="AR48" s="22" t="e">
        <f>'GAWN18 ALL DATA'!DV48</f>
        <v>#DIV/0!</v>
      </c>
      <c r="AS48" s="277" t="e">
        <f>'GAWN18 ALL DATA'!EB48</f>
        <v>#DIV/0!</v>
      </c>
      <c r="AT48" s="382" t="e">
        <f>'GAWN18 ALL DATA'!EG48</f>
        <v>#DIV/0!</v>
      </c>
      <c r="AU48" s="91"/>
      <c r="AV48" s="408"/>
      <c r="AW48" s="273" t="e">
        <f>'GAWN18 ALL DATA'!FA48</f>
        <v>#DIV/0!</v>
      </c>
      <c r="AX48" s="140">
        <f>'GAWN18 ALL DATA'!FB48</f>
        <v>0</v>
      </c>
      <c r="AY48" s="22">
        <f>'GAWN18 ALL DATA'!FC48</f>
        <v>0</v>
      </c>
      <c r="AZ48" s="22">
        <f>'GAWN18 ALL DATA'!FD48</f>
        <v>0</v>
      </c>
      <c r="BA48" s="439">
        <f>'GAWN18 ALL DATA'!FE48</f>
        <v>0</v>
      </c>
      <c r="BB48" s="408"/>
      <c r="BC48" s="4"/>
      <c r="BD48" s="4"/>
      <c r="BE48" s="278"/>
    </row>
    <row r="49" spans="1:57" s="409" customFormat="1" ht="11.25" x14ac:dyDescent="0.2">
      <c r="A49" s="530">
        <f>'GAWN18 ALL DATA'!A49</f>
        <v>45</v>
      </c>
      <c r="B49" s="598" t="str">
        <f>'GAWN18 ALL DATA'!B49</f>
        <v>FLLA10144C-3</v>
      </c>
      <c r="C49" s="417" t="s">
        <v>242</v>
      </c>
      <c r="D49" s="737"/>
      <c r="E49" s="533">
        <f>'GAWN18 ALL DATA'!M49</f>
        <v>79.772354934712638</v>
      </c>
      <c r="F49" s="298">
        <f>'GAWN18 ALL DATA'!N49</f>
        <v>32</v>
      </c>
      <c r="G49" s="285">
        <f>'GAWN18 ALL DATA'!O49</f>
        <v>81.490466656896558</v>
      </c>
      <c r="H49" s="298">
        <f>'GAWN18 ALL DATA'!P49</f>
        <v>38</v>
      </c>
      <c r="I49" s="285" t="e">
        <f>'GAWN18 ALL DATA'!Q49</f>
        <v>#REF!</v>
      </c>
      <c r="J49" s="298" t="e">
        <f>'GAWN18 ALL DATA'!R49</f>
        <v>#REF!</v>
      </c>
      <c r="K49" s="285">
        <f>'GAWN18 ALL DATA'!S49</f>
        <v>0</v>
      </c>
      <c r="L49" s="298" t="e">
        <f>'GAWN18 ALL DATA'!T49</f>
        <v>#N/A</v>
      </c>
      <c r="M49" s="285">
        <f>'GAWN18 ALL DATA'!U49</f>
        <v>71.216260900000009</v>
      </c>
      <c r="N49" s="483">
        <f>'GAWN18 ALL DATA'!V49</f>
        <v>28</v>
      </c>
      <c r="O49" s="284">
        <f>'GAWN18 ALL DATA'!AH49</f>
        <v>58</v>
      </c>
      <c r="P49" s="491">
        <f>'GAWN18 ALL DATA'!AI49</f>
        <v>17</v>
      </c>
      <c r="Q49" s="502">
        <f>'GAWN18 ALL DATA'!AT49</f>
        <v>93.75</v>
      </c>
      <c r="R49" s="281">
        <f>'GAWN18 ALL DATA'!BF49</f>
        <v>38.175328100000002</v>
      </c>
      <c r="S49" s="282">
        <f>'GAWN18 ALL DATA'!BQ49</f>
        <v>1</v>
      </c>
      <c r="T49" s="503">
        <f>'GAWN18 ALL DATA'!EU49</f>
        <v>5.4375</v>
      </c>
      <c r="U49" s="284"/>
      <c r="V49" s="287"/>
      <c r="W49" s="282"/>
      <c r="X49" s="282"/>
      <c r="Y49" s="375">
        <f>'GAWN18 ALL DATA'!CB49</f>
        <v>1.7333333333333334</v>
      </c>
      <c r="Z49" s="369"/>
      <c r="AA49" s="513"/>
      <c r="AB49" s="286">
        <f>'GAWN18 ALL DATA'!CN49</f>
        <v>0</v>
      </c>
      <c r="AC49" s="372"/>
      <c r="AD49" s="372"/>
      <c r="AE49" s="744"/>
      <c r="AF49" s="361">
        <f>'GAWN18 ALL DATA'!CY49</f>
        <v>2</v>
      </c>
      <c r="AG49" s="426"/>
      <c r="AH49" s="410"/>
      <c r="AI49" s="287"/>
      <c r="AJ49" s="441"/>
      <c r="AK49" s="284"/>
      <c r="AL49" s="288" t="e">
        <f>'GAWN18 ALL DATA'!DK49</f>
        <v>#DIV/0!</v>
      </c>
      <c r="AM49" s="383" t="e">
        <f>'GAWN18 ALL DATA'!EL49</f>
        <v>#DIV/0!</v>
      </c>
      <c r="AN49" s="392">
        <f>'GAWN18 ALL DATA'!EN49</f>
        <v>0</v>
      </c>
      <c r="AO49" s="392"/>
      <c r="AP49" s="392"/>
      <c r="AQ49" s="287">
        <f>'GAWN18 ALL DATA'!DQ49</f>
        <v>4.5</v>
      </c>
      <c r="AR49" s="281" t="e">
        <f>'GAWN18 ALL DATA'!DV49</f>
        <v>#DIV/0!</v>
      </c>
      <c r="AS49" s="612" t="e">
        <f>'GAWN18 ALL DATA'!EB49</f>
        <v>#DIV/0!</v>
      </c>
      <c r="AT49" s="383" t="e">
        <f>'GAWN18 ALL DATA'!EG49</f>
        <v>#DIV/0!</v>
      </c>
      <c r="AU49" s="288"/>
      <c r="AV49" s="410"/>
      <c r="AW49" s="283" t="e">
        <f>'GAWN18 ALL DATA'!FA49</f>
        <v>#DIV/0!</v>
      </c>
      <c r="AX49" s="440">
        <f>'GAWN18 ALL DATA'!FB49</f>
        <v>0</v>
      </c>
      <c r="AY49" s="281">
        <f>'GAWN18 ALL DATA'!FC49</f>
        <v>0</v>
      </c>
      <c r="AZ49" s="281">
        <f>'GAWN18 ALL DATA'!FD49</f>
        <v>0</v>
      </c>
      <c r="BA49" s="441">
        <f>'GAWN18 ALL DATA'!FE49</f>
        <v>0</v>
      </c>
      <c r="BB49" s="410"/>
      <c r="BC49" s="282"/>
      <c r="BD49" s="282"/>
      <c r="BE49" s="283"/>
    </row>
    <row r="50" spans="1:57" s="409" customFormat="1" ht="11.25" x14ac:dyDescent="0.2">
      <c r="A50" s="528">
        <f>'GAWN18 ALL DATA'!A50</f>
        <v>46</v>
      </c>
      <c r="B50" s="599" t="str">
        <f>'GAWN18 ALL DATA'!B50</f>
        <v>FLLA10204C-6</v>
      </c>
      <c r="C50" s="415" t="s">
        <v>105</v>
      </c>
      <c r="D50" s="735"/>
      <c r="E50" s="534">
        <f>'GAWN18 ALL DATA'!M50</f>
        <v>83.074299004597691</v>
      </c>
      <c r="F50" s="297">
        <f>'GAWN18 ALL DATA'!N50</f>
        <v>22</v>
      </c>
      <c r="G50" s="274">
        <f>'GAWN18 ALL DATA'!O50</f>
        <v>89.109329729885047</v>
      </c>
      <c r="H50" s="297">
        <f>'GAWN18 ALL DATA'!P50</f>
        <v>17</v>
      </c>
      <c r="I50" s="274" t="e">
        <f>'GAWN18 ALL DATA'!Q50</f>
        <v>#REF!</v>
      </c>
      <c r="J50" s="297" t="e">
        <f>'GAWN18 ALL DATA'!R50</f>
        <v>#REF!</v>
      </c>
      <c r="K50" s="274">
        <f>'GAWN18 ALL DATA'!S50</f>
        <v>0</v>
      </c>
      <c r="L50" s="297" t="e">
        <f>'GAWN18 ALL DATA'!T50</f>
        <v>#N/A</v>
      </c>
      <c r="M50" s="274">
        <f>'GAWN18 ALL DATA'!U50</f>
        <v>81.164418999999995</v>
      </c>
      <c r="N50" s="482">
        <f>'GAWN18 ALL DATA'!V50</f>
        <v>4</v>
      </c>
      <c r="O50" s="81">
        <f>'GAWN18 ALL DATA'!AH50</f>
        <v>57.069999999999993</v>
      </c>
      <c r="P50" s="490">
        <f>'GAWN18 ALL DATA'!AI50</f>
        <v>24</v>
      </c>
      <c r="Q50" s="499">
        <f>'GAWN18 ALL DATA'!AT50</f>
        <v>94.25</v>
      </c>
      <c r="R50" s="22">
        <f>'GAWN18 ALL DATA'!BF50</f>
        <v>36.139895000000003</v>
      </c>
      <c r="S50" s="20">
        <f>'GAWN18 ALL DATA'!BQ50</f>
        <v>0.5</v>
      </c>
      <c r="T50" s="500">
        <f>'GAWN18 ALL DATA'!EU50</f>
        <v>4.75</v>
      </c>
      <c r="U50" s="81"/>
      <c r="V50" s="276"/>
      <c r="W50" s="20"/>
      <c r="X50" s="20"/>
      <c r="Y50" s="373">
        <f>'GAWN18 ALL DATA'!CB50</f>
        <v>2.3333333333333335</v>
      </c>
      <c r="Z50" s="367"/>
      <c r="AA50" s="511"/>
      <c r="AB50" s="275">
        <f>'GAWN18 ALL DATA'!CN50</f>
        <v>0</v>
      </c>
      <c r="AC50" s="371"/>
      <c r="AD50" s="371"/>
      <c r="AE50" s="745"/>
      <c r="AF50" s="360">
        <f>'GAWN18 ALL DATA'!CY50</f>
        <v>0</v>
      </c>
      <c r="AG50" s="43"/>
      <c r="AH50" s="408"/>
      <c r="AI50" s="276"/>
      <c r="AJ50" s="439"/>
      <c r="AK50" s="81"/>
      <c r="AL50" s="91" t="e">
        <f>'GAWN18 ALL DATA'!DK50</f>
        <v>#DIV/0!</v>
      </c>
      <c r="AM50" s="382" t="e">
        <f>'GAWN18 ALL DATA'!EL50</f>
        <v>#DIV/0!</v>
      </c>
      <c r="AN50" s="390">
        <f>'GAWN18 ALL DATA'!EN50</f>
        <v>0</v>
      </c>
      <c r="AO50" s="390"/>
      <c r="AP50" s="390"/>
      <c r="AQ50" s="276">
        <f>'GAWN18 ALL DATA'!DQ50</f>
        <v>6</v>
      </c>
      <c r="AR50" s="22" t="e">
        <f>'GAWN18 ALL DATA'!DV50</f>
        <v>#DIV/0!</v>
      </c>
      <c r="AS50" s="277" t="e">
        <f>'GAWN18 ALL DATA'!EB50</f>
        <v>#DIV/0!</v>
      </c>
      <c r="AT50" s="382" t="e">
        <f>'GAWN18 ALL DATA'!EG50</f>
        <v>#DIV/0!</v>
      </c>
      <c r="AU50" s="91"/>
      <c r="AV50" s="408"/>
      <c r="AW50" s="273" t="e">
        <f>'GAWN18 ALL DATA'!FA50</f>
        <v>#DIV/0!</v>
      </c>
      <c r="AX50" s="140">
        <f>'GAWN18 ALL DATA'!FB50</f>
        <v>0</v>
      </c>
      <c r="AY50" s="22">
        <f>'GAWN18 ALL DATA'!FC50</f>
        <v>0</v>
      </c>
      <c r="AZ50" s="22">
        <f>'GAWN18 ALL DATA'!FD50</f>
        <v>0</v>
      </c>
      <c r="BA50" s="439">
        <f>'GAWN18 ALL DATA'!FE50</f>
        <v>0</v>
      </c>
      <c r="BB50" s="408"/>
      <c r="BC50" s="20"/>
      <c r="BD50" s="20"/>
      <c r="BE50" s="273"/>
    </row>
    <row r="51" spans="1:57" s="409" customFormat="1" ht="11.25" x14ac:dyDescent="0.2">
      <c r="A51" s="529">
        <f>'GAWN18 ALL DATA'!A51</f>
        <v>47</v>
      </c>
      <c r="B51" s="597" t="str">
        <f>'GAWN18 ALL DATA'!B51</f>
        <v>FLLA11116GS-6</v>
      </c>
      <c r="C51" s="416" t="s">
        <v>243</v>
      </c>
      <c r="D51" s="736"/>
      <c r="E51" s="532">
        <f>'GAWN18 ALL DATA'!M51</f>
        <v>73.514273208735631</v>
      </c>
      <c r="F51" s="297">
        <f>'GAWN18 ALL DATA'!N51</f>
        <v>49</v>
      </c>
      <c r="G51" s="279">
        <f>'GAWN18 ALL DATA'!O51</f>
        <v>79.568811683333337</v>
      </c>
      <c r="H51" s="297">
        <f>'GAWN18 ALL DATA'!P51</f>
        <v>42</v>
      </c>
      <c r="I51" s="279" t="e">
        <f>'GAWN18 ALL DATA'!Q51</f>
        <v>#REF!</v>
      </c>
      <c r="J51" s="297" t="e">
        <f>'GAWN18 ALL DATA'!R51</f>
        <v>#REF!</v>
      </c>
      <c r="K51" s="279">
        <f>'GAWN18 ALL DATA'!S51</f>
        <v>0</v>
      </c>
      <c r="L51" s="297" t="e">
        <f>'GAWN18 ALL DATA'!T51</f>
        <v>#N/A</v>
      </c>
      <c r="M51" s="279">
        <f>'GAWN18 ALL DATA'!U51</f>
        <v>72.223296699999992</v>
      </c>
      <c r="N51" s="482">
        <f>'GAWN18 ALL DATA'!V51</f>
        <v>26</v>
      </c>
      <c r="O51" s="81">
        <f>'GAWN18 ALL DATA'!AH51</f>
        <v>56.11</v>
      </c>
      <c r="P51" s="490">
        <f>'GAWN18 ALL DATA'!AI51</f>
        <v>41</v>
      </c>
      <c r="Q51" s="499">
        <f>'GAWN18 ALL DATA'!AT51</f>
        <v>92</v>
      </c>
      <c r="R51" s="5">
        <f>'GAWN18 ALL DATA'!BF51</f>
        <v>33.567191599999994</v>
      </c>
      <c r="S51" s="4">
        <f>'GAWN18 ALL DATA'!BQ51</f>
        <v>1</v>
      </c>
      <c r="T51" s="501">
        <f>'GAWN18 ALL DATA'!EU51</f>
        <v>4.6875</v>
      </c>
      <c r="U51" s="79"/>
      <c r="V51" s="292"/>
      <c r="W51" s="4"/>
      <c r="X51" s="4"/>
      <c r="Y51" s="374">
        <f>'GAWN18 ALL DATA'!CB51</f>
        <v>1.9000000000000001</v>
      </c>
      <c r="Z51" s="368"/>
      <c r="AA51" s="512"/>
      <c r="AB51" s="280">
        <f>'GAWN18 ALL DATA'!CN51</f>
        <v>0.5</v>
      </c>
      <c r="AC51" s="371"/>
      <c r="AD51" s="371"/>
      <c r="AE51" s="745"/>
      <c r="AF51" s="360">
        <f>'GAWN18 ALL DATA'!CY51</f>
        <v>0</v>
      </c>
      <c r="AG51" s="43"/>
      <c r="AH51" s="408"/>
      <c r="AI51" s="276"/>
      <c r="AJ51" s="439"/>
      <c r="AK51" s="81"/>
      <c r="AL51" s="91" t="e">
        <f>'GAWN18 ALL DATA'!DK51</f>
        <v>#DIV/0!</v>
      </c>
      <c r="AM51" s="382" t="e">
        <f>'GAWN18 ALL DATA'!EL51</f>
        <v>#DIV/0!</v>
      </c>
      <c r="AN51" s="390">
        <f>'GAWN18 ALL DATA'!EN51</f>
        <v>0</v>
      </c>
      <c r="AO51" s="390"/>
      <c r="AP51" s="390"/>
      <c r="AQ51" s="276">
        <f>'GAWN18 ALL DATA'!DQ51</f>
        <v>5</v>
      </c>
      <c r="AR51" s="22" t="e">
        <f>'GAWN18 ALL DATA'!DV51</f>
        <v>#DIV/0!</v>
      </c>
      <c r="AS51" s="277" t="e">
        <f>'GAWN18 ALL DATA'!EB51</f>
        <v>#DIV/0!</v>
      </c>
      <c r="AT51" s="382" t="e">
        <f>'GAWN18 ALL DATA'!EG51</f>
        <v>#DIV/0!</v>
      </c>
      <c r="AU51" s="91"/>
      <c r="AV51" s="408"/>
      <c r="AW51" s="273" t="e">
        <f>'GAWN18 ALL DATA'!FA51</f>
        <v>#DIV/0!</v>
      </c>
      <c r="AX51" s="140">
        <f>'GAWN18 ALL DATA'!FB51</f>
        <v>0</v>
      </c>
      <c r="AY51" s="22">
        <f>'GAWN18 ALL DATA'!FC51</f>
        <v>0</v>
      </c>
      <c r="AZ51" s="22">
        <f>'GAWN18 ALL DATA'!FD51</f>
        <v>0</v>
      </c>
      <c r="BA51" s="439">
        <f>'GAWN18 ALL DATA'!FE51</f>
        <v>0</v>
      </c>
      <c r="BB51" s="408"/>
      <c r="BC51" s="4"/>
      <c r="BD51" s="4"/>
      <c r="BE51" s="278"/>
    </row>
    <row r="52" spans="1:57" s="409" customFormat="1" ht="11.25" x14ac:dyDescent="0.2">
      <c r="A52" s="529">
        <f>'GAWN18 ALL DATA'!A52</f>
        <v>48</v>
      </c>
      <c r="B52" s="597" t="str">
        <f>'GAWN18 ALL DATA'!B52</f>
        <v>FLLA11200DH-136</v>
      </c>
      <c r="C52" s="416" t="s">
        <v>244</v>
      </c>
      <c r="D52" s="736"/>
      <c r="E52" s="532">
        <f>'GAWN18 ALL DATA'!M52</f>
        <v>69.213712539310336</v>
      </c>
      <c r="F52" s="297">
        <f>'GAWN18 ALL DATA'!N52</f>
        <v>50</v>
      </c>
      <c r="G52" s="279">
        <f>'GAWN18 ALL DATA'!O52</f>
        <v>71.922796018965514</v>
      </c>
      <c r="H52" s="297">
        <f>'GAWN18 ALL DATA'!P52</f>
        <v>51</v>
      </c>
      <c r="I52" s="279" t="e">
        <f>'GAWN18 ALL DATA'!Q52</f>
        <v>#REF!</v>
      </c>
      <c r="J52" s="297" t="e">
        <f>'GAWN18 ALL DATA'!R52</f>
        <v>#REF!</v>
      </c>
      <c r="K52" s="279">
        <f>'GAWN18 ALL DATA'!S52</f>
        <v>0</v>
      </c>
      <c r="L52" s="297" t="e">
        <f>'GAWN18 ALL DATA'!T52</f>
        <v>#N/A</v>
      </c>
      <c r="M52" s="279">
        <f>'GAWN18 ALL DATA'!U52</f>
        <v>60.662397900000002</v>
      </c>
      <c r="N52" s="482">
        <f>'GAWN18 ALL DATA'!V52</f>
        <v>46</v>
      </c>
      <c r="O52" s="81">
        <f>'GAWN18 ALL DATA'!AH52</f>
        <v>58.08</v>
      </c>
      <c r="P52" s="490">
        <f>'GAWN18 ALL DATA'!AI52</f>
        <v>16</v>
      </c>
      <c r="Q52" s="499">
        <f>'GAWN18 ALL DATA'!AT52</f>
        <v>89</v>
      </c>
      <c r="R52" s="5">
        <f>'GAWN18 ALL DATA'!BF52</f>
        <v>32.449606299999999</v>
      </c>
      <c r="S52" s="4">
        <f>'GAWN18 ALL DATA'!BQ52</f>
        <v>1.25</v>
      </c>
      <c r="T52" s="501">
        <f>'GAWN18 ALL DATA'!EU52</f>
        <v>5</v>
      </c>
      <c r="U52" s="79"/>
      <c r="V52" s="292"/>
      <c r="W52" s="4"/>
      <c r="X52" s="4"/>
      <c r="Y52" s="374">
        <f>'GAWN18 ALL DATA'!CB52</f>
        <v>3.8333333333333335</v>
      </c>
      <c r="Z52" s="368"/>
      <c r="AA52" s="512"/>
      <c r="AB52" s="280">
        <f>'GAWN18 ALL DATA'!CN52</f>
        <v>0</v>
      </c>
      <c r="AC52" s="371"/>
      <c r="AD52" s="371"/>
      <c r="AE52" s="745"/>
      <c r="AF52" s="360">
        <f>'GAWN18 ALL DATA'!CY52</f>
        <v>1</v>
      </c>
      <c r="AG52" s="43"/>
      <c r="AH52" s="408"/>
      <c r="AI52" s="276"/>
      <c r="AJ52" s="439"/>
      <c r="AK52" s="81"/>
      <c r="AL52" s="91" t="e">
        <f>'GAWN18 ALL DATA'!DK52</f>
        <v>#DIV/0!</v>
      </c>
      <c r="AM52" s="382" t="e">
        <f>'GAWN18 ALL DATA'!EL52</f>
        <v>#DIV/0!</v>
      </c>
      <c r="AN52" s="390">
        <f>'GAWN18 ALL DATA'!EN52</f>
        <v>0</v>
      </c>
      <c r="AO52" s="390"/>
      <c r="AP52" s="390"/>
      <c r="AQ52" s="276">
        <f>'GAWN18 ALL DATA'!DQ52</f>
        <v>6</v>
      </c>
      <c r="AR52" s="22" t="e">
        <f>'GAWN18 ALL DATA'!DV52</f>
        <v>#DIV/0!</v>
      </c>
      <c r="AS52" s="277" t="e">
        <f>'GAWN18 ALL DATA'!EB52</f>
        <v>#DIV/0!</v>
      </c>
      <c r="AT52" s="382" t="e">
        <f>'GAWN18 ALL DATA'!#REF!</f>
        <v>#REF!</v>
      </c>
      <c r="AU52" s="91"/>
      <c r="AV52" s="408"/>
      <c r="AW52" s="273" t="e">
        <f>'GAWN18 ALL DATA'!#REF!</f>
        <v>#REF!</v>
      </c>
      <c r="AX52" s="140">
        <f>'GAWN18 ALL DATA'!FB52</f>
        <v>0</v>
      </c>
      <c r="AY52" s="22">
        <f>'GAWN18 ALL DATA'!FC52</f>
        <v>0</v>
      </c>
      <c r="AZ52" s="22">
        <f>'GAWN18 ALL DATA'!FD52</f>
        <v>0</v>
      </c>
      <c r="BA52" s="439">
        <f>'GAWN18 ALL DATA'!FE52</f>
        <v>0</v>
      </c>
      <c r="BB52" s="408"/>
      <c r="BC52" s="4"/>
      <c r="BD52" s="4"/>
      <c r="BE52" s="278"/>
    </row>
    <row r="53" spans="1:57" s="409" customFormat="1" ht="11.25" x14ac:dyDescent="0.2">
      <c r="A53" s="529">
        <f>'GAWN18 ALL DATA'!A53</f>
        <v>49</v>
      </c>
      <c r="B53" s="597" t="str">
        <f>'GAWN18 ALL DATA'!B53</f>
        <v>ARS12-026</v>
      </c>
      <c r="C53" s="416" t="s">
        <v>245</v>
      </c>
      <c r="D53" s="736"/>
      <c r="E53" s="532">
        <f>'GAWN18 ALL DATA'!M53</f>
        <v>79.742288982183908</v>
      </c>
      <c r="F53" s="297">
        <f>'GAWN18 ALL DATA'!N53</f>
        <v>33</v>
      </c>
      <c r="G53" s="279">
        <f>'GAWN18 ALL DATA'!O53</f>
        <v>85.448559830651334</v>
      </c>
      <c r="H53" s="297">
        <f>'GAWN18 ALL DATA'!P53</f>
        <v>30</v>
      </c>
      <c r="I53" s="279" t="e">
        <f>'GAWN18 ALL DATA'!Q53</f>
        <v>#REF!</v>
      </c>
      <c r="J53" s="297" t="e">
        <f>'GAWN18 ALL DATA'!R53</f>
        <v>#REF!</v>
      </c>
      <c r="K53" s="279">
        <f>'GAWN18 ALL DATA'!S53</f>
        <v>0</v>
      </c>
      <c r="L53" s="297" t="e">
        <f>'GAWN18 ALL DATA'!T53</f>
        <v>#N/A</v>
      </c>
      <c r="M53" s="279">
        <f>'GAWN18 ALL DATA'!U53</f>
        <v>64.091823399999996</v>
      </c>
      <c r="N53" s="482">
        <f>'GAWN18 ALL DATA'!V53</f>
        <v>41</v>
      </c>
      <c r="O53" s="81">
        <f>'GAWN18 ALL DATA'!AH53</f>
        <v>55.975000000000001</v>
      </c>
      <c r="P53" s="490">
        <f>'GAWN18 ALL DATA'!AI53</f>
        <v>43</v>
      </c>
      <c r="Q53" s="499">
        <f>'GAWN18 ALL DATA'!AT53</f>
        <v>99.666666666666671</v>
      </c>
      <c r="R53" s="5">
        <f>'GAWN18 ALL DATA'!BF53</f>
        <v>38.267716550000003</v>
      </c>
      <c r="S53" s="4">
        <f>'GAWN18 ALL DATA'!BQ53</f>
        <v>0.5</v>
      </c>
      <c r="T53" s="501">
        <f>'GAWN18 ALL DATA'!EU53</f>
        <v>5.3125</v>
      </c>
      <c r="U53" s="79"/>
      <c r="V53" s="292"/>
      <c r="W53" s="4"/>
      <c r="X53" s="4"/>
      <c r="Y53" s="374">
        <f>'GAWN18 ALL DATA'!CB53</f>
        <v>0</v>
      </c>
      <c r="Z53" s="368"/>
      <c r="AA53" s="512"/>
      <c r="AB53" s="280">
        <f>'GAWN18 ALL DATA'!CN53</f>
        <v>2.5</v>
      </c>
      <c r="AC53" s="371"/>
      <c r="AD53" s="371"/>
      <c r="AE53" s="745"/>
      <c r="AF53" s="360">
        <f>'GAWN18 ALL DATA'!CY53</f>
        <v>1</v>
      </c>
      <c r="AG53" s="43"/>
      <c r="AH53" s="408"/>
      <c r="AI53" s="276"/>
      <c r="AJ53" s="439"/>
      <c r="AK53" s="81"/>
      <c r="AL53" s="91" t="e">
        <f>'GAWN18 ALL DATA'!DK53</f>
        <v>#DIV/0!</v>
      </c>
      <c r="AM53" s="382" t="e">
        <f>'GAWN18 ALL DATA'!EL53</f>
        <v>#DIV/0!</v>
      </c>
      <c r="AN53" s="390">
        <f>'GAWN18 ALL DATA'!EN53</f>
        <v>0</v>
      </c>
      <c r="AO53" s="390"/>
      <c r="AP53" s="390"/>
      <c r="AQ53" s="276">
        <f>'GAWN18 ALL DATA'!DQ53</f>
        <v>6.5</v>
      </c>
      <c r="AR53" s="22" t="e">
        <f>'GAWN18 ALL DATA'!DV53</f>
        <v>#DIV/0!</v>
      </c>
      <c r="AS53" s="277" t="e">
        <f>'GAWN18 ALL DATA'!EB53</f>
        <v>#DIV/0!</v>
      </c>
      <c r="AT53" s="382" t="e">
        <f>'GAWN18 ALL DATA'!EG53</f>
        <v>#DIV/0!</v>
      </c>
      <c r="AU53" s="91"/>
      <c r="AV53" s="408"/>
      <c r="AW53" s="273" t="e">
        <f>'GAWN18 ALL DATA'!FA53</f>
        <v>#DIV/0!</v>
      </c>
      <c r="AX53" s="140">
        <f>'GAWN18 ALL DATA'!FB53</f>
        <v>0</v>
      </c>
      <c r="AY53" s="22">
        <f>'GAWN18 ALL DATA'!FC53</f>
        <v>0</v>
      </c>
      <c r="AZ53" s="22">
        <f>'GAWN18 ALL DATA'!FD53</f>
        <v>0</v>
      </c>
      <c r="BA53" s="439">
        <f>'GAWN18 ALL DATA'!FE53</f>
        <v>0</v>
      </c>
      <c r="BB53" s="408"/>
      <c r="BC53" s="4"/>
      <c r="BD53" s="4"/>
      <c r="BE53" s="278"/>
    </row>
    <row r="54" spans="1:57" s="409" customFormat="1" ht="11.25" x14ac:dyDescent="0.2">
      <c r="A54" s="530">
        <f>'GAWN18 ALL DATA'!A54</f>
        <v>50</v>
      </c>
      <c r="B54" s="598" t="str">
        <f>'GAWN18 ALL DATA'!B54</f>
        <v>ARS12-093</v>
      </c>
      <c r="C54" s="417" t="s">
        <v>246</v>
      </c>
      <c r="D54" s="737"/>
      <c r="E54" s="533">
        <f>'GAWN18 ALL DATA'!M54</f>
        <v>74.965025120114944</v>
      </c>
      <c r="F54" s="298">
        <f>'GAWN18 ALL DATA'!N54</f>
        <v>46</v>
      </c>
      <c r="G54" s="285">
        <f>'GAWN18 ALL DATA'!O54</f>
        <v>76.414261462835256</v>
      </c>
      <c r="H54" s="298">
        <f>'GAWN18 ALL DATA'!P54</f>
        <v>48</v>
      </c>
      <c r="I54" s="285" t="e">
        <f>'GAWN18 ALL DATA'!Q54</f>
        <v>#REF!</v>
      </c>
      <c r="J54" s="298" t="e">
        <f>'GAWN18 ALL DATA'!R54</f>
        <v>#REF!</v>
      </c>
      <c r="K54" s="285">
        <f>'GAWN18 ALL DATA'!S54</f>
        <v>0</v>
      </c>
      <c r="L54" s="298" t="e">
        <f>'GAWN18 ALL DATA'!T54</f>
        <v>#N/A</v>
      </c>
      <c r="M54" s="285">
        <f>'GAWN18 ALL DATA'!U54</f>
        <v>54.205641399999998</v>
      </c>
      <c r="N54" s="483">
        <f>'GAWN18 ALL DATA'!V54</f>
        <v>51</v>
      </c>
      <c r="O54" s="284">
        <f>'GAWN18 ALL DATA'!AH54</f>
        <v>58.174999999999997</v>
      </c>
      <c r="P54" s="491">
        <f>'GAWN18 ALL DATA'!AI54</f>
        <v>15</v>
      </c>
      <c r="Q54" s="502">
        <f>'GAWN18 ALL DATA'!AT54</f>
        <v>99.666666666666671</v>
      </c>
      <c r="R54" s="281">
        <f>'GAWN18 ALL DATA'!BF54</f>
        <v>35.200787399999996</v>
      </c>
      <c r="S54" s="282">
        <f>'GAWN18 ALL DATA'!BQ54</f>
        <v>0.5</v>
      </c>
      <c r="T54" s="503">
        <f>'GAWN18 ALL DATA'!EU54</f>
        <v>5.1875</v>
      </c>
      <c r="U54" s="284"/>
      <c r="V54" s="287"/>
      <c r="W54" s="282"/>
      <c r="X54" s="282"/>
      <c r="Y54" s="375">
        <f>'GAWN18 ALL DATA'!CB54</f>
        <v>0.25</v>
      </c>
      <c r="Z54" s="369"/>
      <c r="AA54" s="513"/>
      <c r="AB54" s="286">
        <f>'GAWN18 ALL DATA'!CN54</f>
        <v>0.5</v>
      </c>
      <c r="AC54" s="372"/>
      <c r="AD54" s="372"/>
      <c r="AE54" s="744"/>
      <c r="AF54" s="361">
        <f>'GAWN18 ALL DATA'!CY54</f>
        <v>0</v>
      </c>
      <c r="AG54" s="426"/>
      <c r="AH54" s="410"/>
      <c r="AI54" s="287"/>
      <c r="AJ54" s="441"/>
      <c r="AK54" s="284"/>
      <c r="AL54" s="288" t="e">
        <f>'GAWN18 ALL DATA'!DK54</f>
        <v>#DIV/0!</v>
      </c>
      <c r="AM54" s="383" t="e">
        <f>'GAWN18 ALL DATA'!EL54</f>
        <v>#DIV/0!</v>
      </c>
      <c r="AN54" s="392">
        <f>'GAWN18 ALL DATA'!EN54</f>
        <v>0</v>
      </c>
      <c r="AO54" s="392"/>
      <c r="AP54" s="392"/>
      <c r="AQ54" s="287">
        <f>'GAWN18 ALL DATA'!DQ54</f>
        <v>4.5</v>
      </c>
      <c r="AR54" s="281" t="e">
        <f>'GAWN18 ALL DATA'!DV54</f>
        <v>#DIV/0!</v>
      </c>
      <c r="AS54" s="612" t="e">
        <f>'GAWN18 ALL DATA'!EB54</f>
        <v>#DIV/0!</v>
      </c>
      <c r="AT54" s="383" t="e">
        <f>'GAWN18 ALL DATA'!EG54</f>
        <v>#DIV/0!</v>
      </c>
      <c r="AU54" s="288"/>
      <c r="AV54" s="410"/>
      <c r="AW54" s="283" t="e">
        <f>'GAWN18 ALL DATA'!FA54</f>
        <v>#DIV/0!</v>
      </c>
      <c r="AX54" s="440">
        <f>'GAWN18 ALL DATA'!FB54</f>
        <v>0</v>
      </c>
      <c r="AY54" s="281">
        <f>'GAWN18 ALL DATA'!FC54</f>
        <v>0</v>
      </c>
      <c r="AZ54" s="281">
        <f>'GAWN18 ALL DATA'!FD54</f>
        <v>0</v>
      </c>
      <c r="BA54" s="441">
        <f>'GAWN18 ALL DATA'!FE54</f>
        <v>0</v>
      </c>
      <c r="BB54" s="410"/>
      <c r="BC54" s="282"/>
      <c r="BD54" s="282"/>
      <c r="BE54" s="283"/>
    </row>
    <row r="55" spans="1:57" s="409" customFormat="1" ht="11.25" x14ac:dyDescent="0.2">
      <c r="A55" s="528">
        <f>'GAWN18 ALL DATA'!A55</f>
        <v>51</v>
      </c>
      <c r="B55" s="599" t="str">
        <f>'GAWN18 ALL DATA'!B55</f>
        <v>ARS13-295</v>
      </c>
      <c r="C55" s="415" t="s">
        <v>247</v>
      </c>
      <c r="D55" s="735"/>
      <c r="E55" s="534">
        <f>'GAWN18 ALL DATA'!M55</f>
        <v>74.962781427011492</v>
      </c>
      <c r="F55" s="297">
        <f>'GAWN18 ALL DATA'!N55</f>
        <v>47</v>
      </c>
      <c r="G55" s="274">
        <f>'GAWN18 ALL DATA'!O55</f>
        <v>79.649332170881237</v>
      </c>
      <c r="H55" s="297">
        <f>'GAWN18 ALL DATA'!P55</f>
        <v>41</v>
      </c>
      <c r="I55" s="274" t="e">
        <f>'GAWN18 ALL DATA'!Q55</f>
        <v>#REF!</v>
      </c>
      <c r="J55" s="297" t="e">
        <f>'GAWN18 ALL DATA'!R55</f>
        <v>#REF!</v>
      </c>
      <c r="K55" s="274">
        <f>'GAWN18 ALL DATA'!S55</f>
        <v>0</v>
      </c>
      <c r="L55" s="297" t="e">
        <f>'GAWN18 ALL DATA'!T55</f>
        <v>#N/A</v>
      </c>
      <c r="M55" s="274">
        <f>'GAWN18 ALL DATA'!U55</f>
        <v>60.317701800000002</v>
      </c>
      <c r="N55" s="482">
        <f>'GAWN18 ALL DATA'!V55</f>
        <v>47</v>
      </c>
      <c r="O55" s="81">
        <f>'GAWN18 ALL DATA'!AH55</f>
        <v>56.875</v>
      </c>
      <c r="P55" s="490">
        <f>'GAWN18 ALL DATA'!AI55</f>
        <v>29</v>
      </c>
      <c r="Q55" s="499">
        <f>'GAWN18 ALL DATA'!AT55</f>
        <v>96.333333333333329</v>
      </c>
      <c r="R55" s="22">
        <f>'GAWN18 ALL DATA'!BF55</f>
        <v>35.397637799999998</v>
      </c>
      <c r="S55" s="20">
        <f>'GAWN18 ALL DATA'!BQ55</f>
        <v>0.5</v>
      </c>
      <c r="T55" s="500">
        <f>'GAWN18 ALL DATA'!EU55</f>
        <v>4.875</v>
      </c>
      <c r="U55" s="81"/>
      <c r="V55" s="276"/>
      <c r="W55" s="20"/>
      <c r="X55" s="20"/>
      <c r="Y55" s="373">
        <f>'GAWN18 ALL DATA'!CB55</f>
        <v>0.25</v>
      </c>
      <c r="Z55" s="367"/>
      <c r="AA55" s="511"/>
      <c r="AB55" s="275">
        <f>'GAWN18 ALL DATA'!CN55</f>
        <v>0.5</v>
      </c>
      <c r="AC55" s="371"/>
      <c r="AD55" s="371"/>
      <c r="AE55" s="745"/>
      <c r="AF55" s="360">
        <f>'GAWN18 ALL DATA'!CY55</f>
        <v>1</v>
      </c>
      <c r="AG55" s="43"/>
      <c r="AH55" s="408"/>
      <c r="AI55" s="276"/>
      <c r="AJ55" s="439"/>
      <c r="AK55" s="81"/>
      <c r="AL55" s="91" t="e">
        <f>'GAWN18 ALL DATA'!DK55</f>
        <v>#DIV/0!</v>
      </c>
      <c r="AM55" s="382" t="e">
        <f>'GAWN18 ALL DATA'!EL55</f>
        <v>#DIV/0!</v>
      </c>
      <c r="AN55" s="390">
        <f>'GAWN18 ALL DATA'!EN55</f>
        <v>0</v>
      </c>
      <c r="AO55" s="390"/>
      <c r="AP55" s="390"/>
      <c r="AQ55" s="276">
        <f>'GAWN18 ALL DATA'!DQ55</f>
        <v>4</v>
      </c>
      <c r="AR55" s="22" t="e">
        <f>'GAWN18 ALL DATA'!DV55</f>
        <v>#DIV/0!</v>
      </c>
      <c r="AS55" s="277" t="e">
        <f>'GAWN18 ALL DATA'!EB55</f>
        <v>#DIV/0!</v>
      </c>
      <c r="AT55" s="382" t="e">
        <f>'GAWN18 ALL DATA'!EG55</f>
        <v>#DIV/0!</v>
      </c>
      <c r="AU55" s="91"/>
      <c r="AV55" s="408"/>
      <c r="AW55" s="273" t="e">
        <f>'GAWN18 ALL DATA'!FA55</f>
        <v>#DIV/0!</v>
      </c>
      <c r="AX55" s="140">
        <f>'GAWN18 ALL DATA'!FB55</f>
        <v>0</v>
      </c>
      <c r="AY55" s="22">
        <f>'GAWN18 ALL DATA'!FC55</f>
        <v>0</v>
      </c>
      <c r="AZ55" s="22">
        <f>'GAWN18 ALL DATA'!FD55</f>
        <v>0</v>
      </c>
      <c r="BA55" s="439">
        <f>'GAWN18 ALL DATA'!FE55</f>
        <v>0</v>
      </c>
      <c r="BB55" s="408"/>
      <c r="BC55" s="20"/>
      <c r="BD55" s="20"/>
      <c r="BE55" s="273"/>
    </row>
    <row r="56" spans="1:57" s="409" customFormat="1" ht="11.25" x14ac:dyDescent="0.2">
      <c r="A56" s="529">
        <f>'GAWN18 ALL DATA'!A56</f>
        <v>52</v>
      </c>
      <c r="B56" s="597" t="str">
        <f>'GAWN18 ALL DATA'!B56</f>
        <v>ARS14W0740</v>
      </c>
      <c r="C56" s="416" t="s">
        <v>248</v>
      </c>
      <c r="D56" s="736"/>
      <c r="E56" s="532">
        <f>'GAWN18 ALL DATA'!M56</f>
        <v>78.327935219540223</v>
      </c>
      <c r="F56" s="297">
        <f>'GAWN18 ALL DATA'!N56</f>
        <v>36</v>
      </c>
      <c r="G56" s="279">
        <f>'GAWN18 ALL DATA'!O56</f>
        <v>86.776064200766271</v>
      </c>
      <c r="H56" s="297">
        <f>'GAWN18 ALL DATA'!P56</f>
        <v>27</v>
      </c>
      <c r="I56" s="279" t="e">
        <f>'GAWN18 ALL DATA'!Q56</f>
        <v>#REF!</v>
      </c>
      <c r="J56" s="297" t="e">
        <f>'GAWN18 ALL DATA'!R56</f>
        <v>#REF!</v>
      </c>
      <c r="K56" s="279">
        <f>'GAWN18 ALL DATA'!S56</f>
        <v>0</v>
      </c>
      <c r="L56" s="297" t="e">
        <f>'GAWN18 ALL DATA'!T56</f>
        <v>#N/A</v>
      </c>
      <c r="M56" s="279">
        <f>'GAWN18 ALL DATA'!U56</f>
        <v>67.914033200000006</v>
      </c>
      <c r="N56" s="482">
        <f>'GAWN18 ALL DATA'!V56</f>
        <v>38</v>
      </c>
      <c r="O56" s="81">
        <f>'GAWN18 ALL DATA'!AH56</f>
        <v>57.274999999999999</v>
      </c>
      <c r="P56" s="490">
        <f>'GAWN18 ALL DATA'!AI56</f>
        <v>20</v>
      </c>
      <c r="Q56" s="499">
        <f>'GAWN18 ALL DATA'!AT56</f>
        <v>97.666666666666671</v>
      </c>
      <c r="R56" s="5">
        <f>'GAWN18 ALL DATA'!BF56</f>
        <v>37.291338600000003</v>
      </c>
      <c r="S56" s="4">
        <f>'GAWN18 ALL DATA'!BQ56</f>
        <v>1.5</v>
      </c>
      <c r="T56" s="501">
        <f>'GAWN18 ALL DATA'!EU56</f>
        <v>4.9375</v>
      </c>
      <c r="U56" s="79"/>
      <c r="V56" s="292"/>
      <c r="W56" s="4"/>
      <c r="X56" s="4"/>
      <c r="Y56" s="374">
        <f>'GAWN18 ALL DATA'!CB56</f>
        <v>0.25</v>
      </c>
      <c r="Z56" s="368"/>
      <c r="AA56" s="512"/>
      <c r="AB56" s="280">
        <f>'GAWN18 ALL DATA'!CN56</f>
        <v>6.5</v>
      </c>
      <c r="AC56" s="371"/>
      <c r="AD56" s="371"/>
      <c r="AE56" s="745"/>
      <c r="AF56" s="360">
        <f>'GAWN18 ALL DATA'!CY56</f>
        <v>0</v>
      </c>
      <c r="AG56" s="43"/>
      <c r="AH56" s="408"/>
      <c r="AI56" s="276"/>
      <c r="AJ56" s="439"/>
      <c r="AK56" s="81"/>
      <c r="AL56" s="91" t="e">
        <f>'GAWN18 ALL DATA'!DK56</f>
        <v>#DIV/0!</v>
      </c>
      <c r="AM56" s="382" t="e">
        <f>'GAWN18 ALL DATA'!EL56</f>
        <v>#DIV/0!</v>
      </c>
      <c r="AN56" s="390">
        <f>'GAWN18 ALL DATA'!EN56</f>
        <v>0</v>
      </c>
      <c r="AO56" s="390"/>
      <c r="AP56" s="390"/>
      <c r="AQ56" s="276">
        <f>'GAWN18 ALL DATA'!DQ56</f>
        <v>7.5</v>
      </c>
      <c r="AR56" s="22" t="e">
        <f>'GAWN18 ALL DATA'!DV56</f>
        <v>#DIV/0!</v>
      </c>
      <c r="AS56" s="277" t="e">
        <f>'GAWN18 ALL DATA'!EB56</f>
        <v>#DIV/0!</v>
      </c>
      <c r="AT56" s="382" t="e">
        <f>'GAWN18 ALL DATA'!EG56</f>
        <v>#DIV/0!</v>
      </c>
      <c r="AU56" s="91"/>
      <c r="AV56" s="408"/>
      <c r="AW56" s="273" t="e">
        <f>'GAWN18 ALL DATA'!FA56</f>
        <v>#DIV/0!</v>
      </c>
      <c r="AX56" s="140">
        <f>'GAWN18 ALL DATA'!FB56</f>
        <v>0</v>
      </c>
      <c r="AY56" s="22">
        <f>'GAWN18 ALL DATA'!FC56</f>
        <v>0</v>
      </c>
      <c r="AZ56" s="22">
        <f>'GAWN18 ALL DATA'!FD56</f>
        <v>0</v>
      </c>
      <c r="BA56" s="439">
        <f>'GAWN18 ALL DATA'!FE56</f>
        <v>0</v>
      </c>
      <c r="BB56" s="408"/>
      <c r="BC56" s="4"/>
      <c r="BD56" s="4"/>
      <c r="BE56" s="278"/>
    </row>
    <row r="57" spans="1:57" s="25" customFormat="1" x14ac:dyDescent="0.2">
      <c r="A57" s="312"/>
      <c r="B57" s="313" t="s">
        <v>1</v>
      </c>
      <c r="C57" s="418"/>
      <c r="D57" s="738"/>
      <c r="E57" s="484">
        <f>'GAWN18 ALL DATA'!M57</f>
        <v>81.791271866075348</v>
      </c>
      <c r="F57" s="315"/>
      <c r="G57" s="314">
        <f>'GAWN18 ALL DATA'!O57</f>
        <v>85.771407093974688</v>
      </c>
      <c r="H57" s="315">
        <f>'GAWN18 ALL DATA'!P57</f>
        <v>26.5</v>
      </c>
      <c r="I57" s="314" t="e">
        <f>'GAWN18 ALL DATA'!Q57</f>
        <v>#REF!</v>
      </c>
      <c r="J57" s="315"/>
      <c r="K57" s="314" t="e">
        <f>'GAWN18 ALL DATA'!S57</f>
        <v>#DIV/0!</v>
      </c>
      <c r="L57" s="315"/>
      <c r="M57" s="314">
        <f>'GAWN18 ALL DATA'!U57</f>
        <v>71.148400200961547</v>
      </c>
      <c r="N57" s="485"/>
      <c r="O57" s="320">
        <f>'GAWN18 ALL DATA'!AH57</f>
        <v>57.043178733076928</v>
      </c>
      <c r="P57" s="492"/>
      <c r="Q57" s="504">
        <f>'GAWN18 ALL DATA'!AT57</f>
        <v>97.633012820512846</v>
      </c>
      <c r="R57" s="317">
        <f>'GAWN18 ALL DATA'!BF57</f>
        <v>35.36335049583333</v>
      </c>
      <c r="S57" s="318">
        <f>'GAWN18 ALL DATA'!BQ57</f>
        <v>0.75961538461538458</v>
      </c>
      <c r="T57" s="505">
        <f>'GAWN18 ALL DATA'!EU57</f>
        <v>5.1959134615384617</v>
      </c>
      <c r="U57" s="320"/>
      <c r="V57" s="321"/>
      <c r="W57" s="318"/>
      <c r="X57" s="318"/>
      <c r="Y57" s="319">
        <f>'GAWN18 ALL DATA'!CB57</f>
        <v>1.1035256410256411</v>
      </c>
      <c r="Z57" s="322"/>
      <c r="AA57" s="504"/>
      <c r="AB57" s="321">
        <f>'GAWN18 ALL DATA'!CN57</f>
        <v>0.47115384615384615</v>
      </c>
      <c r="AC57" s="316"/>
      <c r="AD57" s="316"/>
      <c r="AE57" s="505"/>
      <c r="AF57" s="362">
        <f>'GAWN18 ALL DATA'!CY57</f>
        <v>0.61538461538461542</v>
      </c>
      <c r="AG57" s="352" t="e">
        <f>'GAWN18 ALL DATA'!CQ57</f>
        <v>#DIV/0!</v>
      </c>
      <c r="AH57" s="504"/>
      <c r="AI57" s="356"/>
      <c r="AJ57" s="514"/>
      <c r="AK57" s="320"/>
      <c r="AL57" s="322" t="e">
        <f>'GAWN18 ALL DATA'!DK57</f>
        <v>#DIV/0!</v>
      </c>
      <c r="AM57" s="384" t="e">
        <f>'GAWN18 ALL DATA'!EL57</f>
        <v>#DIV/0!</v>
      </c>
      <c r="AN57" s="393" t="e">
        <f>'GAWN18 ALL DATA'!EN57</f>
        <v>#DIV/0!</v>
      </c>
      <c r="AO57" s="393"/>
      <c r="AP57" s="393"/>
      <c r="AQ57" s="321">
        <f>'GAWN18 ALL DATA'!DQ57</f>
        <v>5.0576923076923075</v>
      </c>
      <c r="AR57" s="317" t="e">
        <f>'GAWN18 ALL DATA'!DV57</f>
        <v>#DIV/0!</v>
      </c>
      <c r="AS57" s="758" t="e">
        <f>'GAWN18 ALL DATA'!EB57</f>
        <v>#DIV/0!</v>
      </c>
      <c r="AT57" s="384" t="e">
        <f>'GAWN18 ALL DATA'!EG57</f>
        <v>#DIV/0!</v>
      </c>
      <c r="AU57" s="322"/>
      <c r="AV57" s="323"/>
      <c r="AW57" s="388" t="e">
        <f>'GAWN18 ALL DATA'!FA57</f>
        <v>#DIV/0!</v>
      </c>
      <c r="AX57" s="442"/>
      <c r="AY57" s="443"/>
      <c r="AZ57" s="443"/>
      <c r="BA57" s="444"/>
      <c r="BB57" s="323"/>
      <c r="BC57" s="324"/>
      <c r="BD57" s="324"/>
      <c r="BE57" s="388"/>
    </row>
    <row r="58" spans="1:57" s="25" customFormat="1" x14ac:dyDescent="0.2">
      <c r="A58" s="325"/>
      <c r="B58" s="326" t="s">
        <v>80</v>
      </c>
      <c r="C58" s="419"/>
      <c r="D58" s="739"/>
      <c r="E58" s="486"/>
      <c r="F58" s="328"/>
      <c r="G58" s="327"/>
      <c r="H58" s="328"/>
      <c r="I58" s="327"/>
      <c r="J58" s="328"/>
      <c r="K58" s="327"/>
      <c r="L58" s="328"/>
      <c r="M58" s="327"/>
      <c r="N58" s="487"/>
      <c r="O58" s="332"/>
      <c r="P58" s="493"/>
      <c r="Q58" s="506"/>
      <c r="R58" s="329"/>
      <c r="S58" s="330"/>
      <c r="T58" s="507"/>
      <c r="U58" s="332"/>
      <c r="V58" s="333"/>
      <c r="W58" s="330"/>
      <c r="X58" s="330"/>
      <c r="Y58" s="331"/>
      <c r="Z58" s="334"/>
      <c r="AA58" s="515"/>
      <c r="AB58" s="333"/>
      <c r="AC58" s="363"/>
      <c r="AD58" s="363"/>
      <c r="AE58" s="507"/>
      <c r="AF58" s="363"/>
      <c r="AG58" s="353"/>
      <c r="AH58" s="515"/>
      <c r="AI58" s="357"/>
      <c r="AJ58" s="516"/>
      <c r="AK58" s="332"/>
      <c r="AL58" s="334"/>
      <c r="AM58" s="385"/>
      <c r="AN58" s="394"/>
      <c r="AO58" s="394"/>
      <c r="AP58" s="394"/>
      <c r="AQ58" s="394"/>
      <c r="AR58" s="394"/>
      <c r="AS58" s="395"/>
      <c r="AT58" s="385"/>
      <c r="AU58" s="334"/>
      <c r="AV58" s="335"/>
      <c r="AW58" s="336"/>
      <c r="AX58" s="445"/>
      <c r="AY58" s="446"/>
      <c r="AZ58" s="446"/>
      <c r="BA58" s="447"/>
      <c r="BB58" s="335"/>
      <c r="BC58" s="337"/>
      <c r="BD58" s="337"/>
      <c r="BE58" s="336"/>
    </row>
    <row r="59" spans="1:57" s="25" customFormat="1" x14ac:dyDescent="0.2">
      <c r="A59" s="338"/>
      <c r="B59" s="339" t="s">
        <v>2</v>
      </c>
      <c r="C59" s="420"/>
      <c r="D59" s="740"/>
      <c r="E59" s="488"/>
      <c r="F59" s="341"/>
      <c r="G59" s="340"/>
      <c r="H59" s="341"/>
      <c r="I59" s="340"/>
      <c r="J59" s="341"/>
      <c r="K59" s="340"/>
      <c r="L59" s="341"/>
      <c r="M59" s="340"/>
      <c r="N59" s="489"/>
      <c r="O59" s="345"/>
      <c r="P59" s="494"/>
      <c r="Q59" s="508"/>
      <c r="R59" s="342"/>
      <c r="S59" s="343"/>
      <c r="T59" s="509"/>
      <c r="U59" s="345"/>
      <c r="V59" s="346"/>
      <c r="W59" s="343"/>
      <c r="X59" s="343"/>
      <c r="Y59" s="344"/>
      <c r="Z59" s="347"/>
      <c r="AA59" s="517"/>
      <c r="AB59" s="346"/>
      <c r="AC59" s="364"/>
      <c r="AD59" s="364"/>
      <c r="AE59" s="509"/>
      <c r="AF59" s="364"/>
      <c r="AG59" s="354"/>
      <c r="AH59" s="517"/>
      <c r="AI59" s="358"/>
      <c r="AJ59" s="518"/>
      <c r="AK59" s="345"/>
      <c r="AL59" s="347"/>
      <c r="AM59" s="386"/>
      <c r="AN59" s="396"/>
      <c r="AO59" s="396"/>
      <c r="AP59" s="396"/>
      <c r="AQ59" s="396"/>
      <c r="AR59" s="396"/>
      <c r="AS59" s="397"/>
      <c r="AT59" s="386"/>
      <c r="AU59" s="347"/>
      <c r="AV59" s="348"/>
      <c r="AW59" s="349"/>
      <c r="AX59" s="448"/>
      <c r="AY59" s="449"/>
      <c r="AZ59" s="449"/>
      <c r="BA59" s="450"/>
      <c r="BB59" s="348"/>
      <c r="BC59" s="350"/>
      <c r="BD59" s="350"/>
      <c r="BE59" s="349"/>
    </row>
    <row r="60" spans="1:57" ht="6" customHeight="1" thickBot="1" x14ac:dyDescent="0.25">
      <c r="A60" s="127"/>
      <c r="B60" s="538"/>
      <c r="C60" s="421"/>
      <c r="D60" s="741"/>
      <c r="E60" s="535"/>
      <c r="F60" s="295"/>
      <c r="G60" s="294"/>
      <c r="H60" s="295"/>
      <c r="I60" s="294"/>
      <c r="J60" s="295"/>
      <c r="K60" s="294"/>
      <c r="L60" s="295"/>
      <c r="M60" s="294"/>
      <c r="N60" s="295"/>
      <c r="O60" s="101"/>
      <c r="P60" s="296"/>
      <c r="Q60" s="293"/>
      <c r="R60" s="102"/>
      <c r="S60" s="101"/>
      <c r="T60" s="101"/>
      <c r="U60" s="101"/>
      <c r="V60" s="101"/>
      <c r="W60" s="101"/>
      <c r="X60" s="101"/>
      <c r="Y60" s="376"/>
      <c r="Z60" s="370"/>
      <c r="AA60" s="519"/>
      <c r="AB60" s="294"/>
      <c r="AC60" s="370"/>
      <c r="AD60" s="370"/>
      <c r="AE60" s="746"/>
      <c r="AF60" s="365"/>
      <c r="AG60" s="197"/>
      <c r="AH60" s="522"/>
      <c r="AI60" s="272"/>
      <c r="AJ60" s="451"/>
      <c r="AK60" s="153"/>
      <c r="AL60" s="197"/>
      <c r="AM60" s="387"/>
      <c r="AN60" s="398"/>
      <c r="AO60" s="398"/>
      <c r="AP60" s="398"/>
      <c r="AQ60" s="398"/>
      <c r="AR60" s="398"/>
      <c r="AS60" s="399"/>
      <c r="AT60" s="387"/>
      <c r="AU60" s="370"/>
      <c r="AV60" s="162"/>
      <c r="AW60" s="101"/>
      <c r="AX60" s="102"/>
      <c r="AY60" s="102"/>
      <c r="AZ60" s="102"/>
      <c r="BA60" s="451"/>
      <c r="BB60" s="162"/>
      <c r="BC60" s="101"/>
      <c r="BD60" s="101"/>
      <c r="BE60" s="376"/>
    </row>
    <row r="64" spans="1:57" x14ac:dyDescent="0.2">
      <c r="F64" s="194" t="s">
        <v>4</v>
      </c>
    </row>
  </sheetData>
  <mergeCells count="9">
    <mergeCell ref="AH4:AJ4"/>
    <mergeCell ref="A1:BE1"/>
    <mergeCell ref="V2:Y2"/>
    <mergeCell ref="AF2:AG2"/>
    <mergeCell ref="AV2:BA2"/>
    <mergeCell ref="AH2:AJ2"/>
    <mergeCell ref="AA2:AE2"/>
    <mergeCell ref="AQ2:AS2"/>
    <mergeCell ref="E2:N2"/>
  </mergeCells>
  <pageMargins left="0.2" right="0.2" top="0.25" bottom="0.25" header="0" footer="0"/>
  <pageSetup scale="7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FK66"/>
  <sheetViews>
    <sheetView zoomScale="110" zoomScaleNormal="11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5" sqref="U5"/>
    </sheetView>
  </sheetViews>
  <sheetFormatPr defaultColWidth="9.140625" defaultRowHeight="11.25" x14ac:dyDescent="0.2"/>
  <cols>
    <col min="1" max="1" width="2.5703125" style="6" bestFit="1" customWidth="1"/>
    <col min="2" max="2" width="16.5703125" style="2" customWidth="1"/>
    <col min="3" max="3" width="4.85546875" style="2" customWidth="1"/>
    <col min="4" max="4" width="4.5703125" style="3" customWidth="1"/>
    <col min="5" max="5" width="5" style="3" customWidth="1"/>
    <col min="6" max="6" width="1.140625" style="3" customWidth="1"/>
    <col min="7" max="8" width="5" style="3" customWidth="1"/>
    <col min="9" max="9" width="4" style="3" customWidth="1"/>
    <col min="10" max="11" width="4.85546875" style="4" customWidth="1"/>
    <col min="12" max="12" width="4.85546875" style="3" customWidth="1"/>
    <col min="13" max="13" width="4.5703125" style="794" customWidth="1"/>
    <col min="14" max="14" width="2.5703125" style="795" customWidth="1"/>
    <col min="15" max="15" width="4.5703125" style="34" customWidth="1"/>
    <col min="16" max="16" width="2.5703125" style="40" customWidth="1"/>
    <col min="17" max="17" width="4.5703125" style="34" customWidth="1"/>
    <col min="18" max="18" width="2.5703125" style="40" customWidth="1"/>
    <col min="19" max="19" width="4.5703125" style="34" customWidth="1"/>
    <col min="20" max="20" width="2.5703125" style="40" customWidth="1"/>
    <col min="21" max="21" width="4.5703125" style="34" customWidth="1"/>
    <col min="22" max="22" width="2.5703125" style="40" customWidth="1"/>
    <col min="23" max="23" width="1" style="6" customWidth="1"/>
    <col min="24" max="24" width="4.5703125" style="6" customWidth="1"/>
    <col min="25" max="25" width="4.140625" style="6" customWidth="1"/>
    <col min="26" max="26" width="5.42578125" style="6" bestFit="1" customWidth="1"/>
    <col min="27" max="27" width="5.42578125" style="6" customWidth="1"/>
    <col min="28" max="28" width="4" style="6" customWidth="1"/>
    <col min="29" max="29" width="4" style="3" customWidth="1"/>
    <col min="30" max="30" width="5.42578125" style="3" bestFit="1" customWidth="1"/>
    <col min="31" max="31" width="5.42578125" style="3" customWidth="1"/>
    <col min="32" max="32" width="3.5703125" style="3" customWidth="1"/>
    <col min="33" max="34" width="4.5703125" style="34" customWidth="1"/>
    <col min="35" max="35" width="4" style="40" customWidth="1"/>
    <col min="36" max="36" width="1.42578125" style="6" customWidth="1"/>
    <col min="37" max="38" width="4.42578125" style="200" customWidth="1"/>
    <col min="39" max="42" width="4.5703125" style="5" customWidth="1"/>
    <col min="43" max="43" width="4.85546875" style="3" customWidth="1"/>
    <col min="44" max="44" width="4.5703125" style="3" customWidth="1"/>
    <col min="45" max="45" width="1.140625" style="3" customWidth="1"/>
    <col min="46" max="46" width="5" style="32" customWidth="1"/>
    <col min="47" max="47" width="2.5703125" style="40" customWidth="1"/>
    <col min="48" max="48" width="0.85546875" style="6" customWidth="1"/>
    <col min="49" max="49" width="4" style="6" customWidth="1"/>
    <col min="50" max="50" width="3.5703125" style="6" customWidth="1"/>
    <col min="51" max="54" width="3.5703125" style="5" customWidth="1"/>
    <col min="55" max="55" width="4.42578125" style="5" customWidth="1"/>
    <col min="56" max="57" width="4.5703125" style="3" customWidth="1"/>
    <col min="58" max="58" width="4.42578125" style="32" customWidth="1"/>
    <col min="59" max="59" width="2.5703125" style="40" customWidth="1"/>
    <col min="60" max="61" width="0.85546875" style="6" customWidth="1"/>
    <col min="62" max="65" width="3.5703125" style="6" customWidth="1"/>
    <col min="66" max="66" width="3.5703125" style="3" customWidth="1"/>
    <col min="67" max="67" width="3.85546875" style="3" customWidth="1"/>
    <col min="68" max="68" width="1.140625" style="3" customWidth="1"/>
    <col min="69" max="69" width="4.42578125" style="29" customWidth="1"/>
    <col min="70" max="70" width="2.5703125" style="40" customWidth="1"/>
    <col min="71" max="71" width="0.5703125" style="6" customWidth="1"/>
    <col min="72" max="72" width="6.42578125" style="6" customWidth="1"/>
    <col min="73" max="73" width="4.42578125" style="6" customWidth="1"/>
    <col min="74" max="75" width="4.42578125" style="7" customWidth="1"/>
    <col min="76" max="76" width="4.42578125" style="3" customWidth="1"/>
    <col min="77" max="77" width="3.140625" style="3" customWidth="1"/>
    <col min="78" max="79" width="1.140625" style="3" customWidth="1"/>
    <col min="80" max="80" width="4.42578125" style="29" customWidth="1"/>
    <col min="81" max="81" width="2.5703125" style="40" customWidth="1"/>
    <col min="82" max="82" width="0.85546875" style="6" customWidth="1"/>
    <col min="83" max="83" width="4.42578125" style="200" customWidth="1"/>
    <col min="84" max="84" width="5.85546875" style="200" customWidth="1"/>
    <col min="85" max="86" width="5.85546875" style="5" customWidth="1"/>
    <col min="87" max="87" width="4" style="4" customWidth="1"/>
    <col min="88" max="88" width="4.42578125" style="3" customWidth="1"/>
    <col min="89" max="90" width="3.85546875" style="3" customWidth="1"/>
    <col min="91" max="91" width="4" style="3" customWidth="1"/>
    <col min="92" max="92" width="4.42578125" style="29" customWidth="1"/>
    <col min="93" max="93" width="2.5703125" style="40" customWidth="1"/>
    <col min="94" max="94" width="0.5703125" style="40" customWidth="1"/>
    <col min="95" max="95" width="2.140625" style="32" customWidth="1"/>
    <col min="96" max="96" width="4.85546875" style="32" customWidth="1"/>
    <col min="97" max="98" width="5.5703125" style="5" customWidth="1"/>
    <col min="99" max="101" width="4.5703125" style="5" customWidth="1"/>
    <col min="102" max="102" width="4.5703125" style="4" customWidth="1"/>
    <col min="103" max="103" width="5.5703125" style="29" customWidth="1"/>
    <col min="104" max="104" width="2.5703125" style="40" customWidth="1"/>
    <col min="105" max="105" width="0.5703125" style="40" customWidth="1"/>
    <col min="106" max="106" width="6.5703125" style="40" customWidth="1"/>
    <col min="107" max="107" width="5.42578125" style="40" customWidth="1"/>
    <col min="108" max="108" width="5.5703125" style="40" customWidth="1"/>
    <col min="109" max="109" width="4.42578125" style="460" customWidth="1"/>
    <col min="110" max="110" width="3" style="32" customWidth="1"/>
    <col min="111" max="111" width="4" style="5" customWidth="1"/>
    <col min="112" max="112" width="5.5703125" style="5" customWidth="1"/>
    <col min="113" max="113" width="4.5703125" style="5" customWidth="1"/>
    <col min="114" max="114" width="4.5703125" style="4" customWidth="1"/>
    <col min="115" max="115" width="5.5703125" style="29" customWidth="1"/>
    <col min="116" max="116" width="2.5703125" style="40" customWidth="1"/>
    <col min="117" max="117" width="1" style="32" customWidth="1"/>
    <col min="118" max="119" width="4.140625" style="5" customWidth="1"/>
    <col min="120" max="120" width="3.5703125" style="4" customWidth="1"/>
    <col min="121" max="121" width="5.5703125" style="29" customWidth="1"/>
    <col min="122" max="122" width="2.5703125" style="40" customWidth="1"/>
    <col min="123" max="123" width="3.140625" style="4" customWidth="1"/>
    <col min="124" max="125" width="4" style="5" customWidth="1"/>
    <col min="126" max="126" width="4" style="32" customWidth="1"/>
    <col min="127" max="127" width="2.5703125" style="5" customWidth="1"/>
    <col min="128" max="128" width="1.42578125" style="7" customWidth="1"/>
    <col min="129" max="129" width="3.5703125" style="4" customWidth="1"/>
    <col min="130" max="131" width="4" style="5" customWidth="1"/>
    <col min="132" max="132" width="4.42578125" style="32" customWidth="1"/>
    <col min="133" max="133" width="3.42578125" style="5" customWidth="1"/>
    <col min="134" max="134" width="4.85546875" style="3" customWidth="1"/>
    <col min="135" max="136" width="1.140625" style="3" customWidth="1"/>
    <col min="137" max="137" width="5.5703125" style="29" customWidth="1"/>
    <col min="138" max="138" width="2.5703125" style="40" customWidth="1"/>
    <col min="139" max="139" width="2" style="4" customWidth="1"/>
    <col min="140" max="141" width="6.42578125" style="4" customWidth="1"/>
    <col min="142" max="142" width="6.42578125" style="29" customWidth="1"/>
    <col min="143" max="143" width="1.5703125" style="4" customWidth="1"/>
    <col min="144" max="145" width="8.5703125" style="4" customWidth="1"/>
    <col min="146" max="146" width="6.42578125" style="29" customWidth="1"/>
    <col min="147" max="147" width="0.5703125" style="4" customWidth="1"/>
    <col min="148" max="150" width="5.85546875" style="4" customWidth="1"/>
    <col min="151" max="151" width="5.85546875" style="29" customWidth="1"/>
    <col min="152" max="153" width="4.5703125" style="4" customWidth="1"/>
    <col min="154" max="154" width="4.5703125" style="29" customWidth="1"/>
    <col min="155" max="155" width="4" style="3" customWidth="1"/>
    <col min="156" max="156" width="3.85546875" style="4" customWidth="1"/>
    <col min="157" max="157" width="5" style="29" customWidth="1"/>
    <col min="158" max="161" width="3.85546875" style="5" customWidth="1"/>
    <col min="162" max="162" width="0.5703125" style="3" customWidth="1"/>
    <col min="163" max="163" width="9.140625" style="3"/>
    <col min="164" max="164" width="0.5703125" style="6" customWidth="1"/>
    <col min="165" max="165" width="2" style="6" customWidth="1"/>
    <col min="166" max="16384" width="9.140625" style="6"/>
  </cols>
  <sheetData>
    <row r="1" spans="1:167" s="478" customFormat="1" ht="33.6" customHeight="1" x14ac:dyDescent="0.2">
      <c r="A1" s="468" t="s">
        <v>10</v>
      </c>
      <c r="B1" s="469" t="s">
        <v>0</v>
      </c>
      <c r="C1" s="540"/>
      <c r="D1" s="1115" t="s">
        <v>6</v>
      </c>
      <c r="E1" s="1116"/>
      <c r="F1" s="1116"/>
      <c r="G1" s="1116"/>
      <c r="H1" s="1116"/>
      <c r="I1" s="1116"/>
      <c r="J1" s="1116"/>
      <c r="K1" s="1116"/>
      <c r="L1" s="1116"/>
      <c r="M1" s="1116"/>
      <c r="N1" s="1117"/>
      <c r="O1" s="1127" t="s">
        <v>290</v>
      </c>
      <c r="P1" s="1128"/>
      <c r="Q1" s="1129"/>
      <c r="R1" s="1130"/>
      <c r="S1" s="1131"/>
      <c r="T1" s="1132"/>
      <c r="U1" s="1131" t="s">
        <v>291</v>
      </c>
      <c r="V1" s="1133"/>
      <c r="W1" s="543"/>
      <c r="X1" s="1118" t="s">
        <v>8</v>
      </c>
      <c r="Y1" s="1119"/>
      <c r="Z1" s="1119"/>
      <c r="AA1" s="1119"/>
      <c r="AB1" s="1119"/>
      <c r="AC1" s="1119"/>
      <c r="AD1" s="1119"/>
      <c r="AE1" s="1119"/>
      <c r="AF1" s="1119"/>
      <c r="AG1" s="1119"/>
      <c r="AH1" s="1119"/>
      <c r="AI1" s="1119"/>
      <c r="AJ1" s="1119"/>
      <c r="AK1" s="1120" t="s">
        <v>133</v>
      </c>
      <c r="AL1" s="1121"/>
      <c r="AM1" s="1122"/>
      <c r="AN1" s="1122"/>
      <c r="AO1" s="1122"/>
      <c r="AP1" s="1122"/>
      <c r="AQ1" s="1122"/>
      <c r="AR1" s="1122"/>
      <c r="AS1" s="1122"/>
      <c r="AT1" s="1122"/>
      <c r="AU1" s="1122"/>
      <c r="AV1" s="1123"/>
      <c r="AW1" s="1124" t="s">
        <v>9</v>
      </c>
      <c r="AX1" s="1125"/>
      <c r="AY1" s="1125"/>
      <c r="AZ1" s="1125"/>
      <c r="BA1" s="1125"/>
      <c r="BB1" s="1125"/>
      <c r="BC1" s="1125"/>
      <c r="BD1" s="1125"/>
      <c r="BE1" s="1125"/>
      <c r="BF1" s="1125"/>
      <c r="BG1" s="1125"/>
      <c r="BH1" s="1125"/>
      <c r="BI1" s="1126"/>
      <c r="BJ1" s="1112" t="s">
        <v>11</v>
      </c>
      <c r="BK1" s="1113"/>
      <c r="BL1" s="1113"/>
      <c r="BM1" s="1113"/>
      <c r="BN1" s="1113"/>
      <c r="BO1" s="1113"/>
      <c r="BP1" s="1113"/>
      <c r="BQ1" s="1113"/>
      <c r="BR1" s="1114"/>
      <c r="BS1" s="472"/>
      <c r="BT1" s="1112" t="s">
        <v>12</v>
      </c>
      <c r="BU1" s="1113"/>
      <c r="BV1" s="1113"/>
      <c r="BW1" s="1113"/>
      <c r="BX1" s="1113"/>
      <c r="BY1" s="1113"/>
      <c r="BZ1" s="1113"/>
      <c r="CA1" s="1113"/>
      <c r="CB1" s="1113"/>
      <c r="CC1" s="1114"/>
      <c r="CD1" s="472"/>
      <c r="CE1" s="1106" t="s">
        <v>13</v>
      </c>
      <c r="CF1" s="1107"/>
      <c r="CG1" s="1107"/>
      <c r="CH1" s="1107"/>
      <c r="CI1" s="1107"/>
      <c r="CJ1" s="1107"/>
      <c r="CK1" s="1107"/>
      <c r="CL1" s="1107"/>
      <c r="CM1" s="1107"/>
      <c r="CN1" s="1107"/>
      <c r="CO1" s="1108"/>
      <c r="CP1" s="474"/>
      <c r="CQ1" s="473"/>
      <c r="CR1" s="474" t="s">
        <v>69</v>
      </c>
      <c r="CS1" s="1107" t="s">
        <v>25</v>
      </c>
      <c r="CT1" s="1107"/>
      <c r="CU1" s="1107"/>
      <c r="CV1" s="1107"/>
      <c r="CW1" s="1107"/>
      <c r="CX1" s="1107"/>
      <c r="CY1" s="1107"/>
      <c r="CZ1" s="1108"/>
      <c r="DA1" s="1106" t="s">
        <v>47</v>
      </c>
      <c r="DB1" s="1107"/>
      <c r="DC1" s="1107"/>
      <c r="DD1" s="1107"/>
      <c r="DE1" s="1107"/>
      <c r="DF1" s="1108"/>
      <c r="DG1" s="1109" t="s">
        <v>38</v>
      </c>
      <c r="DH1" s="1110"/>
      <c r="DI1" s="1110"/>
      <c r="DJ1" s="1110"/>
      <c r="DK1" s="1110"/>
      <c r="DL1" s="1111"/>
      <c r="DM1" s="1134" t="s">
        <v>146</v>
      </c>
      <c r="DN1" s="1134"/>
      <c r="DO1" s="1134"/>
      <c r="DP1" s="1134"/>
      <c r="DQ1" s="1134"/>
      <c r="DR1" s="1135"/>
      <c r="DS1" s="1143" t="s">
        <v>147</v>
      </c>
      <c r="DT1" s="1134"/>
      <c r="DU1" s="1134"/>
      <c r="DV1" s="1134"/>
      <c r="DW1" s="1144"/>
      <c r="DX1" s="1106" t="s">
        <v>154</v>
      </c>
      <c r="DY1" s="1107"/>
      <c r="DZ1" s="1107"/>
      <c r="EA1" s="1107"/>
      <c r="EB1" s="1107"/>
      <c r="EC1" s="1107"/>
      <c r="ED1" s="821" t="s">
        <v>15</v>
      </c>
      <c r="EE1" s="821"/>
      <c r="EF1" s="821"/>
      <c r="EG1" s="821"/>
      <c r="EH1" s="822"/>
      <c r="EI1" s="475"/>
      <c r="EJ1" s="1139" t="s">
        <v>60</v>
      </c>
      <c r="EK1" s="1139"/>
      <c r="EL1" s="1139"/>
      <c r="EM1" s="476"/>
      <c r="EN1" s="1106" t="s">
        <v>129</v>
      </c>
      <c r="EO1" s="1107"/>
      <c r="EP1" s="1108"/>
      <c r="EQ1" s="475"/>
      <c r="ER1" s="1106" t="s">
        <v>124</v>
      </c>
      <c r="ES1" s="1107"/>
      <c r="ET1" s="1107"/>
      <c r="EU1" s="1108"/>
      <c r="EV1" s="1140" t="s">
        <v>74</v>
      </c>
      <c r="EW1" s="1141"/>
      <c r="EX1" s="1142"/>
      <c r="EY1" s="1112" t="s">
        <v>29</v>
      </c>
      <c r="EZ1" s="1113"/>
      <c r="FA1" s="1113"/>
      <c r="FB1" s="1113"/>
      <c r="FC1" s="1113"/>
      <c r="FD1" s="1113"/>
      <c r="FE1" s="1114"/>
      <c r="FF1" s="471"/>
      <c r="FG1" s="477" t="s">
        <v>30</v>
      </c>
      <c r="FH1" s="470"/>
      <c r="FI1" s="472"/>
    </row>
    <row r="2" spans="1:167" ht="12.75" customHeight="1" x14ac:dyDescent="0.2">
      <c r="A2" s="1"/>
      <c r="B2" s="8"/>
      <c r="C2" s="525"/>
      <c r="D2" s="760" t="s">
        <v>92</v>
      </c>
      <c r="E2" s="732" t="s">
        <v>3</v>
      </c>
      <c r="F2" s="11"/>
      <c r="G2" s="11" t="s">
        <v>76</v>
      </c>
      <c r="H2" s="11" t="s">
        <v>36</v>
      </c>
      <c r="I2" s="11" t="s">
        <v>89</v>
      </c>
      <c r="J2" s="20" t="s">
        <v>289</v>
      </c>
      <c r="K2" s="49"/>
      <c r="L2" s="46" t="s">
        <v>41</v>
      </c>
      <c r="M2" s="775" t="s">
        <v>22</v>
      </c>
      <c r="N2" s="776" t="s">
        <v>7</v>
      </c>
      <c r="O2" s="159" t="s">
        <v>7</v>
      </c>
      <c r="P2" s="69" t="s">
        <v>7</v>
      </c>
      <c r="Q2" s="159" t="s">
        <v>7</v>
      </c>
      <c r="R2" s="69" t="s">
        <v>7</v>
      </c>
      <c r="S2" s="159" t="s">
        <v>7</v>
      </c>
      <c r="T2" s="69" t="s">
        <v>7</v>
      </c>
      <c r="U2" s="159" t="s">
        <v>7</v>
      </c>
      <c r="V2" s="761" t="s">
        <v>7</v>
      </c>
      <c r="W2" s="544"/>
      <c r="X2" s="44"/>
      <c r="Y2" s="44" t="s">
        <v>92</v>
      </c>
      <c r="Z2" s="201" t="s">
        <v>126</v>
      </c>
      <c r="AA2" s="11" t="s">
        <v>3</v>
      </c>
      <c r="AB2" s="11" t="s">
        <v>51</v>
      </c>
      <c r="AC2" s="11" t="s">
        <v>36</v>
      </c>
      <c r="AD2" s="11" t="s">
        <v>89</v>
      </c>
      <c r="AE2" s="11" t="s">
        <v>289</v>
      </c>
      <c r="AF2" s="20" t="s">
        <v>65</v>
      </c>
      <c r="AG2" s="46" t="s">
        <v>41</v>
      </c>
      <c r="AH2" s="159" t="s">
        <v>22</v>
      </c>
      <c r="AI2" s="41" t="s">
        <v>7</v>
      </c>
      <c r="AJ2" s="46"/>
      <c r="AK2" s="48" t="s">
        <v>45</v>
      </c>
      <c r="AL2" s="47" t="s">
        <v>126</v>
      </c>
      <c r="AM2" s="22" t="s">
        <v>3</v>
      </c>
      <c r="AN2" s="22" t="s">
        <v>76</v>
      </c>
      <c r="AO2" s="22" t="s">
        <v>141</v>
      </c>
      <c r="AP2" s="22" t="s">
        <v>89</v>
      </c>
      <c r="AQ2" s="11" t="s">
        <v>289</v>
      </c>
      <c r="AR2" s="11" t="s">
        <v>41</v>
      </c>
      <c r="AS2" s="11"/>
      <c r="AT2" s="717" t="s">
        <v>132</v>
      </c>
      <c r="AU2" s="41" t="s">
        <v>7</v>
      </c>
      <c r="AV2" s="160"/>
      <c r="AW2" s="12" t="s">
        <v>45</v>
      </c>
      <c r="AX2" s="3" t="s">
        <v>46</v>
      </c>
      <c r="AY2" s="5" t="s">
        <v>3</v>
      </c>
      <c r="AZ2" s="5" t="s">
        <v>67</v>
      </c>
      <c r="BA2" s="5" t="s">
        <v>63</v>
      </c>
      <c r="BB2" s="5" t="s">
        <v>76</v>
      </c>
      <c r="BC2" s="5" t="s">
        <v>89</v>
      </c>
      <c r="BD2" s="3" t="s">
        <v>289</v>
      </c>
      <c r="BE2" s="3" t="s">
        <v>41</v>
      </c>
      <c r="BF2" s="33" t="s">
        <v>7</v>
      </c>
      <c r="BG2" s="40" t="s">
        <v>7</v>
      </c>
      <c r="BH2" s="9"/>
      <c r="BI2" s="90"/>
      <c r="BJ2" s="12" t="s">
        <v>45</v>
      </c>
      <c r="BK2" s="3" t="s">
        <v>46</v>
      </c>
      <c r="BL2" s="3" t="s">
        <v>42</v>
      </c>
      <c r="BM2" s="3" t="s">
        <v>76</v>
      </c>
      <c r="BN2" s="3" t="s">
        <v>36</v>
      </c>
      <c r="BO2" s="3" t="s">
        <v>140</v>
      </c>
      <c r="BQ2" s="30" t="s">
        <v>7</v>
      </c>
      <c r="BR2" s="67" t="s">
        <v>7</v>
      </c>
      <c r="BS2" s="9"/>
      <c r="BT2" s="145" t="s">
        <v>37</v>
      </c>
      <c r="BU2" s="126" t="s">
        <v>46</v>
      </c>
      <c r="BV2" s="4" t="s">
        <v>3</v>
      </c>
      <c r="BW2" s="4" t="s">
        <v>89</v>
      </c>
      <c r="BX2" s="3" t="s">
        <v>289</v>
      </c>
      <c r="CB2" s="30" t="s">
        <v>7</v>
      </c>
      <c r="CC2" s="67" t="s">
        <v>7</v>
      </c>
      <c r="CD2" s="9"/>
      <c r="CE2" s="17" t="s">
        <v>71</v>
      </c>
      <c r="CF2" s="607" t="s">
        <v>72</v>
      </c>
      <c r="CG2" s="10" t="s">
        <v>72</v>
      </c>
      <c r="CH2" s="523" t="s">
        <v>90</v>
      </c>
      <c r="CI2" s="202" t="s">
        <v>3</v>
      </c>
      <c r="CJ2" s="3" t="s">
        <v>76</v>
      </c>
      <c r="CK2" s="3" t="s">
        <v>46</v>
      </c>
      <c r="CL2" s="3" t="s">
        <v>135</v>
      </c>
      <c r="CM2" s="3" t="s">
        <v>14</v>
      </c>
      <c r="CN2" s="30" t="s">
        <v>7</v>
      </c>
      <c r="CO2" s="67" t="s">
        <v>7</v>
      </c>
      <c r="CP2" s="70"/>
      <c r="CQ2" s="73"/>
      <c r="CR2" s="249" t="s">
        <v>42</v>
      </c>
      <c r="CS2" s="5" t="s">
        <v>92</v>
      </c>
      <c r="CT2" s="5" t="s">
        <v>100</v>
      </c>
      <c r="CU2" s="5" t="s">
        <v>36</v>
      </c>
      <c r="CV2" s="5" t="s">
        <v>76</v>
      </c>
      <c r="CW2" s="5" t="s">
        <v>93</v>
      </c>
      <c r="CX2" s="4" t="s">
        <v>41</v>
      </c>
      <c r="CY2" s="29" t="s">
        <v>7</v>
      </c>
      <c r="CZ2" s="243" t="s">
        <v>7</v>
      </c>
      <c r="DA2" s="255"/>
      <c r="DB2" s="31" t="s">
        <v>52</v>
      </c>
      <c r="DC2" s="70" t="s">
        <v>53</v>
      </c>
      <c r="DD2" s="70" t="s">
        <v>55</v>
      </c>
      <c r="DE2" s="457" t="s">
        <v>51</v>
      </c>
      <c r="DF2" s="256"/>
      <c r="DG2" s="249"/>
      <c r="DH2" s="5" t="s">
        <v>46</v>
      </c>
      <c r="DI2" s="32" t="s">
        <v>88</v>
      </c>
      <c r="DK2" s="29" t="s">
        <v>7</v>
      </c>
      <c r="DL2" s="67" t="s">
        <v>7</v>
      </c>
      <c r="DM2" s="252"/>
      <c r="DN2" s="47"/>
      <c r="DO2" s="22"/>
      <c r="DP2" s="20" t="s">
        <v>151</v>
      </c>
      <c r="DQ2" s="39" t="s">
        <v>7</v>
      </c>
      <c r="DR2" s="69" t="s">
        <v>7</v>
      </c>
      <c r="DS2" s="205" t="s">
        <v>98</v>
      </c>
      <c r="DT2" s="47" t="s">
        <v>98</v>
      </c>
      <c r="DU2" s="47" t="s">
        <v>98</v>
      </c>
      <c r="DV2" s="252" t="s">
        <v>7</v>
      </c>
      <c r="DW2" s="391"/>
      <c r="DX2" s="21"/>
      <c r="DY2" s="205" t="s">
        <v>36</v>
      </c>
      <c r="DZ2" s="47"/>
      <c r="EA2" s="47"/>
      <c r="EB2" s="252" t="s">
        <v>7</v>
      </c>
      <c r="EC2" s="391"/>
      <c r="EG2" s="29" t="s">
        <v>7</v>
      </c>
      <c r="EH2" s="67" t="s">
        <v>7</v>
      </c>
      <c r="EI2" s="79"/>
      <c r="EJ2" s="79" t="s">
        <v>61</v>
      </c>
      <c r="EK2" s="79"/>
      <c r="EL2" s="122" t="s">
        <v>7</v>
      </c>
      <c r="EM2" s="79"/>
      <c r="EN2" s="13" t="s">
        <v>127</v>
      </c>
      <c r="EO2" s="79"/>
      <c r="EP2" s="122" t="s">
        <v>7</v>
      </c>
      <c r="EQ2" s="79"/>
      <c r="ER2" s="13" t="s">
        <v>45</v>
      </c>
      <c r="ES2" s="14" t="s">
        <v>76</v>
      </c>
      <c r="ET2" s="14" t="s">
        <v>36</v>
      </c>
      <c r="EU2" s="66" t="s">
        <v>1</v>
      </c>
      <c r="EV2" s="79" t="s">
        <v>77</v>
      </c>
      <c r="EW2" s="79" t="s">
        <v>75</v>
      </c>
      <c r="EX2" s="30" t="s">
        <v>1</v>
      </c>
      <c r="EY2" s="138" t="s">
        <v>36</v>
      </c>
      <c r="EZ2" s="378" t="s">
        <v>5</v>
      </c>
      <c r="FA2" s="142" t="s">
        <v>1</v>
      </c>
      <c r="FB2" s="1136" t="s">
        <v>79</v>
      </c>
      <c r="FC2" s="1137"/>
      <c r="FD2" s="1137"/>
      <c r="FE2" s="1138"/>
      <c r="FF2" s="84"/>
      <c r="FG2" s="93" t="s">
        <v>31</v>
      </c>
      <c r="FH2" s="98"/>
      <c r="FI2" s="86"/>
    </row>
    <row r="3" spans="1:167" ht="12" thickBot="1" x14ac:dyDescent="0.25">
      <c r="A3" s="52"/>
      <c r="B3" s="53"/>
      <c r="C3" s="526"/>
      <c r="D3" s="814"/>
      <c r="E3" s="815" t="s">
        <v>40</v>
      </c>
      <c r="F3" s="55"/>
      <c r="G3" s="815" t="s">
        <v>40</v>
      </c>
      <c r="H3" s="815" t="s">
        <v>40</v>
      </c>
      <c r="I3" s="815" t="s">
        <v>40</v>
      </c>
      <c r="J3" s="816" t="s">
        <v>40</v>
      </c>
      <c r="K3" s="1022"/>
      <c r="L3" s="817" t="s">
        <v>40</v>
      </c>
      <c r="M3" s="777"/>
      <c r="N3" s="778"/>
      <c r="O3" s="156" t="s">
        <v>40</v>
      </c>
      <c r="P3" s="68"/>
      <c r="Q3" s="602"/>
      <c r="R3" s="68"/>
      <c r="S3" s="156"/>
      <c r="T3" s="68"/>
      <c r="U3" s="156"/>
      <c r="V3" s="762"/>
      <c r="W3" s="545"/>
      <c r="X3" s="54"/>
      <c r="Y3" s="54"/>
      <c r="Z3" s="57" t="s">
        <v>40</v>
      </c>
      <c r="AA3" s="55" t="s">
        <v>40</v>
      </c>
      <c r="AB3" s="55"/>
      <c r="AC3" s="55" t="s">
        <v>40</v>
      </c>
      <c r="AD3" s="55" t="s">
        <v>40</v>
      </c>
      <c r="AE3" s="55"/>
      <c r="AF3" s="63" t="s">
        <v>40</v>
      </c>
      <c r="AG3" s="58" t="s">
        <v>40</v>
      </c>
      <c r="AH3" s="601"/>
      <c r="AI3" s="50"/>
      <c r="AJ3" s="104"/>
      <c r="AK3" s="198"/>
      <c r="AL3" s="82"/>
      <c r="AM3" s="59"/>
      <c r="AN3" s="59"/>
      <c r="AO3" s="59"/>
      <c r="AP3" s="59"/>
      <c r="AQ3" s="55"/>
      <c r="AR3" s="55"/>
      <c r="AS3" s="55"/>
      <c r="AT3" s="161"/>
      <c r="AU3" s="50"/>
      <c r="AV3" s="104"/>
      <c r="AW3" s="54"/>
      <c r="AX3" s="55"/>
      <c r="AY3" s="59"/>
      <c r="AZ3" s="59"/>
      <c r="BA3" s="59"/>
      <c r="BB3" s="59"/>
      <c r="BC3" s="59"/>
      <c r="BD3" s="55"/>
      <c r="BE3" s="55"/>
      <c r="BF3" s="60"/>
      <c r="BG3" s="50"/>
      <c r="BH3" s="57"/>
      <c r="BI3" s="104"/>
      <c r="BJ3" s="54"/>
      <c r="BK3" s="55"/>
      <c r="BL3" s="55"/>
      <c r="BM3" s="55"/>
      <c r="BN3" s="55"/>
      <c r="BO3" s="55"/>
      <c r="BP3" s="55"/>
      <c r="BQ3" s="61"/>
      <c r="BR3" s="68"/>
      <c r="BS3" s="57"/>
      <c r="BT3" s="146" t="s">
        <v>14</v>
      </c>
      <c r="BU3" s="147"/>
      <c r="BV3" s="63"/>
      <c r="BW3" s="63"/>
      <c r="BX3" s="55"/>
      <c r="BY3" s="55"/>
      <c r="BZ3" s="55"/>
      <c r="CA3" s="55"/>
      <c r="CB3" s="61"/>
      <c r="CC3" s="68"/>
      <c r="CD3" s="57"/>
      <c r="CE3" s="198" t="s">
        <v>73</v>
      </c>
      <c r="CF3" s="608" t="s">
        <v>73</v>
      </c>
      <c r="CG3" s="606" t="s">
        <v>73</v>
      </c>
      <c r="CH3" s="424" t="s">
        <v>73</v>
      </c>
      <c r="CI3" s="290"/>
      <c r="CJ3" s="55"/>
      <c r="CK3" s="55"/>
      <c r="CL3" s="55"/>
      <c r="CM3" s="55"/>
      <c r="CN3" s="61"/>
      <c r="CO3" s="68"/>
      <c r="CP3" s="71"/>
      <c r="CQ3" s="74"/>
      <c r="CR3" s="250" t="s">
        <v>37</v>
      </c>
      <c r="CS3" s="59"/>
      <c r="CT3" s="59"/>
      <c r="CU3" s="59"/>
      <c r="CV3" s="59"/>
      <c r="CW3" s="59"/>
      <c r="CX3" s="63"/>
      <c r="CY3" s="35"/>
      <c r="CZ3" s="244"/>
      <c r="DA3" s="257"/>
      <c r="DB3" s="71" t="s">
        <v>56</v>
      </c>
      <c r="DC3" s="71" t="s">
        <v>54</v>
      </c>
      <c r="DD3" s="264" t="s">
        <v>39</v>
      </c>
      <c r="DE3" s="458"/>
      <c r="DF3" s="258"/>
      <c r="DG3" s="250"/>
      <c r="DH3" s="77" t="s">
        <v>70</v>
      </c>
      <c r="DI3" s="161" t="s">
        <v>89</v>
      </c>
      <c r="DJ3" s="63" t="s">
        <v>4</v>
      </c>
      <c r="DK3" s="35"/>
      <c r="DL3" s="68"/>
      <c r="DM3" s="250"/>
      <c r="DN3" s="82" t="s">
        <v>45</v>
      </c>
      <c r="DO3" s="77" t="s">
        <v>89</v>
      </c>
      <c r="DP3" s="63" t="s">
        <v>14</v>
      </c>
      <c r="DQ3" s="35"/>
      <c r="DR3" s="68"/>
      <c r="DS3" s="290" t="s">
        <v>99</v>
      </c>
      <c r="DT3" s="82" t="s">
        <v>148</v>
      </c>
      <c r="DU3" s="82" t="s">
        <v>45</v>
      </c>
      <c r="DV3" s="250"/>
      <c r="DW3" s="748"/>
      <c r="DX3" s="76"/>
      <c r="DY3" s="290"/>
      <c r="DZ3" s="82"/>
      <c r="EA3" s="82"/>
      <c r="EB3" s="250"/>
      <c r="EC3" s="748"/>
      <c r="ED3" s="55"/>
      <c r="EE3" s="55"/>
      <c r="EF3" s="55"/>
      <c r="EG3" s="35"/>
      <c r="EH3" s="68"/>
      <c r="EI3" s="80"/>
      <c r="EJ3" s="80"/>
      <c r="EK3" s="80"/>
      <c r="EL3" s="123"/>
      <c r="EM3" s="80"/>
      <c r="EN3" s="62" t="s">
        <v>126</v>
      </c>
      <c r="EO3" s="80"/>
      <c r="EP3" s="123"/>
      <c r="EQ3" s="80"/>
      <c r="ER3" s="62"/>
      <c r="ES3" s="85"/>
      <c r="ET3" s="85"/>
      <c r="EU3" s="83"/>
      <c r="EV3" s="80"/>
      <c r="EW3" s="80"/>
      <c r="EX3" s="61"/>
      <c r="EY3" s="139"/>
      <c r="EZ3" s="379"/>
      <c r="FA3" s="143"/>
      <c r="FB3" s="429" t="s">
        <v>26</v>
      </c>
      <c r="FC3" s="430" t="s">
        <v>27</v>
      </c>
      <c r="FD3" s="430" t="s">
        <v>125</v>
      </c>
      <c r="FE3" s="431" t="s">
        <v>28</v>
      </c>
      <c r="FF3" s="56"/>
      <c r="FG3" s="94"/>
      <c r="FH3" s="99"/>
      <c r="FI3" s="88"/>
      <c r="FJ3" s="64"/>
      <c r="FK3" s="64"/>
    </row>
    <row r="4" spans="1:167" s="200" customFormat="1" ht="12" thickBot="1" x14ac:dyDescent="0.25">
      <c r="A4" s="219"/>
      <c r="B4" s="220" t="s">
        <v>48</v>
      </c>
      <c r="C4" s="527"/>
      <c r="D4" s="763">
        <v>1</v>
      </c>
      <c r="E4" s="212">
        <v>1</v>
      </c>
      <c r="F4" s="212"/>
      <c r="G4" s="212">
        <v>1</v>
      </c>
      <c r="H4" s="212">
        <v>1</v>
      </c>
      <c r="I4" s="212">
        <v>1</v>
      </c>
      <c r="J4" s="212">
        <v>1</v>
      </c>
      <c r="K4" s="221"/>
      <c r="L4" s="221">
        <v>1</v>
      </c>
      <c r="M4" s="779">
        <f>SUM(D4:L4)</f>
        <v>7</v>
      </c>
      <c r="N4" s="780"/>
      <c r="O4" s="222">
        <v>3</v>
      </c>
      <c r="P4" s="208"/>
      <c r="Q4" s="222">
        <v>2</v>
      </c>
      <c r="R4" s="208"/>
      <c r="S4" s="222">
        <v>3</v>
      </c>
      <c r="T4" s="208"/>
      <c r="U4" s="222">
        <v>4</v>
      </c>
      <c r="V4" s="764"/>
      <c r="W4" s="546"/>
      <c r="X4" s="210"/>
      <c r="Y4" s="210">
        <v>1</v>
      </c>
      <c r="Z4" s="211"/>
      <c r="AA4" s="212">
        <v>1</v>
      </c>
      <c r="AB4" s="212"/>
      <c r="AC4" s="212">
        <v>1</v>
      </c>
      <c r="AD4" s="212">
        <v>1</v>
      </c>
      <c r="AE4" s="212">
        <v>1</v>
      </c>
      <c r="AF4" s="212">
        <v>1</v>
      </c>
      <c r="AG4" s="221">
        <v>1</v>
      </c>
      <c r="AH4" s="222">
        <f>SUM(Y4:AG4)</f>
        <v>7</v>
      </c>
      <c r="AI4" s="209"/>
      <c r="AJ4" s="221"/>
      <c r="AK4" s="210">
        <v>1</v>
      </c>
      <c r="AL4" s="211">
        <v>1</v>
      </c>
      <c r="AM4" s="212">
        <v>1</v>
      </c>
      <c r="AN4" s="212"/>
      <c r="AO4" s="212"/>
      <c r="AP4" s="212">
        <v>1</v>
      </c>
      <c r="AQ4" s="212">
        <v>1</v>
      </c>
      <c r="AR4" s="212">
        <v>1</v>
      </c>
      <c r="AS4" s="212"/>
      <c r="AT4" s="213">
        <f>SUM(AK4:AR4)</f>
        <v>6</v>
      </c>
      <c r="AU4" s="209"/>
      <c r="AV4" s="224"/>
      <c r="AW4" s="210">
        <v>1</v>
      </c>
      <c r="AX4" s="212">
        <v>1</v>
      </c>
      <c r="AY4" s="212">
        <v>1</v>
      </c>
      <c r="AZ4" s="212"/>
      <c r="BA4" s="212"/>
      <c r="BB4" s="212"/>
      <c r="BC4" s="212">
        <v>1</v>
      </c>
      <c r="BD4" s="212">
        <v>1</v>
      </c>
      <c r="BE4" s="212">
        <v>1</v>
      </c>
      <c r="BF4" s="214">
        <f>SUM(AW4:BC4)</f>
        <v>4</v>
      </c>
      <c r="BG4" s="209"/>
      <c r="BH4" s="211"/>
      <c r="BI4" s="224"/>
      <c r="BJ4" s="210"/>
      <c r="BK4" s="212"/>
      <c r="BL4" s="212"/>
      <c r="BM4" s="212">
        <v>1</v>
      </c>
      <c r="BN4" s="212">
        <v>1</v>
      </c>
      <c r="BO4" s="212">
        <v>1</v>
      </c>
      <c r="BP4" s="212"/>
      <c r="BQ4" s="214">
        <f>SUM(BJ4:BO4)</f>
        <v>3</v>
      </c>
      <c r="BR4" s="208"/>
      <c r="BS4" s="211"/>
      <c r="BT4" s="225"/>
      <c r="BU4" s="226">
        <v>1</v>
      </c>
      <c r="BV4" s="212">
        <v>1</v>
      </c>
      <c r="BW4" s="212">
        <v>1</v>
      </c>
      <c r="BX4" s="212">
        <v>1</v>
      </c>
      <c r="BY4" s="212"/>
      <c r="BZ4" s="212"/>
      <c r="CA4" s="212"/>
      <c r="CB4" s="214">
        <f>SUM(BU4:BZ4)</f>
        <v>4</v>
      </c>
      <c r="CC4" s="208"/>
      <c r="CD4" s="211"/>
      <c r="CE4" s="603" t="s">
        <v>106</v>
      </c>
      <c r="CF4" s="609" t="s">
        <v>64</v>
      </c>
      <c r="CG4" s="211"/>
      <c r="CH4" s="291"/>
      <c r="CI4" s="211">
        <v>1</v>
      </c>
      <c r="CJ4" s="212">
        <v>1</v>
      </c>
      <c r="CK4" s="212">
        <v>1</v>
      </c>
      <c r="CL4" s="212">
        <v>1</v>
      </c>
      <c r="CM4" s="212">
        <v>1</v>
      </c>
      <c r="CN4" s="214">
        <f>SUM(CE4:CM4)</f>
        <v>5</v>
      </c>
      <c r="CO4" s="208"/>
      <c r="CP4" s="215"/>
      <c r="CQ4" s="216"/>
      <c r="CR4" s="251"/>
      <c r="CS4" s="217">
        <v>1</v>
      </c>
      <c r="CT4" s="217">
        <v>1</v>
      </c>
      <c r="CU4" s="212">
        <v>1</v>
      </c>
      <c r="CV4" s="212"/>
      <c r="CW4" s="212"/>
      <c r="CX4" s="212">
        <v>1</v>
      </c>
      <c r="CY4" s="213">
        <f>SUM(CS4:CX4)</f>
        <v>4</v>
      </c>
      <c r="CZ4" s="245"/>
      <c r="DA4" s="259"/>
      <c r="DB4" s="215"/>
      <c r="DC4" s="215"/>
      <c r="DD4" s="215"/>
      <c r="DE4" s="215"/>
      <c r="DF4" s="228"/>
      <c r="DG4" s="211"/>
      <c r="DH4" s="217">
        <v>1</v>
      </c>
      <c r="DI4" s="212"/>
      <c r="DJ4" s="212"/>
      <c r="DK4" s="213">
        <f>SUM(DG4:DJ4)</f>
        <v>1</v>
      </c>
      <c r="DL4" s="208"/>
      <c r="DM4" s="251"/>
      <c r="DN4" s="211">
        <v>1</v>
      </c>
      <c r="DO4" s="217">
        <v>1</v>
      </c>
      <c r="DP4" s="212">
        <v>1</v>
      </c>
      <c r="DQ4" s="213">
        <f>SUM(DN4:DP4)</f>
        <v>3</v>
      </c>
      <c r="DR4" s="208"/>
      <c r="DS4" s="823">
        <v>1</v>
      </c>
      <c r="DT4" s="211">
        <v>1</v>
      </c>
      <c r="DU4" s="211">
        <v>1</v>
      </c>
      <c r="DV4" s="251">
        <f>SUM(DS4:DU4)</f>
        <v>3</v>
      </c>
      <c r="DW4" s="749"/>
      <c r="DX4" s="227"/>
      <c r="DY4" s="823"/>
      <c r="DZ4" s="211"/>
      <c r="EA4" s="211"/>
      <c r="EB4" s="251">
        <f>SUM(DY4:EA4)</f>
        <v>0</v>
      </c>
      <c r="EC4" s="749"/>
      <c r="ED4" s="212"/>
      <c r="EE4" s="212"/>
      <c r="EF4" s="212"/>
      <c r="EG4" s="213"/>
      <c r="EH4" s="208"/>
      <c r="EI4" s="223"/>
      <c r="EJ4" s="223"/>
      <c r="EK4" s="223"/>
      <c r="EL4" s="228"/>
      <c r="EM4" s="223"/>
      <c r="EN4" s="210">
        <v>1</v>
      </c>
      <c r="EO4" s="223"/>
      <c r="EP4" s="228">
        <f>SUM(EN4:EO4)</f>
        <v>1</v>
      </c>
      <c r="EQ4" s="223"/>
      <c r="ER4" s="210"/>
      <c r="ES4" s="221">
        <v>1</v>
      </c>
      <c r="ET4" s="221">
        <v>1</v>
      </c>
      <c r="EU4" s="229">
        <f>SUM(ER4:ET4)</f>
        <v>2</v>
      </c>
      <c r="EV4" s="223"/>
      <c r="EW4" s="223"/>
      <c r="EX4" s="214"/>
      <c r="EY4" s="230">
        <v>1</v>
      </c>
      <c r="EZ4" s="464"/>
      <c r="FA4" s="218">
        <f>SUM(EY4:EZ4)</f>
        <v>1</v>
      </c>
      <c r="FB4" s="222"/>
      <c r="FC4" s="213"/>
      <c r="FD4" s="213"/>
      <c r="FE4" s="229"/>
      <c r="FF4" s="223"/>
      <c r="FG4" s="231"/>
      <c r="FH4" s="232"/>
      <c r="FI4" s="233"/>
      <c r="FJ4" s="234"/>
      <c r="FK4" s="234"/>
    </row>
    <row r="5" spans="1:167" x14ac:dyDescent="0.2">
      <c r="A5" s="51">
        <v>1</v>
      </c>
      <c r="B5" s="604" t="s">
        <v>96</v>
      </c>
      <c r="C5" s="550"/>
      <c r="D5" s="408"/>
      <c r="E5" s="20">
        <v>115.4</v>
      </c>
      <c r="F5" s="20"/>
      <c r="G5" s="20">
        <v>67.967840689655176</v>
      </c>
      <c r="H5" s="20">
        <v>102.87319862068966</v>
      </c>
      <c r="I5" s="20">
        <v>76.266668899999999</v>
      </c>
      <c r="J5" s="411">
        <v>82.1</v>
      </c>
      <c r="K5" s="1023"/>
      <c r="L5" s="49"/>
      <c r="M5" s="781">
        <f t="shared" ref="M5:M36" si="0">AVERAGE(D5:L5)</f>
        <v>88.921541642068973</v>
      </c>
      <c r="N5" s="776">
        <f t="shared" ref="N5:N36" si="1">RANK(M5,M$5:M$56)</f>
        <v>8</v>
      </c>
      <c r="O5" s="206">
        <f>AVERAGE(E5,H5,I5,J5)</f>
        <v>94.159966880172419</v>
      </c>
      <c r="P5" s="69">
        <f t="shared" ref="P5:P36" si="2">RANK(O5,O$5:O$56)</f>
        <v>7</v>
      </c>
      <c r="Q5" s="206" t="e">
        <f>AVERAGE(D5,E5,H5,I5,#REF!,J5,L5)</f>
        <v>#REF!</v>
      </c>
      <c r="R5" s="69" t="e">
        <f t="shared" ref="R5:R36" si="3">RANK(Q5,Q$5:Q$56)</f>
        <v>#REF!</v>
      </c>
      <c r="S5" s="206"/>
      <c r="T5" s="69" t="e">
        <f t="shared" ref="T5:T36" si="4">RANK(S5,S$5:S$56)</f>
        <v>#N/A</v>
      </c>
      <c r="U5" s="206">
        <f>AVERAGE(I5,J5)</f>
        <v>79.18333444999999</v>
      </c>
      <c r="V5" s="761">
        <f t="shared" ref="V5:V36" si="5">RANK(U5,U$5:U$56)</f>
        <v>10</v>
      </c>
      <c r="W5" s="547"/>
      <c r="X5" s="42"/>
      <c r="Y5" s="42"/>
      <c r="Z5" s="205"/>
      <c r="AA5" s="20">
        <v>53.3</v>
      </c>
      <c r="AB5" s="20">
        <v>53.2</v>
      </c>
      <c r="AC5" s="20">
        <v>57.25</v>
      </c>
      <c r="AD5" s="20">
        <v>57.65</v>
      </c>
      <c r="AE5" s="20">
        <v>59.2</v>
      </c>
      <c r="AF5" s="411"/>
      <c r="AG5" s="49"/>
      <c r="AH5" s="206">
        <f>AVERAGE(Y5:AG5)</f>
        <v>56.120000000000005</v>
      </c>
      <c r="AI5" s="41">
        <f t="shared" ref="AI5:AI36" si="6">RANK(AH5,AH$5:AH$56)</f>
        <v>40</v>
      </c>
      <c r="AJ5" s="43"/>
      <c r="AK5" s="48"/>
      <c r="AL5" s="47"/>
      <c r="AM5" s="22">
        <v>99</v>
      </c>
      <c r="AN5" s="22">
        <v>92</v>
      </c>
      <c r="AO5" s="22"/>
      <c r="AP5" s="22">
        <v>111</v>
      </c>
      <c r="AQ5" s="22">
        <v>102</v>
      </c>
      <c r="AR5" s="22"/>
      <c r="AS5" s="20"/>
      <c r="AT5" s="38">
        <f>AVERAGE(AK5,AM5,AN5,AP5,AQ5,AR5)</f>
        <v>101</v>
      </c>
      <c r="AU5" s="41">
        <f t="shared" ref="AU5:AU36" si="7">RANK(AT5,AT$5:AT$56,1)</f>
        <v>41</v>
      </c>
      <c r="AV5" s="160"/>
      <c r="AW5" s="48"/>
      <c r="AX5" s="22"/>
      <c r="AY5" s="22"/>
      <c r="AZ5" s="22"/>
      <c r="BA5" s="22"/>
      <c r="BB5" s="22">
        <v>37</v>
      </c>
      <c r="BC5" s="22">
        <v>39.960629900000001</v>
      </c>
      <c r="BD5" s="20">
        <v>32.299999999999997</v>
      </c>
      <c r="BE5" s="20"/>
      <c r="BF5" s="45">
        <f t="shared" ref="BF5:BF36" si="8">AVERAGE(AW5:BE5)</f>
        <v>36.420209966666668</v>
      </c>
      <c r="BG5" s="41">
        <f t="shared" ref="BG5:BG36" si="9">RANK(BF5,BF$5:BF$56)</f>
        <v>15</v>
      </c>
      <c r="BH5" s="47"/>
      <c r="BI5" s="89"/>
      <c r="BJ5" s="42"/>
      <c r="BK5" s="20"/>
      <c r="BL5" s="22"/>
      <c r="BM5" s="20">
        <v>1</v>
      </c>
      <c r="BN5" s="20">
        <v>0</v>
      </c>
      <c r="BO5" s="20"/>
      <c r="BP5" s="20"/>
      <c r="BQ5" s="36">
        <f t="shared" ref="BQ5:BQ36" si="10">AVERAGE(BJ5:BP5)</f>
        <v>0.5</v>
      </c>
      <c r="BR5" s="69">
        <f t="shared" ref="BR5:BR36" si="11">RANK(BQ5,BQ$5:BQ$56,1)</f>
        <v>2</v>
      </c>
      <c r="BS5" s="47"/>
      <c r="BT5" s="148"/>
      <c r="BU5" s="276"/>
      <c r="BV5" s="20">
        <v>0</v>
      </c>
      <c r="BW5" s="20">
        <v>0</v>
      </c>
      <c r="BX5" s="20">
        <v>0.7</v>
      </c>
      <c r="BY5" s="20"/>
      <c r="BZ5" s="20"/>
      <c r="CA5" s="20"/>
      <c r="CB5" s="36">
        <f>AVERAGE(BU5:CA5)</f>
        <v>0.23333333333333331</v>
      </c>
      <c r="CC5" s="69">
        <f t="shared" ref="CC5:CC36" si="12">RANK(CB5,CB$5:CB$56,1)</f>
        <v>14</v>
      </c>
      <c r="CD5" s="47"/>
      <c r="CE5" s="48"/>
      <c r="CF5" s="391"/>
      <c r="CG5" s="47"/>
      <c r="CH5" s="277"/>
      <c r="CI5" s="205">
        <v>4</v>
      </c>
      <c r="CJ5" s="20">
        <v>0</v>
      </c>
      <c r="CK5" s="20"/>
      <c r="CL5" s="20"/>
      <c r="CM5" s="20"/>
      <c r="CN5" s="36">
        <f t="shared" ref="CN5:CN36" si="13">AVERAGE(CI5:CM5)</f>
        <v>2</v>
      </c>
      <c r="CO5" s="69">
        <f t="shared" ref="CO5:CO36" si="14">RANK(CN5,CN$5:CN$56,1)</f>
        <v>49</v>
      </c>
      <c r="CP5" s="72"/>
      <c r="CQ5" s="240"/>
      <c r="CR5" s="252"/>
      <c r="CS5" s="20"/>
      <c r="CT5" s="235">
        <v>0</v>
      </c>
      <c r="CU5" s="20"/>
      <c r="CV5" s="20"/>
      <c r="CW5" s="20"/>
      <c r="CX5" s="235"/>
      <c r="CY5" s="39">
        <f>AVERAGE(CS5:CX5)</f>
        <v>0</v>
      </c>
      <c r="CZ5" s="246">
        <f t="shared" ref="CZ5:CZ36" si="15">RANK(CY5,CY$5:CY$56,1)</f>
        <v>1</v>
      </c>
      <c r="DA5" s="260"/>
      <c r="DB5" s="265"/>
      <c r="DC5" s="271"/>
      <c r="DD5" s="265"/>
      <c r="DE5" s="459"/>
      <c r="DF5" s="266" t="s">
        <v>57</v>
      </c>
      <c r="DG5" s="47"/>
      <c r="DH5" s="20"/>
      <c r="DI5" s="22"/>
      <c r="DJ5" s="20"/>
      <c r="DK5" s="39" t="e">
        <f>AVERAGE(DG5:DJ5)</f>
        <v>#DIV/0!</v>
      </c>
      <c r="DL5" s="69" t="e">
        <f t="shared" ref="DL5:DL36" si="16">RANK(DK5,DK$5:DK$56,1)</f>
        <v>#DIV/0!</v>
      </c>
      <c r="DM5" s="252"/>
      <c r="DN5" s="47"/>
      <c r="DO5" s="22">
        <v>3.5</v>
      </c>
      <c r="DP5" s="20"/>
      <c r="DQ5" s="39">
        <f>AVERAGE(DN5:DP5)</f>
        <v>3.5</v>
      </c>
      <c r="DR5" s="69">
        <f t="shared" ref="DR5:DR36" si="17">RANK(DQ5,DQ$5:DQ$56,1)</f>
        <v>6</v>
      </c>
      <c r="DS5" s="205"/>
      <c r="DT5" s="47"/>
      <c r="DU5" s="47"/>
      <c r="DV5" s="252" t="e">
        <f>AVERAGE(DT5:DU5)</f>
        <v>#DIV/0!</v>
      </c>
      <c r="DW5" s="391" t="e">
        <f t="shared" ref="DW5:DW36" si="18">RANK(DV5,DV$5:DV$56,1)</f>
        <v>#DIV/0!</v>
      </c>
      <c r="DX5" s="75"/>
      <c r="DY5" s="205"/>
      <c r="DZ5" s="47"/>
      <c r="EA5" s="47"/>
      <c r="EB5" s="252" t="e">
        <f>AVERAGE(DY5:EA5)</f>
        <v>#DIV/0!</v>
      </c>
      <c r="EC5" s="391" t="e">
        <f t="shared" ref="EC5:EC36" si="19">RANK(EB5,EB$5:EB$56,1)</f>
        <v>#DIV/0!</v>
      </c>
      <c r="ED5" s="20"/>
      <c r="EE5" s="20"/>
      <c r="EF5" s="20"/>
      <c r="EG5" s="39" t="e">
        <f t="shared" ref="EG5:EG36" si="20">AVERAGE(ED5:EF5)</f>
        <v>#DIV/0!</v>
      </c>
      <c r="EH5" s="69" t="e">
        <f t="shared" ref="EH5:EH48" si="21">RANK(EG5,EG$5:EG$48,1)</f>
        <v>#DIV/0!</v>
      </c>
      <c r="EI5" s="81"/>
      <c r="EJ5" s="81"/>
      <c r="EK5" s="81"/>
      <c r="EL5" s="124" t="e">
        <f>AVERAGE(EJ5,EK5)</f>
        <v>#DIV/0!</v>
      </c>
      <c r="EM5" s="81"/>
      <c r="EN5" s="42"/>
      <c r="EO5" s="81"/>
      <c r="EP5" s="124" t="e">
        <f>AVERAGE(EN5,EO5)</f>
        <v>#DIV/0!</v>
      </c>
      <c r="EQ5" s="81"/>
      <c r="ER5" s="42"/>
      <c r="ES5" s="49">
        <v>5.5</v>
      </c>
      <c r="ET5" s="49">
        <v>6.375</v>
      </c>
      <c r="EU5" s="103">
        <f>AVERAGE(ER5:ET5)</f>
        <v>5.9375</v>
      </c>
      <c r="EV5" s="81"/>
      <c r="EW5" s="81"/>
      <c r="EX5" s="36" t="e">
        <f>AVERAGE(EV5,EW5)</f>
        <v>#DIV/0!</v>
      </c>
      <c r="EY5" s="48"/>
      <c r="EZ5" s="81"/>
      <c r="FA5" s="28" t="e">
        <f>AVERAGE(EY5,EZ5)</f>
        <v>#DIV/0!</v>
      </c>
      <c r="FB5" s="140"/>
      <c r="FC5" s="22"/>
      <c r="FD5" s="22"/>
      <c r="FE5" s="89"/>
      <c r="FF5" s="91"/>
      <c r="FG5" s="207"/>
      <c r="FH5" s="100"/>
      <c r="FI5" s="87"/>
      <c r="FJ5" s="15"/>
      <c r="FK5" s="15"/>
    </row>
    <row r="6" spans="1:167" x14ac:dyDescent="0.2">
      <c r="A6" s="18">
        <v>2</v>
      </c>
      <c r="B6" s="605" t="s">
        <v>102</v>
      </c>
      <c r="C6" s="551"/>
      <c r="D6" s="765"/>
      <c r="E6" s="4">
        <v>95.7</v>
      </c>
      <c r="F6" s="4"/>
      <c r="G6" s="4">
        <v>58.777517586206905</v>
      </c>
      <c r="H6" s="4">
        <v>96.685898390804596</v>
      </c>
      <c r="I6" s="4">
        <v>58.869026300000002</v>
      </c>
      <c r="J6" s="412">
        <v>83.6</v>
      </c>
      <c r="K6" s="1024"/>
      <c r="L6" s="14"/>
      <c r="M6" s="782">
        <f t="shared" si="0"/>
        <v>78.72648845540229</v>
      </c>
      <c r="N6" s="783">
        <f t="shared" si="1"/>
        <v>34</v>
      </c>
      <c r="O6" s="157">
        <f t="shared" ref="O6:O56" si="22">AVERAGE(E6,H6,I6,J6)</f>
        <v>83.713731172701145</v>
      </c>
      <c r="P6" s="67">
        <f t="shared" si="2"/>
        <v>34</v>
      </c>
      <c r="Q6" s="157" t="e">
        <f>AVERAGE(D6,E6,H6,I6,#REF!,J6,L6)</f>
        <v>#REF!</v>
      </c>
      <c r="R6" s="67" t="e">
        <f t="shared" si="3"/>
        <v>#REF!</v>
      </c>
      <c r="S6" s="157"/>
      <c r="T6" s="67" t="e">
        <f t="shared" si="4"/>
        <v>#N/A</v>
      </c>
      <c r="U6" s="157">
        <f t="shared" ref="U6:U56" si="23">AVERAGE(I6,J6)</f>
        <v>71.234513149999998</v>
      </c>
      <c r="V6" s="766">
        <f t="shared" si="5"/>
        <v>27</v>
      </c>
      <c r="W6" s="548"/>
      <c r="X6" s="13"/>
      <c r="Y6" s="13"/>
      <c r="Z6" s="202"/>
      <c r="AA6" s="4">
        <v>59.150000000000006</v>
      </c>
      <c r="AB6" s="4">
        <v>60.7</v>
      </c>
      <c r="AC6" s="4">
        <v>58.5</v>
      </c>
      <c r="AD6" s="4">
        <v>57.5</v>
      </c>
      <c r="AE6" s="4">
        <v>57.7</v>
      </c>
      <c r="AF6" s="412"/>
      <c r="AG6" s="14"/>
      <c r="AH6" s="157">
        <f t="shared" ref="AH6:AH56" si="24">AVERAGE(Y6:AG6)</f>
        <v>58.71</v>
      </c>
      <c r="AI6" s="40">
        <f t="shared" si="6"/>
        <v>8</v>
      </c>
      <c r="AJ6" s="16"/>
      <c r="AK6" s="17"/>
      <c r="AL6" s="10"/>
      <c r="AM6" s="5">
        <v>84</v>
      </c>
      <c r="AN6" s="5">
        <v>71</v>
      </c>
      <c r="AP6" s="5">
        <v>108</v>
      </c>
      <c r="AQ6" s="5">
        <v>90</v>
      </c>
      <c r="AR6" s="5"/>
      <c r="AS6" s="4"/>
      <c r="AT6" s="32">
        <f t="shared" ref="AT6:AT56" si="25">AVERAGE(AK6,AM6,AN6,AP6,AQ6,AR6)</f>
        <v>88.25</v>
      </c>
      <c r="AU6" s="40">
        <f t="shared" si="7"/>
        <v>1</v>
      </c>
      <c r="AV6" s="90"/>
      <c r="AW6" s="17"/>
      <c r="AX6" s="5"/>
      <c r="BB6" s="5">
        <v>35</v>
      </c>
      <c r="BC6" s="5">
        <v>38.582677199999999</v>
      </c>
      <c r="BD6" s="4">
        <v>30.7</v>
      </c>
      <c r="BE6" s="4"/>
      <c r="BF6" s="33">
        <f t="shared" si="8"/>
        <v>34.760892400000003</v>
      </c>
      <c r="BG6" s="40">
        <f t="shared" si="9"/>
        <v>34</v>
      </c>
      <c r="BH6" s="10"/>
      <c r="BI6" s="65"/>
      <c r="BJ6" s="13"/>
      <c r="BK6" s="4"/>
      <c r="BL6" s="5"/>
      <c r="BM6" s="4">
        <v>2</v>
      </c>
      <c r="BN6" s="4">
        <v>0.5</v>
      </c>
      <c r="BO6" s="4"/>
      <c r="BP6" s="4"/>
      <c r="BQ6" s="30">
        <f t="shared" si="10"/>
        <v>1.25</v>
      </c>
      <c r="BR6" s="67">
        <f t="shared" si="11"/>
        <v>44</v>
      </c>
      <c r="BS6" s="10"/>
      <c r="BT6" s="149"/>
      <c r="BU6" s="292"/>
      <c r="BV6" s="4">
        <v>0</v>
      </c>
      <c r="BW6" s="4">
        <v>2</v>
      </c>
      <c r="BX6" s="4">
        <v>2.7</v>
      </c>
      <c r="BY6" s="4"/>
      <c r="BZ6" s="4"/>
      <c r="CA6" s="4"/>
      <c r="CB6" s="30">
        <f t="shared" ref="CB6:CB48" si="26">AVERAGE(BU6:CA6)</f>
        <v>1.5666666666666667</v>
      </c>
      <c r="CC6" s="67">
        <f t="shared" si="12"/>
        <v>39</v>
      </c>
      <c r="CD6" s="10"/>
      <c r="CE6" s="17"/>
      <c r="CF6" s="607"/>
      <c r="CG6" s="10"/>
      <c r="CH6" s="423"/>
      <c r="CI6" s="202">
        <v>2</v>
      </c>
      <c r="CJ6" s="4">
        <v>0</v>
      </c>
      <c r="CK6" s="4"/>
      <c r="CL6" s="4"/>
      <c r="CM6" s="4"/>
      <c r="CN6" s="30">
        <f t="shared" si="13"/>
        <v>1</v>
      </c>
      <c r="CO6" s="67">
        <f t="shared" si="14"/>
        <v>45</v>
      </c>
      <c r="CP6" s="70"/>
      <c r="CQ6" s="241"/>
      <c r="CR6" s="249"/>
      <c r="CS6" s="4"/>
      <c r="CT6" s="236">
        <v>0</v>
      </c>
      <c r="CU6" s="4"/>
      <c r="CV6" s="4"/>
      <c r="CW6" s="4"/>
      <c r="CX6" s="236"/>
      <c r="CY6" s="29">
        <f t="shared" ref="CY6:CY48" si="27">AVERAGE(CS6:CX6)</f>
        <v>0</v>
      </c>
      <c r="CZ6" s="243">
        <f t="shared" si="15"/>
        <v>1</v>
      </c>
      <c r="DA6" s="255"/>
      <c r="DB6" s="267"/>
      <c r="DC6" s="158"/>
      <c r="DD6" s="267"/>
      <c r="DF6" s="268" t="s">
        <v>57</v>
      </c>
      <c r="DG6" s="10"/>
      <c r="DH6" s="4"/>
      <c r="DK6" s="29" t="e">
        <f t="shared" ref="DK6:DK48" si="28">AVERAGE(DG6:DJ6)</f>
        <v>#DIV/0!</v>
      </c>
      <c r="DL6" s="67" t="e">
        <f t="shared" si="16"/>
        <v>#DIV/0!</v>
      </c>
      <c r="DM6" s="249"/>
      <c r="DN6" s="10"/>
      <c r="DO6" s="5">
        <v>4</v>
      </c>
      <c r="DQ6" s="29">
        <f t="shared" ref="DQ6:DQ56" si="29">AVERAGE(DN6:DP6)</f>
        <v>4</v>
      </c>
      <c r="DR6" s="67">
        <f t="shared" si="17"/>
        <v>7</v>
      </c>
      <c r="DS6" s="202"/>
      <c r="DT6" s="10"/>
      <c r="DU6" s="10"/>
      <c r="DV6" s="249" t="e">
        <f t="shared" ref="DV6:DV56" si="30">AVERAGE(DT6:DU6)</f>
        <v>#DIV/0!</v>
      </c>
      <c r="DW6" s="607" t="e">
        <f t="shared" si="18"/>
        <v>#DIV/0!</v>
      </c>
      <c r="DX6" s="21"/>
      <c r="DY6" s="202"/>
      <c r="DZ6" s="10"/>
      <c r="EA6" s="10"/>
      <c r="EB6" s="249" t="e">
        <f t="shared" ref="EB6:EB56" si="31">AVERAGE(DY6:EA6)</f>
        <v>#DIV/0!</v>
      </c>
      <c r="EC6" s="607" t="e">
        <f t="shared" si="19"/>
        <v>#DIV/0!</v>
      </c>
      <c r="ED6" s="4"/>
      <c r="EE6" s="4"/>
      <c r="EF6" s="4"/>
      <c r="EG6" s="29" t="e">
        <f t="shared" si="20"/>
        <v>#DIV/0!</v>
      </c>
      <c r="EH6" s="69" t="e">
        <f t="shared" si="21"/>
        <v>#DIV/0!</v>
      </c>
      <c r="EI6" s="79"/>
      <c r="EJ6" s="79"/>
      <c r="EK6" s="79"/>
      <c r="EL6" s="124" t="e">
        <f t="shared" ref="EL6:EL48" si="32">AVERAGE(EJ6,EK6)</f>
        <v>#DIV/0!</v>
      </c>
      <c r="EM6" s="79"/>
      <c r="EN6" s="13"/>
      <c r="EO6" s="79"/>
      <c r="EP6" s="124" t="e">
        <f t="shared" ref="EP6:EP48" si="33">AVERAGE(EN6,EO6)</f>
        <v>#DIV/0!</v>
      </c>
      <c r="EQ6" s="79"/>
      <c r="ER6" s="13"/>
      <c r="ES6" s="14">
        <v>5</v>
      </c>
      <c r="ET6" s="14">
        <v>6.375</v>
      </c>
      <c r="EU6" s="66">
        <f t="shared" ref="EU6:EU56" si="34">AVERAGE(ER6:ET6)</f>
        <v>5.6875</v>
      </c>
      <c r="EV6" s="79"/>
      <c r="EW6" s="79"/>
      <c r="EX6" s="30" t="e">
        <f t="shared" ref="EX6:EX48" si="35">AVERAGE(EV6,EW6)</f>
        <v>#DIV/0!</v>
      </c>
      <c r="EY6" s="17"/>
      <c r="EZ6" s="79"/>
      <c r="FA6" s="23" t="e">
        <f t="shared" ref="FA6:FA48" si="36">AVERAGE(EY6,EZ6)</f>
        <v>#DIV/0!</v>
      </c>
      <c r="FB6" s="141"/>
      <c r="FE6" s="65"/>
      <c r="FF6" s="92"/>
      <c r="FG6" s="95"/>
      <c r="FH6" s="98"/>
      <c r="FI6" s="86"/>
    </row>
    <row r="7" spans="1:167" x14ac:dyDescent="0.2">
      <c r="A7" s="18">
        <v>3</v>
      </c>
      <c r="B7" s="605" t="s">
        <v>95</v>
      </c>
      <c r="C7" s="551"/>
      <c r="D7" s="765"/>
      <c r="E7" s="4">
        <v>112.6</v>
      </c>
      <c r="F7" s="4"/>
      <c r="G7" s="4">
        <v>93.034395402298856</v>
      </c>
      <c r="H7" s="4">
        <v>92.621021609195395</v>
      </c>
      <c r="I7" s="4">
        <v>72.182995099999999</v>
      </c>
      <c r="J7" s="412">
        <v>75.2</v>
      </c>
      <c r="K7" s="1024"/>
      <c r="L7" s="14"/>
      <c r="M7" s="782">
        <f t="shared" si="0"/>
        <v>89.127682422298847</v>
      </c>
      <c r="N7" s="783">
        <f t="shared" si="1"/>
        <v>7</v>
      </c>
      <c r="O7" s="157">
        <f t="shared" si="22"/>
        <v>88.151004177298844</v>
      </c>
      <c r="P7" s="67">
        <f t="shared" si="2"/>
        <v>20</v>
      </c>
      <c r="Q7" s="157" t="e">
        <f>AVERAGE(D7,E7,H7,I7,#REF!,J7,L7)</f>
        <v>#REF!</v>
      </c>
      <c r="R7" s="67" t="e">
        <f t="shared" si="3"/>
        <v>#REF!</v>
      </c>
      <c r="S7" s="157"/>
      <c r="T7" s="67" t="e">
        <f t="shared" si="4"/>
        <v>#N/A</v>
      </c>
      <c r="U7" s="157">
        <f t="shared" si="23"/>
        <v>73.691497550000008</v>
      </c>
      <c r="V7" s="766">
        <f t="shared" si="5"/>
        <v>24</v>
      </c>
      <c r="W7" s="548"/>
      <c r="X7" s="13"/>
      <c r="Y7" s="13"/>
      <c r="Z7" s="202"/>
      <c r="AA7" s="4">
        <v>54.7</v>
      </c>
      <c r="AB7" s="4">
        <v>53.2</v>
      </c>
      <c r="AC7" s="4">
        <v>59.05</v>
      </c>
      <c r="AD7" s="4">
        <v>53.6</v>
      </c>
      <c r="AE7" s="4">
        <v>57.2</v>
      </c>
      <c r="AF7" s="412"/>
      <c r="AG7" s="14"/>
      <c r="AH7" s="157">
        <f t="shared" si="24"/>
        <v>55.55</v>
      </c>
      <c r="AI7" s="40">
        <f t="shared" si="6"/>
        <v>45</v>
      </c>
      <c r="AJ7" s="16"/>
      <c r="AK7" s="17"/>
      <c r="AL7" s="10"/>
      <c r="AM7" s="5">
        <v>102</v>
      </c>
      <c r="AN7" s="5">
        <v>93</v>
      </c>
      <c r="AP7" s="5">
        <v>113</v>
      </c>
      <c r="AQ7" s="5">
        <v>107</v>
      </c>
      <c r="AR7" s="5"/>
      <c r="AS7" s="4"/>
      <c r="AT7" s="32">
        <f t="shared" si="25"/>
        <v>103.75</v>
      </c>
      <c r="AU7" s="40">
        <f t="shared" si="7"/>
        <v>48</v>
      </c>
      <c r="AV7" s="90"/>
      <c r="AW7" s="17"/>
      <c r="AX7" s="5"/>
      <c r="BB7" s="5">
        <v>36</v>
      </c>
      <c r="BC7" s="5">
        <v>37.598425200000001</v>
      </c>
      <c r="BD7" s="4">
        <v>31.9</v>
      </c>
      <c r="BE7" s="4"/>
      <c r="BF7" s="33">
        <f t="shared" si="8"/>
        <v>35.16614173333334</v>
      </c>
      <c r="BG7" s="40">
        <f t="shared" si="9"/>
        <v>28</v>
      </c>
      <c r="BH7" s="10"/>
      <c r="BI7" s="65"/>
      <c r="BJ7" s="13"/>
      <c r="BK7" s="4"/>
      <c r="BL7" s="5"/>
      <c r="BM7" s="4">
        <v>1</v>
      </c>
      <c r="BN7" s="4">
        <v>0</v>
      </c>
      <c r="BO7" s="4"/>
      <c r="BP7" s="4"/>
      <c r="BQ7" s="30">
        <f t="shared" si="10"/>
        <v>0.5</v>
      </c>
      <c r="BR7" s="67">
        <f t="shared" si="11"/>
        <v>2</v>
      </c>
      <c r="BS7" s="10"/>
      <c r="BT7" s="149"/>
      <c r="BU7" s="292"/>
      <c r="BV7" s="4">
        <v>0</v>
      </c>
      <c r="BW7" s="4">
        <v>0.5</v>
      </c>
      <c r="BX7" s="4">
        <v>0.3</v>
      </c>
      <c r="BY7" s="4"/>
      <c r="BZ7" s="4"/>
      <c r="CA7" s="4"/>
      <c r="CB7" s="30">
        <f t="shared" si="26"/>
        <v>0.26666666666666666</v>
      </c>
      <c r="CC7" s="67">
        <f t="shared" si="12"/>
        <v>23</v>
      </c>
      <c r="CD7" s="10"/>
      <c r="CE7" s="17"/>
      <c r="CF7" s="607"/>
      <c r="CG7" s="10"/>
      <c r="CH7" s="423"/>
      <c r="CI7" s="202">
        <v>1</v>
      </c>
      <c r="CJ7" s="4">
        <v>0</v>
      </c>
      <c r="CK7" s="4"/>
      <c r="CL7" s="4"/>
      <c r="CM7" s="4"/>
      <c r="CN7" s="30">
        <f t="shared" si="13"/>
        <v>0.5</v>
      </c>
      <c r="CO7" s="67">
        <f t="shared" si="14"/>
        <v>31</v>
      </c>
      <c r="CP7" s="70"/>
      <c r="CQ7" s="241"/>
      <c r="CR7" s="249"/>
      <c r="CS7" s="4"/>
      <c r="CT7" s="236">
        <v>0</v>
      </c>
      <c r="CU7" s="4"/>
      <c r="CV7" s="4"/>
      <c r="CW7" s="4"/>
      <c r="CX7" s="236"/>
      <c r="CY7" s="29">
        <f t="shared" si="27"/>
        <v>0</v>
      </c>
      <c r="CZ7" s="243">
        <f t="shared" si="15"/>
        <v>1</v>
      </c>
      <c r="DA7" s="255"/>
      <c r="DB7" s="267"/>
      <c r="DC7" s="158"/>
      <c r="DD7" s="267"/>
      <c r="DF7" s="268" t="s">
        <v>57</v>
      </c>
      <c r="DG7" s="10"/>
      <c r="DH7" s="4"/>
      <c r="DK7" s="29" t="e">
        <f t="shared" si="28"/>
        <v>#DIV/0!</v>
      </c>
      <c r="DL7" s="67" t="e">
        <f t="shared" si="16"/>
        <v>#DIV/0!</v>
      </c>
      <c r="DM7" s="249"/>
      <c r="DN7" s="10"/>
      <c r="DO7" s="5">
        <v>4</v>
      </c>
      <c r="DQ7" s="29">
        <f t="shared" si="29"/>
        <v>4</v>
      </c>
      <c r="DR7" s="67">
        <f t="shared" si="17"/>
        <v>7</v>
      </c>
      <c r="DS7" s="202"/>
      <c r="DT7" s="10"/>
      <c r="DU7" s="10"/>
      <c r="DV7" s="249" t="e">
        <f t="shared" si="30"/>
        <v>#DIV/0!</v>
      </c>
      <c r="DW7" s="607" t="e">
        <f t="shared" si="18"/>
        <v>#DIV/0!</v>
      </c>
      <c r="DX7" s="21"/>
      <c r="DY7" s="202"/>
      <c r="DZ7" s="10"/>
      <c r="EA7" s="10"/>
      <c r="EB7" s="249" t="e">
        <f t="shared" si="31"/>
        <v>#DIV/0!</v>
      </c>
      <c r="EC7" s="607" t="e">
        <f t="shared" si="19"/>
        <v>#DIV/0!</v>
      </c>
      <c r="ED7" s="4"/>
      <c r="EE7" s="4"/>
      <c r="EF7" s="4"/>
      <c r="EG7" s="29" t="e">
        <f t="shared" si="20"/>
        <v>#DIV/0!</v>
      </c>
      <c r="EH7" s="67" t="e">
        <f t="shared" si="21"/>
        <v>#DIV/0!</v>
      </c>
      <c r="EI7" s="79"/>
      <c r="EJ7" s="79"/>
      <c r="EK7" s="79"/>
      <c r="EL7" s="124" t="e">
        <f t="shared" si="32"/>
        <v>#DIV/0!</v>
      </c>
      <c r="EM7" s="79"/>
      <c r="EN7" s="13"/>
      <c r="EO7" s="79"/>
      <c r="EP7" s="124" t="e">
        <f t="shared" si="33"/>
        <v>#DIV/0!</v>
      </c>
      <c r="EQ7" s="79"/>
      <c r="ER7" s="13"/>
      <c r="ES7" s="14">
        <v>6</v>
      </c>
      <c r="ET7" s="14">
        <v>5.375</v>
      </c>
      <c r="EU7" s="66">
        <f t="shared" si="34"/>
        <v>5.6875</v>
      </c>
      <c r="EV7" s="79"/>
      <c r="EW7" s="79"/>
      <c r="EX7" s="30" t="e">
        <f t="shared" si="35"/>
        <v>#DIV/0!</v>
      </c>
      <c r="EY7" s="17"/>
      <c r="EZ7" s="79"/>
      <c r="FA7" s="23" t="e">
        <f t="shared" si="36"/>
        <v>#DIV/0!</v>
      </c>
      <c r="FB7" s="141"/>
      <c r="FE7" s="65"/>
      <c r="FF7" s="92"/>
      <c r="FG7" s="95"/>
      <c r="FH7" s="98"/>
      <c r="FI7" s="86"/>
    </row>
    <row r="8" spans="1:167" x14ac:dyDescent="0.2">
      <c r="A8" s="18">
        <v>4</v>
      </c>
      <c r="B8" s="605" t="s">
        <v>62</v>
      </c>
      <c r="C8" s="551"/>
      <c r="D8" s="765"/>
      <c r="E8" s="4">
        <v>118.8</v>
      </c>
      <c r="F8" s="4"/>
      <c r="G8" s="4">
        <v>78.200408390804597</v>
      </c>
      <c r="H8" s="4">
        <v>99.626348597701138</v>
      </c>
      <c r="I8" s="4">
        <v>59.531208499999998</v>
      </c>
      <c r="J8" s="412">
        <v>81.400000000000006</v>
      </c>
      <c r="K8" s="1024"/>
      <c r="L8" s="14"/>
      <c r="M8" s="782">
        <f t="shared" si="0"/>
        <v>87.511593097701137</v>
      </c>
      <c r="N8" s="783">
        <f t="shared" si="1"/>
        <v>11</v>
      </c>
      <c r="O8" s="157">
        <f t="shared" si="22"/>
        <v>89.839389274425287</v>
      </c>
      <c r="P8" s="67">
        <f t="shared" si="2"/>
        <v>15</v>
      </c>
      <c r="Q8" s="157" t="e">
        <f>AVERAGE(D8,E8,H8,I8,#REF!,J8,L8)</f>
        <v>#REF!</v>
      </c>
      <c r="R8" s="67" t="e">
        <f t="shared" si="3"/>
        <v>#REF!</v>
      </c>
      <c r="S8" s="157"/>
      <c r="T8" s="67" t="e">
        <f t="shared" si="4"/>
        <v>#N/A</v>
      </c>
      <c r="U8" s="157">
        <f t="shared" si="23"/>
        <v>70.465604249999998</v>
      </c>
      <c r="V8" s="766">
        <f t="shared" si="5"/>
        <v>31</v>
      </c>
      <c r="W8" s="548"/>
      <c r="X8" s="13"/>
      <c r="Y8" s="13"/>
      <c r="Z8" s="202"/>
      <c r="AA8" s="4">
        <v>55.85</v>
      </c>
      <c r="AB8" s="4">
        <v>56.6</v>
      </c>
      <c r="AC8" s="4">
        <v>57.55</v>
      </c>
      <c r="AD8" s="4">
        <v>57.35</v>
      </c>
      <c r="AE8" s="4">
        <v>58.4</v>
      </c>
      <c r="AF8" s="412"/>
      <c r="AG8" s="14"/>
      <c r="AH8" s="157">
        <f t="shared" si="24"/>
        <v>57.15</v>
      </c>
      <c r="AI8" s="40">
        <f t="shared" si="6"/>
        <v>22</v>
      </c>
      <c r="AJ8" s="16"/>
      <c r="AK8" s="17"/>
      <c r="AL8" s="10"/>
      <c r="AM8" s="5">
        <v>102</v>
      </c>
      <c r="AN8" s="5">
        <v>85</v>
      </c>
      <c r="AP8" s="5">
        <v>111</v>
      </c>
      <c r="AQ8" s="5">
        <v>99</v>
      </c>
      <c r="AR8" s="5"/>
      <c r="AS8" s="4"/>
      <c r="AT8" s="32">
        <f t="shared" si="25"/>
        <v>99.25</v>
      </c>
      <c r="AU8" s="40">
        <f t="shared" si="7"/>
        <v>35</v>
      </c>
      <c r="AV8" s="90"/>
      <c r="AW8" s="17"/>
      <c r="AX8" s="5"/>
      <c r="BB8" s="5">
        <v>37</v>
      </c>
      <c r="BC8" s="5">
        <v>41.732283500000001</v>
      </c>
      <c r="BD8" s="4">
        <v>31.9</v>
      </c>
      <c r="BE8" s="4"/>
      <c r="BF8" s="33">
        <f t="shared" si="8"/>
        <v>36.877427833333336</v>
      </c>
      <c r="BG8" s="40">
        <f t="shared" si="9"/>
        <v>12</v>
      </c>
      <c r="BH8" s="10"/>
      <c r="BI8" s="65"/>
      <c r="BJ8" s="13"/>
      <c r="BK8" s="4"/>
      <c r="BL8" s="5"/>
      <c r="BM8" s="4">
        <v>1</v>
      </c>
      <c r="BN8" s="4">
        <v>0</v>
      </c>
      <c r="BO8" s="4"/>
      <c r="BP8" s="4"/>
      <c r="BQ8" s="30">
        <f t="shared" si="10"/>
        <v>0.5</v>
      </c>
      <c r="BR8" s="67">
        <f t="shared" si="11"/>
        <v>2</v>
      </c>
      <c r="BS8" s="10"/>
      <c r="BT8" s="149"/>
      <c r="BU8" s="292"/>
      <c r="BV8" s="4">
        <v>0</v>
      </c>
      <c r="BW8" s="4">
        <v>0</v>
      </c>
      <c r="BX8" s="4">
        <v>0.3</v>
      </c>
      <c r="BY8" s="4"/>
      <c r="BZ8" s="4"/>
      <c r="CA8" s="4"/>
      <c r="CB8" s="30">
        <f t="shared" si="26"/>
        <v>9.9999999999999992E-2</v>
      </c>
      <c r="CC8" s="67">
        <f t="shared" si="12"/>
        <v>7</v>
      </c>
      <c r="CD8" s="10"/>
      <c r="CE8" s="17"/>
      <c r="CF8" s="607"/>
      <c r="CG8" s="10"/>
      <c r="CH8" s="423"/>
      <c r="CI8" s="202">
        <v>1</v>
      </c>
      <c r="CJ8" s="4">
        <v>0</v>
      </c>
      <c r="CK8" s="4"/>
      <c r="CL8" s="4"/>
      <c r="CM8" s="4"/>
      <c r="CN8" s="30">
        <f t="shared" si="13"/>
        <v>0.5</v>
      </c>
      <c r="CO8" s="67">
        <f t="shared" si="14"/>
        <v>31</v>
      </c>
      <c r="CP8" s="70"/>
      <c r="CQ8" s="241"/>
      <c r="CR8" s="249"/>
      <c r="CS8" s="4"/>
      <c r="CT8" s="236">
        <v>0</v>
      </c>
      <c r="CU8" s="4"/>
      <c r="CV8" s="4"/>
      <c r="CW8" s="4"/>
      <c r="CX8" s="236"/>
      <c r="CY8" s="29">
        <f t="shared" si="27"/>
        <v>0</v>
      </c>
      <c r="CZ8" s="243">
        <f t="shared" si="15"/>
        <v>1</v>
      </c>
      <c r="DA8" s="255"/>
      <c r="DB8" s="267"/>
      <c r="DC8" s="158"/>
      <c r="DD8" s="267"/>
      <c r="DF8" s="268" t="s">
        <v>57</v>
      </c>
      <c r="DG8" s="10"/>
      <c r="DH8" s="4"/>
      <c r="DK8" s="29" t="e">
        <f t="shared" si="28"/>
        <v>#DIV/0!</v>
      </c>
      <c r="DL8" s="67" t="e">
        <f t="shared" si="16"/>
        <v>#DIV/0!</v>
      </c>
      <c r="DM8" s="249"/>
      <c r="DN8" s="10"/>
      <c r="DO8" s="5">
        <v>8.5</v>
      </c>
      <c r="DQ8" s="29">
        <f t="shared" si="29"/>
        <v>8.5</v>
      </c>
      <c r="DR8" s="67">
        <f t="shared" si="17"/>
        <v>52</v>
      </c>
      <c r="DS8" s="202"/>
      <c r="DT8" s="10"/>
      <c r="DU8" s="10"/>
      <c r="DV8" s="249" t="e">
        <f t="shared" si="30"/>
        <v>#DIV/0!</v>
      </c>
      <c r="DW8" s="607" t="e">
        <f t="shared" si="18"/>
        <v>#DIV/0!</v>
      </c>
      <c r="DX8" s="21"/>
      <c r="DY8" s="202"/>
      <c r="DZ8" s="10"/>
      <c r="EA8" s="10"/>
      <c r="EB8" s="249" t="e">
        <f t="shared" si="31"/>
        <v>#DIV/0!</v>
      </c>
      <c r="EC8" s="607" t="e">
        <f t="shared" si="19"/>
        <v>#DIV/0!</v>
      </c>
      <c r="ED8" s="4"/>
      <c r="EE8" s="4"/>
      <c r="EF8" s="4"/>
      <c r="EG8" s="29" t="e">
        <f t="shared" si="20"/>
        <v>#DIV/0!</v>
      </c>
      <c r="EH8" s="67" t="e">
        <f t="shared" si="21"/>
        <v>#DIV/0!</v>
      </c>
      <c r="EI8" s="79"/>
      <c r="EJ8" s="79"/>
      <c r="EK8" s="79"/>
      <c r="EL8" s="124" t="e">
        <f t="shared" si="32"/>
        <v>#DIV/0!</v>
      </c>
      <c r="EM8" s="79"/>
      <c r="EN8" s="13"/>
      <c r="EO8" s="79"/>
      <c r="EP8" s="124" t="e">
        <f t="shared" si="33"/>
        <v>#DIV/0!</v>
      </c>
      <c r="EQ8" s="79"/>
      <c r="ER8" s="13"/>
      <c r="ES8" s="14">
        <v>6.5</v>
      </c>
      <c r="ET8" s="14">
        <v>5.375</v>
      </c>
      <c r="EU8" s="66">
        <f t="shared" si="34"/>
        <v>5.9375</v>
      </c>
      <c r="EV8" s="79"/>
      <c r="EW8" s="79"/>
      <c r="EX8" s="30" t="e">
        <f t="shared" si="35"/>
        <v>#DIV/0!</v>
      </c>
      <c r="EY8" s="17"/>
      <c r="EZ8" s="79"/>
      <c r="FA8" s="23" t="e">
        <f t="shared" si="36"/>
        <v>#DIV/0!</v>
      </c>
      <c r="FB8" s="141"/>
      <c r="FE8" s="65"/>
      <c r="FF8" s="92"/>
      <c r="FG8" s="95"/>
      <c r="FH8" s="98"/>
      <c r="FI8" s="86"/>
    </row>
    <row r="9" spans="1:167" s="193" customFormat="1" x14ac:dyDescent="0.2">
      <c r="A9" s="163">
        <v>5</v>
      </c>
      <c r="B9" s="456" t="s">
        <v>156</v>
      </c>
      <c r="C9" s="552" t="s">
        <v>204</v>
      </c>
      <c r="D9" s="767"/>
      <c r="E9" s="165">
        <v>110.2</v>
      </c>
      <c r="F9" s="165"/>
      <c r="G9" s="165">
        <v>69.386027586206893</v>
      </c>
      <c r="H9" s="165">
        <v>93.459398620689655</v>
      </c>
      <c r="I9" s="165">
        <v>62.283406499999998</v>
      </c>
      <c r="J9" s="413">
        <v>79</v>
      </c>
      <c r="K9" s="1025"/>
      <c r="L9" s="166"/>
      <c r="M9" s="784">
        <f t="shared" si="0"/>
        <v>82.865766541379315</v>
      </c>
      <c r="N9" s="785">
        <f t="shared" si="1"/>
        <v>24</v>
      </c>
      <c r="O9" s="167">
        <f t="shared" si="22"/>
        <v>86.235701280172421</v>
      </c>
      <c r="P9" s="169">
        <f t="shared" si="2"/>
        <v>29</v>
      </c>
      <c r="Q9" s="167" t="e">
        <f>AVERAGE(D9,E9,H9,I9,#REF!,J9,L9)</f>
        <v>#REF!</v>
      </c>
      <c r="R9" s="169" t="e">
        <f t="shared" si="3"/>
        <v>#REF!</v>
      </c>
      <c r="S9" s="167"/>
      <c r="T9" s="169" t="e">
        <f t="shared" si="4"/>
        <v>#N/A</v>
      </c>
      <c r="U9" s="167">
        <f t="shared" si="23"/>
        <v>70.641703250000006</v>
      </c>
      <c r="V9" s="768">
        <f t="shared" si="5"/>
        <v>29</v>
      </c>
      <c r="W9" s="548"/>
      <c r="X9" s="164"/>
      <c r="Y9" s="164"/>
      <c r="Z9" s="203"/>
      <c r="AA9" s="165">
        <v>58.05</v>
      </c>
      <c r="AB9" s="165">
        <v>58.1</v>
      </c>
      <c r="AC9" s="165">
        <v>61.4</v>
      </c>
      <c r="AD9" s="165">
        <v>58</v>
      </c>
      <c r="AE9" s="165">
        <v>59.4</v>
      </c>
      <c r="AF9" s="413"/>
      <c r="AG9" s="166"/>
      <c r="AH9" s="167">
        <f t="shared" si="24"/>
        <v>58.989999999999995</v>
      </c>
      <c r="AI9" s="171">
        <f t="shared" si="6"/>
        <v>5</v>
      </c>
      <c r="AJ9" s="172"/>
      <c r="AK9" s="188"/>
      <c r="AL9" s="177"/>
      <c r="AM9" s="173">
        <v>99</v>
      </c>
      <c r="AN9" s="173">
        <v>92</v>
      </c>
      <c r="AO9" s="173"/>
      <c r="AP9" s="173">
        <v>115</v>
      </c>
      <c r="AQ9" s="173">
        <v>103</v>
      </c>
      <c r="AR9" s="173"/>
      <c r="AS9" s="165"/>
      <c r="AT9" s="174">
        <f t="shared" si="25"/>
        <v>102.25</v>
      </c>
      <c r="AU9" s="171">
        <f t="shared" si="7"/>
        <v>43</v>
      </c>
      <c r="AV9" s="175"/>
      <c r="AW9" s="188"/>
      <c r="AX9" s="173"/>
      <c r="AY9" s="173"/>
      <c r="AZ9" s="173"/>
      <c r="BA9" s="173"/>
      <c r="BB9" s="173">
        <v>35</v>
      </c>
      <c r="BC9" s="173">
        <v>38.976377999999997</v>
      </c>
      <c r="BD9" s="165">
        <v>33.9</v>
      </c>
      <c r="BE9" s="165"/>
      <c r="BF9" s="176">
        <f t="shared" si="8"/>
        <v>35.95879266666666</v>
      </c>
      <c r="BG9" s="171">
        <f t="shared" si="9"/>
        <v>20</v>
      </c>
      <c r="BH9" s="177"/>
      <c r="BI9" s="178"/>
      <c r="BJ9" s="164"/>
      <c r="BK9" s="165"/>
      <c r="BL9" s="173"/>
      <c r="BM9" s="165">
        <v>1</v>
      </c>
      <c r="BN9" s="165">
        <v>0</v>
      </c>
      <c r="BO9" s="165"/>
      <c r="BP9" s="165"/>
      <c r="BQ9" s="180">
        <f t="shared" si="10"/>
        <v>0.5</v>
      </c>
      <c r="BR9" s="169">
        <f t="shared" si="11"/>
        <v>2</v>
      </c>
      <c r="BS9" s="177"/>
      <c r="BT9" s="181"/>
      <c r="BU9" s="465"/>
      <c r="BV9" s="165">
        <v>0</v>
      </c>
      <c r="BW9" s="165">
        <v>0</v>
      </c>
      <c r="BX9" s="165">
        <v>0.3</v>
      </c>
      <c r="BY9" s="165"/>
      <c r="BZ9" s="165"/>
      <c r="CA9" s="165"/>
      <c r="CB9" s="180">
        <f t="shared" si="26"/>
        <v>9.9999999999999992E-2</v>
      </c>
      <c r="CC9" s="169">
        <f t="shared" si="12"/>
        <v>7</v>
      </c>
      <c r="CD9" s="177"/>
      <c r="CE9" s="188"/>
      <c r="CF9" s="610"/>
      <c r="CG9" s="177"/>
      <c r="CH9" s="425"/>
      <c r="CI9" s="203">
        <v>0</v>
      </c>
      <c r="CJ9" s="165">
        <v>0</v>
      </c>
      <c r="CK9" s="165"/>
      <c r="CL9" s="165"/>
      <c r="CM9" s="165"/>
      <c r="CN9" s="180">
        <f t="shared" si="13"/>
        <v>0</v>
      </c>
      <c r="CO9" s="169">
        <f t="shared" si="14"/>
        <v>1</v>
      </c>
      <c r="CP9" s="183"/>
      <c r="CQ9" s="242"/>
      <c r="CR9" s="253"/>
      <c r="CS9" s="165"/>
      <c r="CT9" s="237">
        <v>0</v>
      </c>
      <c r="CU9" s="165"/>
      <c r="CV9" s="165"/>
      <c r="CW9" s="165"/>
      <c r="CX9" s="237"/>
      <c r="CY9" s="170">
        <f t="shared" si="27"/>
        <v>0</v>
      </c>
      <c r="CZ9" s="247">
        <f t="shared" si="15"/>
        <v>1</v>
      </c>
      <c r="DA9" s="261"/>
      <c r="DB9" s="269"/>
      <c r="DC9" s="168"/>
      <c r="DD9" s="269"/>
      <c r="DE9" s="461"/>
      <c r="DF9" s="270" t="s">
        <v>57</v>
      </c>
      <c r="DG9" s="177"/>
      <c r="DH9" s="165"/>
      <c r="DI9" s="173"/>
      <c r="DJ9" s="165"/>
      <c r="DK9" s="170" t="e">
        <f t="shared" si="28"/>
        <v>#DIV/0!</v>
      </c>
      <c r="DL9" s="169" t="e">
        <f t="shared" si="16"/>
        <v>#DIV/0!</v>
      </c>
      <c r="DM9" s="253"/>
      <c r="DN9" s="177"/>
      <c r="DO9" s="173">
        <v>4</v>
      </c>
      <c r="DP9" s="165"/>
      <c r="DQ9" s="170">
        <f t="shared" si="29"/>
        <v>4</v>
      </c>
      <c r="DR9" s="169">
        <f t="shared" si="17"/>
        <v>7</v>
      </c>
      <c r="DS9" s="203"/>
      <c r="DT9" s="177"/>
      <c r="DU9" s="177"/>
      <c r="DV9" s="253" t="e">
        <f t="shared" si="30"/>
        <v>#DIV/0!</v>
      </c>
      <c r="DW9" s="610" t="e">
        <f t="shared" si="18"/>
        <v>#DIV/0!</v>
      </c>
      <c r="DX9" s="184"/>
      <c r="DY9" s="203"/>
      <c r="DZ9" s="177"/>
      <c r="EA9" s="177"/>
      <c r="EB9" s="253" t="e">
        <f t="shared" si="31"/>
        <v>#DIV/0!</v>
      </c>
      <c r="EC9" s="610" t="e">
        <f t="shared" si="19"/>
        <v>#DIV/0!</v>
      </c>
      <c r="ED9" s="165"/>
      <c r="EE9" s="165"/>
      <c r="EF9" s="165"/>
      <c r="EG9" s="170" t="e">
        <f t="shared" si="20"/>
        <v>#DIV/0!</v>
      </c>
      <c r="EH9" s="169" t="e">
        <f t="shared" si="21"/>
        <v>#DIV/0!</v>
      </c>
      <c r="EI9" s="185"/>
      <c r="EJ9" s="185"/>
      <c r="EK9" s="185"/>
      <c r="EL9" s="186" t="e">
        <f t="shared" si="32"/>
        <v>#DIV/0!</v>
      </c>
      <c r="EM9" s="185"/>
      <c r="EN9" s="164"/>
      <c r="EO9" s="185"/>
      <c r="EP9" s="186" t="e">
        <f t="shared" si="33"/>
        <v>#DIV/0!</v>
      </c>
      <c r="EQ9" s="185"/>
      <c r="ER9" s="164"/>
      <c r="ES9" s="166">
        <v>5</v>
      </c>
      <c r="ET9" s="166">
        <v>5</v>
      </c>
      <c r="EU9" s="187">
        <f t="shared" si="34"/>
        <v>5</v>
      </c>
      <c r="EV9" s="185"/>
      <c r="EW9" s="185"/>
      <c r="EX9" s="180" t="e">
        <f t="shared" si="35"/>
        <v>#DIV/0!</v>
      </c>
      <c r="EY9" s="188"/>
      <c r="EZ9" s="185"/>
      <c r="FA9" s="189" t="e">
        <f t="shared" si="36"/>
        <v>#DIV/0!</v>
      </c>
      <c r="FB9" s="182"/>
      <c r="FC9" s="173"/>
      <c r="FD9" s="173"/>
      <c r="FE9" s="178"/>
      <c r="FF9" s="179"/>
      <c r="FG9" s="190"/>
      <c r="FH9" s="191"/>
      <c r="FI9" s="192"/>
    </row>
    <row r="10" spans="1:167" x14ac:dyDescent="0.2">
      <c r="A10" s="18">
        <v>6</v>
      </c>
      <c r="B10" s="455" t="s">
        <v>157</v>
      </c>
      <c r="C10" s="551" t="s">
        <v>205</v>
      </c>
      <c r="D10" s="765"/>
      <c r="E10" s="4">
        <v>85.2</v>
      </c>
      <c r="F10" s="4"/>
      <c r="G10" s="4">
        <v>76.129388275862055</v>
      </c>
      <c r="H10" s="4">
        <v>90.787384827586195</v>
      </c>
      <c r="I10" s="4">
        <v>61.500102499999997</v>
      </c>
      <c r="J10" s="412">
        <v>79.5</v>
      </c>
      <c r="K10" s="1024"/>
      <c r="L10" s="14"/>
      <c r="M10" s="782">
        <f t="shared" si="0"/>
        <v>78.623375120689659</v>
      </c>
      <c r="N10" s="783">
        <f t="shared" si="1"/>
        <v>35</v>
      </c>
      <c r="O10" s="157">
        <f t="shared" si="22"/>
        <v>79.246871831896556</v>
      </c>
      <c r="P10" s="67">
        <f t="shared" si="2"/>
        <v>43</v>
      </c>
      <c r="Q10" s="157" t="e">
        <f>AVERAGE(D10,E10,H10,I10,#REF!,J10,L10)</f>
        <v>#REF!</v>
      </c>
      <c r="R10" s="67" t="e">
        <f t="shared" si="3"/>
        <v>#REF!</v>
      </c>
      <c r="S10" s="157"/>
      <c r="T10" s="67" t="e">
        <f t="shared" si="4"/>
        <v>#N/A</v>
      </c>
      <c r="U10" s="157">
        <f t="shared" si="23"/>
        <v>70.500051249999999</v>
      </c>
      <c r="V10" s="766">
        <f t="shared" si="5"/>
        <v>30</v>
      </c>
      <c r="W10" s="548"/>
      <c r="X10" s="13"/>
      <c r="Y10" s="13"/>
      <c r="Z10" s="202"/>
      <c r="AA10" s="4">
        <v>56.099999999999994</v>
      </c>
      <c r="AB10" s="4">
        <v>54.9</v>
      </c>
      <c r="AC10" s="4">
        <v>61.55</v>
      </c>
      <c r="AD10" s="4">
        <v>54.8</v>
      </c>
      <c r="AE10" s="4">
        <v>58.9</v>
      </c>
      <c r="AF10" s="412"/>
      <c r="AG10" s="14"/>
      <c r="AH10" s="157">
        <f t="shared" si="24"/>
        <v>57.25</v>
      </c>
      <c r="AI10" s="40">
        <f t="shared" si="6"/>
        <v>21</v>
      </c>
      <c r="AJ10" s="16"/>
      <c r="AK10" s="17"/>
      <c r="AL10" s="10"/>
      <c r="AM10" s="5">
        <v>97</v>
      </c>
      <c r="AN10" s="5">
        <v>90</v>
      </c>
      <c r="AP10" s="5">
        <v>111</v>
      </c>
      <c r="AQ10" s="5">
        <v>102</v>
      </c>
      <c r="AR10" s="5"/>
      <c r="AS10" s="4"/>
      <c r="AT10" s="32">
        <f t="shared" si="25"/>
        <v>100</v>
      </c>
      <c r="AU10" s="40">
        <f t="shared" si="7"/>
        <v>39</v>
      </c>
      <c r="AV10" s="90"/>
      <c r="AW10" s="17"/>
      <c r="AX10" s="5"/>
      <c r="BB10" s="5">
        <v>41</v>
      </c>
      <c r="BC10" s="5">
        <v>40.944881899999999</v>
      </c>
      <c r="BD10" s="4">
        <v>37</v>
      </c>
      <c r="BE10" s="4"/>
      <c r="BF10" s="33">
        <f t="shared" si="8"/>
        <v>39.648293966666664</v>
      </c>
      <c r="BG10" s="40">
        <f t="shared" si="9"/>
        <v>1</v>
      </c>
      <c r="BH10" s="10"/>
      <c r="BI10" s="65"/>
      <c r="BJ10" s="13"/>
      <c r="BK10" s="4"/>
      <c r="BL10" s="5"/>
      <c r="BM10" s="4">
        <v>1</v>
      </c>
      <c r="BN10" s="4">
        <v>2.5</v>
      </c>
      <c r="BO10" s="4"/>
      <c r="BP10" s="4"/>
      <c r="BQ10" s="30">
        <f t="shared" si="10"/>
        <v>1.75</v>
      </c>
      <c r="BR10" s="67">
        <f t="shared" si="11"/>
        <v>52</v>
      </c>
      <c r="BS10" s="10"/>
      <c r="BT10" s="149"/>
      <c r="BU10" s="292"/>
      <c r="BV10" s="4">
        <v>0</v>
      </c>
      <c r="BW10" s="4">
        <v>0</v>
      </c>
      <c r="BX10" s="4">
        <v>1</v>
      </c>
      <c r="BY10" s="4"/>
      <c r="BZ10" s="4"/>
      <c r="CA10" s="4"/>
      <c r="CB10" s="30">
        <f t="shared" si="26"/>
        <v>0.33333333333333331</v>
      </c>
      <c r="CC10" s="67">
        <f t="shared" si="12"/>
        <v>24</v>
      </c>
      <c r="CD10" s="10"/>
      <c r="CE10" s="17"/>
      <c r="CF10" s="607"/>
      <c r="CG10" s="10"/>
      <c r="CH10" s="423"/>
      <c r="CI10" s="202">
        <v>0</v>
      </c>
      <c r="CJ10" s="4">
        <v>0</v>
      </c>
      <c r="CK10" s="4"/>
      <c r="CL10" s="4"/>
      <c r="CM10" s="4"/>
      <c r="CN10" s="30">
        <f t="shared" si="13"/>
        <v>0</v>
      </c>
      <c r="CO10" s="67">
        <f t="shared" si="14"/>
        <v>1</v>
      </c>
      <c r="CP10" s="70"/>
      <c r="CQ10" s="241"/>
      <c r="CR10" s="249"/>
      <c r="CS10" s="4"/>
      <c r="CT10" s="236">
        <v>0</v>
      </c>
      <c r="CU10" s="4"/>
      <c r="CV10" s="4"/>
      <c r="CW10" s="4"/>
      <c r="CX10" s="236"/>
      <c r="CY10" s="29">
        <f t="shared" si="27"/>
        <v>0</v>
      </c>
      <c r="CZ10" s="243">
        <f t="shared" si="15"/>
        <v>1</v>
      </c>
      <c r="DA10" s="255"/>
      <c r="DB10" s="267"/>
      <c r="DC10" s="158"/>
      <c r="DD10" s="267"/>
      <c r="DF10" s="268" t="s">
        <v>57</v>
      </c>
      <c r="DG10" s="10"/>
      <c r="DH10" s="4"/>
      <c r="DK10" s="29" t="e">
        <f t="shared" si="28"/>
        <v>#DIV/0!</v>
      </c>
      <c r="DL10" s="67" t="e">
        <f t="shared" si="16"/>
        <v>#DIV/0!</v>
      </c>
      <c r="DM10" s="249"/>
      <c r="DN10" s="10"/>
      <c r="DO10" s="5">
        <v>5</v>
      </c>
      <c r="DQ10" s="29">
        <f t="shared" si="29"/>
        <v>5</v>
      </c>
      <c r="DR10" s="67">
        <f t="shared" si="17"/>
        <v>25</v>
      </c>
      <c r="DS10" s="202"/>
      <c r="DT10" s="10"/>
      <c r="DU10" s="10"/>
      <c r="DV10" s="249" t="e">
        <f t="shared" si="30"/>
        <v>#DIV/0!</v>
      </c>
      <c r="DW10" s="607" t="e">
        <f t="shared" si="18"/>
        <v>#DIV/0!</v>
      </c>
      <c r="DX10" s="21"/>
      <c r="DY10" s="202"/>
      <c r="DZ10" s="10"/>
      <c r="EA10" s="10"/>
      <c r="EB10" s="249" t="e">
        <f t="shared" si="31"/>
        <v>#DIV/0!</v>
      </c>
      <c r="EC10" s="607" t="e">
        <f t="shared" si="19"/>
        <v>#DIV/0!</v>
      </c>
      <c r="ED10" s="4"/>
      <c r="EE10" s="4"/>
      <c r="EF10" s="4"/>
      <c r="EG10" s="29" t="e">
        <f t="shared" si="20"/>
        <v>#DIV/0!</v>
      </c>
      <c r="EH10" s="67" t="e">
        <f t="shared" si="21"/>
        <v>#DIV/0!</v>
      </c>
      <c r="EI10" s="79"/>
      <c r="EJ10" s="79"/>
      <c r="EK10" s="79"/>
      <c r="EL10" s="124" t="e">
        <f t="shared" si="32"/>
        <v>#DIV/0!</v>
      </c>
      <c r="EM10" s="79"/>
      <c r="EN10" s="13"/>
      <c r="EO10" s="79"/>
      <c r="EP10" s="124" t="e">
        <f t="shared" si="33"/>
        <v>#DIV/0!</v>
      </c>
      <c r="EQ10" s="79"/>
      <c r="ER10" s="13"/>
      <c r="ES10" s="14">
        <v>5</v>
      </c>
      <c r="ET10" s="14">
        <v>4.25</v>
      </c>
      <c r="EU10" s="66">
        <f t="shared" si="34"/>
        <v>4.625</v>
      </c>
      <c r="EV10" s="79"/>
      <c r="EW10" s="79"/>
      <c r="EX10" s="30" t="e">
        <f t="shared" si="35"/>
        <v>#DIV/0!</v>
      </c>
      <c r="EY10" s="17"/>
      <c r="EZ10" s="79"/>
      <c r="FA10" s="23" t="e">
        <f t="shared" si="36"/>
        <v>#DIV/0!</v>
      </c>
      <c r="FB10" s="141"/>
      <c r="FE10" s="65"/>
      <c r="FF10" s="92"/>
      <c r="FG10" s="95"/>
      <c r="FH10" s="98"/>
      <c r="FI10" s="86"/>
    </row>
    <row r="11" spans="1:167" x14ac:dyDescent="0.2">
      <c r="A11" s="18">
        <v>7</v>
      </c>
      <c r="B11" s="455" t="s">
        <v>158</v>
      </c>
      <c r="C11" s="551" t="s">
        <v>206</v>
      </c>
      <c r="D11" s="765"/>
      <c r="E11" s="4">
        <v>96.6</v>
      </c>
      <c r="F11" s="4"/>
      <c r="G11" s="4">
        <v>38.133708275862062</v>
      </c>
      <c r="H11" s="4">
        <v>99.03007172413794</v>
      </c>
      <c r="I11" s="4">
        <v>73.5380574</v>
      </c>
      <c r="J11" s="412">
        <v>81.7</v>
      </c>
      <c r="K11" s="1024"/>
      <c r="L11" s="14"/>
      <c r="M11" s="782">
        <f t="shared" si="0"/>
        <v>77.800367480000006</v>
      </c>
      <c r="N11" s="783">
        <f t="shared" si="1"/>
        <v>39</v>
      </c>
      <c r="O11" s="157">
        <f t="shared" si="22"/>
        <v>87.717032281034477</v>
      </c>
      <c r="P11" s="67">
        <f t="shared" si="2"/>
        <v>23</v>
      </c>
      <c r="Q11" s="157" t="e">
        <f>AVERAGE(D11,E11,H11,I11,#REF!,J11,L11)</f>
        <v>#REF!</v>
      </c>
      <c r="R11" s="67" t="e">
        <f t="shared" si="3"/>
        <v>#REF!</v>
      </c>
      <c r="S11" s="157"/>
      <c r="T11" s="67" t="e">
        <f t="shared" si="4"/>
        <v>#N/A</v>
      </c>
      <c r="U11" s="157">
        <f t="shared" si="23"/>
        <v>77.619028700000001</v>
      </c>
      <c r="V11" s="766">
        <f t="shared" si="5"/>
        <v>12</v>
      </c>
      <c r="W11" s="548"/>
      <c r="X11" s="13"/>
      <c r="Y11" s="13"/>
      <c r="Z11" s="202"/>
      <c r="AA11" s="4">
        <v>54.65</v>
      </c>
      <c r="AB11" s="4">
        <v>37.5</v>
      </c>
      <c r="AC11" s="4">
        <v>60.95</v>
      </c>
      <c r="AD11" s="4">
        <v>54.6</v>
      </c>
      <c r="AE11" s="4">
        <v>57.8</v>
      </c>
      <c r="AF11" s="412"/>
      <c r="AG11" s="14"/>
      <c r="AH11" s="157">
        <f t="shared" si="24"/>
        <v>53.1</v>
      </c>
      <c r="AI11" s="40">
        <f t="shared" si="6"/>
        <v>52</v>
      </c>
      <c r="AJ11" s="16"/>
      <c r="AK11" s="17"/>
      <c r="AL11" s="10"/>
      <c r="AM11" s="5">
        <v>97</v>
      </c>
      <c r="AN11" s="5">
        <v>87</v>
      </c>
      <c r="AP11" s="5">
        <v>111</v>
      </c>
      <c r="AQ11" s="5">
        <v>101</v>
      </c>
      <c r="AR11" s="5"/>
      <c r="AS11" s="4"/>
      <c r="AT11" s="32">
        <f t="shared" si="25"/>
        <v>99</v>
      </c>
      <c r="AU11" s="40">
        <f t="shared" si="7"/>
        <v>34</v>
      </c>
      <c r="AV11" s="90"/>
      <c r="AW11" s="17"/>
      <c r="AX11" s="5"/>
      <c r="BB11" s="5">
        <v>40</v>
      </c>
      <c r="BC11" s="5">
        <v>39.566929100000003</v>
      </c>
      <c r="BD11" s="4">
        <v>33.5</v>
      </c>
      <c r="BE11" s="4"/>
      <c r="BF11" s="33">
        <f t="shared" si="8"/>
        <v>37.688976366666672</v>
      </c>
      <c r="BG11" s="40">
        <f t="shared" si="9"/>
        <v>6</v>
      </c>
      <c r="BH11" s="10"/>
      <c r="BI11" s="65"/>
      <c r="BJ11" s="13"/>
      <c r="BK11" s="4"/>
      <c r="BL11" s="5"/>
      <c r="BM11" s="4">
        <v>1</v>
      </c>
      <c r="BN11" s="4">
        <v>0</v>
      </c>
      <c r="BO11" s="4"/>
      <c r="BP11" s="4"/>
      <c r="BQ11" s="30">
        <f t="shared" si="10"/>
        <v>0.5</v>
      </c>
      <c r="BR11" s="67">
        <f t="shared" si="11"/>
        <v>2</v>
      </c>
      <c r="BS11" s="10"/>
      <c r="BT11" s="149"/>
      <c r="BU11" s="292"/>
      <c r="BV11" s="4">
        <v>0</v>
      </c>
      <c r="BW11" s="4">
        <v>0</v>
      </c>
      <c r="BX11" s="4">
        <v>0.7</v>
      </c>
      <c r="BY11" s="4"/>
      <c r="BZ11" s="4"/>
      <c r="CA11" s="4"/>
      <c r="CB11" s="30">
        <f t="shared" si="26"/>
        <v>0.23333333333333331</v>
      </c>
      <c r="CC11" s="67">
        <f t="shared" si="12"/>
        <v>14</v>
      </c>
      <c r="CD11" s="10"/>
      <c r="CE11" s="17"/>
      <c r="CF11" s="607"/>
      <c r="CG11" s="10"/>
      <c r="CH11" s="423"/>
      <c r="CI11" s="202">
        <v>1</v>
      </c>
      <c r="CJ11" s="4">
        <v>0</v>
      </c>
      <c r="CK11" s="4"/>
      <c r="CL11" s="4"/>
      <c r="CM11" s="4"/>
      <c r="CN11" s="30">
        <f t="shared" si="13"/>
        <v>0.5</v>
      </c>
      <c r="CO11" s="67">
        <f t="shared" si="14"/>
        <v>31</v>
      </c>
      <c r="CP11" s="70"/>
      <c r="CQ11" s="241" t="s">
        <v>4</v>
      </c>
      <c r="CR11" s="249"/>
      <c r="CS11" s="4"/>
      <c r="CT11" s="236">
        <v>0</v>
      </c>
      <c r="CU11" s="4"/>
      <c r="CV11" s="4"/>
      <c r="CW11" s="4"/>
      <c r="CX11" s="236"/>
      <c r="CY11" s="29">
        <f t="shared" si="27"/>
        <v>0</v>
      </c>
      <c r="CZ11" s="243">
        <f t="shared" si="15"/>
        <v>1</v>
      </c>
      <c r="DA11" s="255"/>
      <c r="DB11" s="267"/>
      <c r="DC11" s="158"/>
      <c r="DD11" s="267"/>
      <c r="DF11" s="268" t="s">
        <v>57</v>
      </c>
      <c r="DG11" s="10"/>
      <c r="DH11" s="4"/>
      <c r="DK11" s="29" t="e">
        <f t="shared" si="28"/>
        <v>#DIV/0!</v>
      </c>
      <c r="DL11" s="67" t="e">
        <f t="shared" si="16"/>
        <v>#DIV/0!</v>
      </c>
      <c r="DM11" s="249"/>
      <c r="DN11" s="10"/>
      <c r="DO11" s="5">
        <v>6</v>
      </c>
      <c r="DQ11" s="29">
        <f t="shared" si="29"/>
        <v>6</v>
      </c>
      <c r="DR11" s="67">
        <f t="shared" si="17"/>
        <v>36</v>
      </c>
      <c r="DS11" s="202"/>
      <c r="DT11" s="10"/>
      <c r="DU11" s="10"/>
      <c r="DV11" s="249" t="e">
        <f t="shared" si="30"/>
        <v>#DIV/0!</v>
      </c>
      <c r="DW11" s="607" t="e">
        <f t="shared" si="18"/>
        <v>#DIV/0!</v>
      </c>
      <c r="DX11" s="21"/>
      <c r="DY11" s="202"/>
      <c r="DZ11" s="10"/>
      <c r="EA11" s="10"/>
      <c r="EB11" s="249" t="e">
        <f t="shared" si="31"/>
        <v>#DIV/0!</v>
      </c>
      <c r="EC11" s="607" t="e">
        <f t="shared" si="19"/>
        <v>#DIV/0!</v>
      </c>
      <c r="ED11" s="4"/>
      <c r="EE11" s="4"/>
      <c r="EF11" s="4"/>
      <c r="EG11" s="29" t="e">
        <f t="shared" si="20"/>
        <v>#DIV/0!</v>
      </c>
      <c r="EH11" s="67" t="e">
        <f t="shared" si="21"/>
        <v>#DIV/0!</v>
      </c>
      <c r="EI11" s="79"/>
      <c r="EJ11" s="79"/>
      <c r="EK11" s="79" t="s">
        <v>4</v>
      </c>
      <c r="EL11" s="124" t="e">
        <f t="shared" si="32"/>
        <v>#DIV/0!</v>
      </c>
      <c r="EM11" s="79"/>
      <c r="EN11" s="13"/>
      <c r="EO11" s="79"/>
      <c r="EP11" s="124" t="e">
        <f t="shared" si="33"/>
        <v>#DIV/0!</v>
      </c>
      <c r="EQ11" s="79"/>
      <c r="ER11" s="13"/>
      <c r="ES11" s="14">
        <v>5.5</v>
      </c>
      <c r="ET11" s="14">
        <v>5.25</v>
      </c>
      <c r="EU11" s="66">
        <f t="shared" si="34"/>
        <v>5.375</v>
      </c>
      <c r="EV11" s="79"/>
      <c r="EW11" s="79"/>
      <c r="EX11" s="30" t="e">
        <f t="shared" si="35"/>
        <v>#DIV/0!</v>
      </c>
      <c r="EY11" s="17"/>
      <c r="EZ11" s="79"/>
      <c r="FA11" s="23" t="e">
        <f t="shared" si="36"/>
        <v>#DIV/0!</v>
      </c>
      <c r="FB11" s="141"/>
      <c r="FE11" s="65"/>
      <c r="FF11" s="92"/>
      <c r="FG11" s="95"/>
      <c r="FH11" s="98"/>
      <c r="FI11" s="86"/>
    </row>
    <row r="12" spans="1:167" x14ac:dyDescent="0.2">
      <c r="A12" s="18">
        <v>8</v>
      </c>
      <c r="B12" s="455" t="s">
        <v>159</v>
      </c>
      <c r="C12" s="551" t="s">
        <v>207</v>
      </c>
      <c r="D12" s="765"/>
      <c r="E12" s="4">
        <v>94.1</v>
      </c>
      <c r="F12" s="4"/>
      <c r="G12" s="4">
        <v>71.495071034482748</v>
      </c>
      <c r="H12" s="4">
        <v>87.98524735632185</v>
      </c>
      <c r="I12" s="4">
        <v>63.914637599999999</v>
      </c>
      <c r="J12" s="412">
        <v>89.4</v>
      </c>
      <c r="K12" s="1024"/>
      <c r="L12" s="14"/>
      <c r="M12" s="782">
        <f t="shared" si="0"/>
        <v>81.378991198160932</v>
      </c>
      <c r="N12" s="783">
        <f t="shared" si="1"/>
        <v>29</v>
      </c>
      <c r="O12" s="157">
        <f t="shared" si="22"/>
        <v>83.84997123908046</v>
      </c>
      <c r="P12" s="67">
        <f t="shared" si="2"/>
        <v>33</v>
      </c>
      <c r="Q12" s="157" t="e">
        <f>AVERAGE(D12,E12,H12,I12,#REF!,J12,L12)</f>
        <v>#REF!</v>
      </c>
      <c r="R12" s="67" t="e">
        <f t="shared" si="3"/>
        <v>#REF!</v>
      </c>
      <c r="S12" s="157"/>
      <c r="T12" s="67" t="e">
        <f t="shared" si="4"/>
        <v>#N/A</v>
      </c>
      <c r="U12" s="157">
        <f t="shared" si="23"/>
        <v>76.657318799999999</v>
      </c>
      <c r="V12" s="766">
        <f t="shared" si="5"/>
        <v>16</v>
      </c>
      <c r="W12" s="548"/>
      <c r="X12" s="13"/>
      <c r="Y12" s="13"/>
      <c r="Z12" s="202"/>
      <c r="AA12" s="4">
        <v>47.75</v>
      </c>
      <c r="AB12" s="4">
        <v>55.5</v>
      </c>
      <c r="AC12" s="4">
        <v>61.5</v>
      </c>
      <c r="AD12" s="4">
        <v>56.65</v>
      </c>
      <c r="AE12" s="4">
        <v>53.7</v>
      </c>
      <c r="AF12" s="412"/>
      <c r="AG12" s="14"/>
      <c r="AH12" s="157">
        <f t="shared" si="24"/>
        <v>55.02</v>
      </c>
      <c r="AI12" s="40">
        <f t="shared" si="6"/>
        <v>48</v>
      </c>
      <c r="AJ12" s="16"/>
      <c r="AK12" s="17"/>
      <c r="AL12" s="10"/>
      <c r="AN12" s="5">
        <v>100</v>
      </c>
      <c r="AP12" s="5">
        <v>112</v>
      </c>
      <c r="AQ12" s="5">
        <v>106</v>
      </c>
      <c r="AR12" s="5"/>
      <c r="AS12" s="4"/>
      <c r="AT12" s="32">
        <f t="shared" si="25"/>
        <v>106</v>
      </c>
      <c r="AU12" s="40">
        <f t="shared" si="7"/>
        <v>51</v>
      </c>
      <c r="AV12" s="90"/>
      <c r="AW12" s="17"/>
      <c r="AX12" s="5"/>
      <c r="BB12" s="5">
        <v>32</v>
      </c>
      <c r="BC12" s="5">
        <v>37.992125999999999</v>
      </c>
      <c r="BD12" s="4">
        <v>33.9</v>
      </c>
      <c r="BE12" s="4"/>
      <c r="BF12" s="33">
        <f t="shared" si="8"/>
        <v>34.630708666666663</v>
      </c>
      <c r="BG12" s="40">
        <f t="shared" si="9"/>
        <v>36</v>
      </c>
      <c r="BH12" s="10"/>
      <c r="BI12" s="65"/>
      <c r="BJ12" s="13"/>
      <c r="BK12" s="4"/>
      <c r="BL12" s="5"/>
      <c r="BM12" s="4">
        <v>1</v>
      </c>
      <c r="BN12" s="4">
        <v>0</v>
      </c>
      <c r="BO12" s="4"/>
      <c r="BP12" s="4"/>
      <c r="BQ12" s="30">
        <f t="shared" si="10"/>
        <v>0.5</v>
      </c>
      <c r="BR12" s="67">
        <f t="shared" si="11"/>
        <v>2</v>
      </c>
      <c r="BS12" s="10"/>
      <c r="BT12" s="149"/>
      <c r="BU12" s="292"/>
      <c r="BV12" s="4">
        <v>0</v>
      </c>
      <c r="BW12" s="4">
        <v>0</v>
      </c>
      <c r="BX12" s="4">
        <v>0.3</v>
      </c>
      <c r="BY12" s="4"/>
      <c r="BZ12" s="4"/>
      <c r="CA12" s="4"/>
      <c r="CB12" s="30">
        <f t="shared" si="26"/>
        <v>9.9999999999999992E-2</v>
      </c>
      <c r="CC12" s="67">
        <f t="shared" si="12"/>
        <v>7</v>
      </c>
      <c r="CD12" s="10"/>
      <c r="CE12" s="17"/>
      <c r="CF12" s="607"/>
      <c r="CG12" s="10"/>
      <c r="CH12" s="423"/>
      <c r="CI12" s="202">
        <v>1</v>
      </c>
      <c r="CJ12" s="4">
        <v>0</v>
      </c>
      <c r="CK12" s="4"/>
      <c r="CL12" s="4"/>
      <c r="CM12" s="4"/>
      <c r="CN12" s="30">
        <f t="shared" si="13"/>
        <v>0.5</v>
      </c>
      <c r="CO12" s="67">
        <f t="shared" si="14"/>
        <v>31</v>
      </c>
      <c r="CP12" s="70"/>
      <c r="CQ12" s="241"/>
      <c r="CR12" s="249"/>
      <c r="CS12" s="4"/>
      <c r="CT12" s="236">
        <v>0</v>
      </c>
      <c r="CU12" s="4"/>
      <c r="CV12" s="4"/>
      <c r="CW12" s="4"/>
      <c r="CX12" s="236"/>
      <c r="CY12" s="29">
        <f t="shared" si="27"/>
        <v>0</v>
      </c>
      <c r="CZ12" s="243">
        <f t="shared" si="15"/>
        <v>1</v>
      </c>
      <c r="DA12" s="255"/>
      <c r="DB12" s="267"/>
      <c r="DC12" s="158"/>
      <c r="DD12" s="267"/>
      <c r="DF12" s="268" t="s">
        <v>57</v>
      </c>
      <c r="DG12" s="10"/>
      <c r="DH12" s="4"/>
      <c r="DK12" s="29" t="e">
        <f t="shared" si="28"/>
        <v>#DIV/0!</v>
      </c>
      <c r="DL12" s="67" t="e">
        <f t="shared" si="16"/>
        <v>#DIV/0!</v>
      </c>
      <c r="DM12" s="249"/>
      <c r="DN12" s="10"/>
      <c r="DO12" s="5">
        <v>5.5</v>
      </c>
      <c r="DQ12" s="29">
        <f t="shared" si="29"/>
        <v>5.5</v>
      </c>
      <c r="DR12" s="67">
        <f t="shared" si="17"/>
        <v>28</v>
      </c>
      <c r="DS12" s="202"/>
      <c r="DT12" s="10"/>
      <c r="DU12" s="10"/>
      <c r="DV12" s="249" t="e">
        <f t="shared" si="30"/>
        <v>#DIV/0!</v>
      </c>
      <c r="DW12" s="607" t="e">
        <f t="shared" si="18"/>
        <v>#DIV/0!</v>
      </c>
      <c r="DX12" s="21"/>
      <c r="DY12" s="202"/>
      <c r="DZ12" s="10"/>
      <c r="EA12" s="10"/>
      <c r="EB12" s="249" t="e">
        <f t="shared" si="31"/>
        <v>#DIV/0!</v>
      </c>
      <c r="EC12" s="607" t="e">
        <f t="shared" si="19"/>
        <v>#DIV/0!</v>
      </c>
      <c r="ED12" s="4"/>
      <c r="EE12" s="4"/>
      <c r="EF12" s="4"/>
      <c r="EG12" s="29" t="e">
        <f t="shared" si="20"/>
        <v>#DIV/0!</v>
      </c>
      <c r="EH12" s="67" t="e">
        <f t="shared" si="21"/>
        <v>#DIV/0!</v>
      </c>
      <c r="EI12" s="79"/>
      <c r="EJ12" s="79"/>
      <c r="EK12" s="79"/>
      <c r="EL12" s="124" t="e">
        <f t="shared" si="32"/>
        <v>#DIV/0!</v>
      </c>
      <c r="EM12" s="79"/>
      <c r="EN12" s="13"/>
      <c r="EO12" s="79"/>
      <c r="EP12" s="124" t="e">
        <f t="shared" si="33"/>
        <v>#DIV/0!</v>
      </c>
      <c r="EQ12" s="79"/>
      <c r="ER12" s="13"/>
      <c r="ES12" s="14">
        <v>3.5</v>
      </c>
      <c r="ET12" s="14">
        <v>5</v>
      </c>
      <c r="EU12" s="66">
        <f t="shared" si="34"/>
        <v>4.25</v>
      </c>
      <c r="EV12" s="79"/>
      <c r="EW12" s="79"/>
      <c r="EX12" s="30" t="e">
        <f t="shared" si="35"/>
        <v>#DIV/0!</v>
      </c>
      <c r="EY12" s="17"/>
      <c r="EZ12" s="79"/>
      <c r="FA12" s="23" t="e">
        <f t="shared" si="36"/>
        <v>#DIV/0!</v>
      </c>
      <c r="FB12" s="141"/>
      <c r="FE12" s="65"/>
      <c r="FF12" s="92"/>
      <c r="FG12" s="95"/>
      <c r="FH12" s="98"/>
      <c r="FI12" s="86"/>
    </row>
    <row r="13" spans="1:167" x14ac:dyDescent="0.2">
      <c r="A13" s="18">
        <v>9</v>
      </c>
      <c r="B13" s="455" t="s">
        <v>160</v>
      </c>
      <c r="C13" s="551" t="s">
        <v>208</v>
      </c>
      <c r="D13" s="765"/>
      <c r="E13" s="4">
        <v>97.3</v>
      </c>
      <c r="F13" s="4"/>
      <c r="G13" s="4">
        <v>68.770264137931022</v>
      </c>
      <c r="H13" s="4">
        <v>94.628787126436777</v>
      </c>
      <c r="I13" s="4">
        <v>47.5235597</v>
      </c>
      <c r="J13" s="412">
        <v>70</v>
      </c>
      <c r="K13" s="1024"/>
      <c r="L13" s="14"/>
      <c r="M13" s="782">
        <f t="shared" si="0"/>
        <v>75.644522192873552</v>
      </c>
      <c r="N13" s="783">
        <f t="shared" si="1"/>
        <v>45</v>
      </c>
      <c r="O13" s="157">
        <f t="shared" si="22"/>
        <v>77.363086706609181</v>
      </c>
      <c r="P13" s="67">
        <f t="shared" si="2"/>
        <v>47</v>
      </c>
      <c r="Q13" s="157" t="e">
        <f>AVERAGE(D13,E13,H13,I13,#REF!,J13,L13)</f>
        <v>#REF!</v>
      </c>
      <c r="R13" s="67" t="e">
        <f t="shared" si="3"/>
        <v>#REF!</v>
      </c>
      <c r="S13" s="157"/>
      <c r="T13" s="67" t="e">
        <f t="shared" si="4"/>
        <v>#N/A</v>
      </c>
      <c r="U13" s="157">
        <f t="shared" si="23"/>
        <v>58.761779849999996</v>
      </c>
      <c r="V13" s="766">
        <f t="shared" si="5"/>
        <v>48</v>
      </c>
      <c r="W13" s="548"/>
      <c r="X13" s="13"/>
      <c r="Y13" s="13"/>
      <c r="Z13" s="202"/>
      <c r="AA13" s="4">
        <v>56.150000000000006</v>
      </c>
      <c r="AB13" s="4">
        <v>49.4</v>
      </c>
      <c r="AC13" s="4">
        <v>59.55</v>
      </c>
      <c r="AD13" s="4">
        <v>56.2</v>
      </c>
      <c r="AE13" s="4">
        <v>55.4</v>
      </c>
      <c r="AF13" s="412"/>
      <c r="AG13" s="14"/>
      <c r="AH13" s="157">
        <f t="shared" si="24"/>
        <v>55.339999999999996</v>
      </c>
      <c r="AI13" s="40">
        <f t="shared" si="6"/>
        <v>46</v>
      </c>
      <c r="AJ13" s="16"/>
      <c r="AK13" s="17"/>
      <c r="AL13" s="10"/>
      <c r="AM13" s="5">
        <v>101</v>
      </c>
      <c r="AN13" s="5">
        <v>94</v>
      </c>
      <c r="AP13" s="5">
        <v>111</v>
      </c>
      <c r="AQ13" s="5">
        <v>106</v>
      </c>
      <c r="AR13" s="5"/>
      <c r="AS13" s="4"/>
      <c r="AT13" s="32">
        <f t="shared" si="25"/>
        <v>103</v>
      </c>
      <c r="AU13" s="40">
        <f t="shared" si="7"/>
        <v>45</v>
      </c>
      <c r="AV13" s="90"/>
      <c r="AW13" s="17"/>
      <c r="AX13" s="5"/>
      <c r="BB13" s="5">
        <v>37</v>
      </c>
      <c r="BC13" s="5">
        <v>38.385826799999997</v>
      </c>
      <c r="BD13" s="4">
        <v>33.9</v>
      </c>
      <c r="BE13" s="4"/>
      <c r="BF13" s="33">
        <f t="shared" si="8"/>
        <v>36.428608933333329</v>
      </c>
      <c r="BG13" s="40">
        <f t="shared" si="9"/>
        <v>14</v>
      </c>
      <c r="BH13" s="10"/>
      <c r="BI13" s="65"/>
      <c r="BJ13" s="13"/>
      <c r="BK13" s="4"/>
      <c r="BL13" s="5"/>
      <c r="BM13" s="4">
        <v>1</v>
      </c>
      <c r="BN13" s="4">
        <v>0.5</v>
      </c>
      <c r="BO13" s="4"/>
      <c r="BP13" s="4"/>
      <c r="BQ13" s="30">
        <f t="shared" si="10"/>
        <v>0.75</v>
      </c>
      <c r="BR13" s="67">
        <f t="shared" si="11"/>
        <v>30</v>
      </c>
      <c r="BS13" s="10"/>
      <c r="BT13" s="149"/>
      <c r="BU13" s="292"/>
      <c r="BV13" s="4">
        <v>0</v>
      </c>
      <c r="BW13" s="4">
        <v>0</v>
      </c>
      <c r="BX13" s="4">
        <v>0</v>
      </c>
      <c r="BY13" s="4"/>
      <c r="BZ13" s="4"/>
      <c r="CA13" s="4"/>
      <c r="CB13" s="30">
        <f t="shared" si="26"/>
        <v>0</v>
      </c>
      <c r="CC13" s="67">
        <f t="shared" si="12"/>
        <v>1</v>
      </c>
      <c r="CD13" s="10"/>
      <c r="CE13" s="17"/>
      <c r="CF13" s="607"/>
      <c r="CG13" s="10"/>
      <c r="CH13" s="423"/>
      <c r="CI13" s="202">
        <v>0</v>
      </c>
      <c r="CJ13" s="4">
        <v>0</v>
      </c>
      <c r="CK13" s="4"/>
      <c r="CL13" s="4"/>
      <c r="CM13" s="4"/>
      <c r="CN13" s="30">
        <f t="shared" si="13"/>
        <v>0</v>
      </c>
      <c r="CO13" s="67">
        <f t="shared" si="14"/>
        <v>1</v>
      </c>
      <c r="CP13" s="70"/>
      <c r="CQ13" s="241"/>
      <c r="CR13" s="249"/>
      <c r="CS13" s="4"/>
      <c r="CT13" s="236">
        <v>5</v>
      </c>
      <c r="CU13" s="4"/>
      <c r="CV13" s="4"/>
      <c r="CW13" s="4"/>
      <c r="CX13" s="236"/>
      <c r="CY13" s="29">
        <f t="shared" si="27"/>
        <v>5</v>
      </c>
      <c r="CZ13" s="243">
        <f t="shared" si="15"/>
        <v>50</v>
      </c>
      <c r="DA13" s="255"/>
      <c r="DB13" s="267"/>
      <c r="DC13" s="158"/>
      <c r="DD13" s="267"/>
      <c r="DF13" s="268" t="s">
        <v>57</v>
      </c>
      <c r="DG13" s="10"/>
      <c r="DH13" s="4"/>
      <c r="DK13" s="29" t="e">
        <f t="shared" si="28"/>
        <v>#DIV/0!</v>
      </c>
      <c r="DL13" s="67" t="e">
        <f t="shared" si="16"/>
        <v>#DIV/0!</v>
      </c>
      <c r="DM13" s="249"/>
      <c r="DN13" s="10"/>
      <c r="DO13" s="5">
        <v>4.5</v>
      </c>
      <c r="DQ13" s="29">
        <f t="shared" si="29"/>
        <v>4.5</v>
      </c>
      <c r="DR13" s="67">
        <f t="shared" si="17"/>
        <v>17</v>
      </c>
      <c r="DS13" s="202"/>
      <c r="DT13" s="10"/>
      <c r="DU13" s="10"/>
      <c r="DV13" s="249" t="e">
        <f t="shared" si="30"/>
        <v>#DIV/0!</v>
      </c>
      <c r="DW13" s="607" t="e">
        <f t="shared" si="18"/>
        <v>#DIV/0!</v>
      </c>
      <c r="DX13" s="21"/>
      <c r="DY13" s="202"/>
      <c r="DZ13" s="10"/>
      <c r="EA13" s="10"/>
      <c r="EB13" s="249" t="e">
        <f t="shared" si="31"/>
        <v>#DIV/0!</v>
      </c>
      <c r="EC13" s="607" t="e">
        <f t="shared" si="19"/>
        <v>#DIV/0!</v>
      </c>
      <c r="ED13" s="4"/>
      <c r="EE13" s="4"/>
      <c r="EF13" s="4"/>
      <c r="EG13" s="29" t="e">
        <f t="shared" si="20"/>
        <v>#DIV/0!</v>
      </c>
      <c r="EH13" s="67" t="e">
        <f t="shared" si="21"/>
        <v>#DIV/0!</v>
      </c>
      <c r="EI13" s="79"/>
      <c r="EJ13" s="79"/>
      <c r="EK13" s="79"/>
      <c r="EL13" s="124" t="e">
        <f t="shared" si="32"/>
        <v>#DIV/0!</v>
      </c>
      <c r="EM13" s="79"/>
      <c r="EN13" s="13"/>
      <c r="EO13" s="79"/>
      <c r="EP13" s="124" t="e">
        <f t="shared" si="33"/>
        <v>#DIV/0!</v>
      </c>
      <c r="EQ13" s="79"/>
      <c r="ER13" s="13"/>
      <c r="ES13" s="14">
        <v>3.5</v>
      </c>
      <c r="ET13" s="14">
        <v>4.625</v>
      </c>
      <c r="EU13" s="66">
        <f t="shared" si="34"/>
        <v>4.0625</v>
      </c>
      <c r="EV13" s="79"/>
      <c r="EW13" s="79"/>
      <c r="EX13" s="30" t="e">
        <f t="shared" si="35"/>
        <v>#DIV/0!</v>
      </c>
      <c r="EY13" s="17"/>
      <c r="EZ13" s="79"/>
      <c r="FA13" s="23" t="e">
        <f t="shared" si="36"/>
        <v>#DIV/0!</v>
      </c>
      <c r="FB13" s="141"/>
      <c r="FE13" s="65"/>
      <c r="FF13" s="92"/>
      <c r="FG13" s="95"/>
      <c r="FH13" s="98"/>
      <c r="FI13" s="86"/>
    </row>
    <row r="14" spans="1:167" s="193" customFormat="1" x14ac:dyDescent="0.2">
      <c r="A14" s="163">
        <v>10</v>
      </c>
      <c r="B14" s="456" t="s">
        <v>161</v>
      </c>
      <c r="C14" s="552" t="s">
        <v>209</v>
      </c>
      <c r="D14" s="767"/>
      <c r="E14" s="165">
        <v>110</v>
      </c>
      <c r="F14" s="165"/>
      <c r="G14" s="165"/>
      <c r="H14" s="165">
        <v>98.338786206896557</v>
      </c>
      <c r="I14" s="165">
        <v>73.989831300000006</v>
      </c>
      <c r="J14" s="413">
        <v>84.6</v>
      </c>
      <c r="K14" s="1025"/>
      <c r="L14" s="166"/>
      <c r="M14" s="784">
        <f t="shared" si="0"/>
        <v>91.732154376724139</v>
      </c>
      <c r="N14" s="785">
        <f t="shared" si="1"/>
        <v>2</v>
      </c>
      <c r="O14" s="167">
        <f t="shared" si="22"/>
        <v>91.732154376724139</v>
      </c>
      <c r="P14" s="169">
        <f t="shared" si="2"/>
        <v>11</v>
      </c>
      <c r="Q14" s="167" t="e">
        <f>AVERAGE(D14,E14,H14,I14,#REF!,J14,L14)</f>
        <v>#REF!</v>
      </c>
      <c r="R14" s="169" t="e">
        <f t="shared" si="3"/>
        <v>#REF!</v>
      </c>
      <c r="S14" s="167"/>
      <c r="T14" s="169" t="e">
        <f t="shared" si="4"/>
        <v>#N/A</v>
      </c>
      <c r="U14" s="167">
        <f t="shared" si="23"/>
        <v>79.294915650000007</v>
      </c>
      <c r="V14" s="768">
        <f t="shared" si="5"/>
        <v>9</v>
      </c>
      <c r="W14" s="548"/>
      <c r="X14" s="164"/>
      <c r="Y14" s="164"/>
      <c r="Z14" s="203"/>
      <c r="AA14" s="165">
        <v>54.95</v>
      </c>
      <c r="AB14" s="165"/>
      <c r="AC14" s="165">
        <v>55.55</v>
      </c>
      <c r="AD14" s="165">
        <v>57.75</v>
      </c>
      <c r="AE14" s="165">
        <v>56</v>
      </c>
      <c r="AF14" s="413"/>
      <c r="AG14" s="166"/>
      <c r="AH14" s="167">
        <f t="shared" si="24"/>
        <v>56.0625</v>
      </c>
      <c r="AI14" s="171">
        <f t="shared" si="6"/>
        <v>42</v>
      </c>
      <c r="AJ14" s="172"/>
      <c r="AK14" s="188"/>
      <c r="AL14" s="177"/>
      <c r="AM14" s="173">
        <v>102</v>
      </c>
      <c r="AN14" s="173">
        <v>91</v>
      </c>
      <c r="AO14" s="173"/>
      <c r="AP14" s="173">
        <v>114</v>
      </c>
      <c r="AQ14" s="173">
        <v>107</v>
      </c>
      <c r="AR14" s="173"/>
      <c r="AS14" s="165"/>
      <c r="AT14" s="174">
        <f t="shared" si="25"/>
        <v>103.5</v>
      </c>
      <c r="AU14" s="171">
        <f t="shared" si="7"/>
        <v>47</v>
      </c>
      <c r="AV14" s="175"/>
      <c r="AW14" s="188"/>
      <c r="AX14" s="173"/>
      <c r="AY14" s="173"/>
      <c r="AZ14" s="173"/>
      <c r="BA14" s="173"/>
      <c r="BB14" s="173">
        <v>30</v>
      </c>
      <c r="BC14" s="173">
        <v>38.385826799999997</v>
      </c>
      <c r="BD14" s="165">
        <v>34.299999999999997</v>
      </c>
      <c r="BE14" s="165"/>
      <c r="BF14" s="176">
        <f t="shared" si="8"/>
        <v>34.228608933333327</v>
      </c>
      <c r="BG14" s="171">
        <f t="shared" si="9"/>
        <v>39</v>
      </c>
      <c r="BH14" s="177"/>
      <c r="BI14" s="178"/>
      <c r="BJ14" s="164"/>
      <c r="BK14" s="165"/>
      <c r="BL14" s="173"/>
      <c r="BM14" s="165"/>
      <c r="BN14" s="165">
        <v>0</v>
      </c>
      <c r="BO14" s="165"/>
      <c r="BP14" s="165"/>
      <c r="BQ14" s="180">
        <f t="shared" si="10"/>
        <v>0</v>
      </c>
      <c r="BR14" s="169">
        <f t="shared" si="11"/>
        <v>1</v>
      </c>
      <c r="BS14" s="177"/>
      <c r="BT14" s="181"/>
      <c r="BU14" s="465"/>
      <c r="BV14" s="165">
        <v>0</v>
      </c>
      <c r="BW14" s="165">
        <v>0</v>
      </c>
      <c r="BX14" s="165">
        <v>0.3</v>
      </c>
      <c r="BY14" s="165"/>
      <c r="BZ14" s="165"/>
      <c r="CA14" s="165"/>
      <c r="CB14" s="180">
        <f t="shared" si="26"/>
        <v>9.9999999999999992E-2</v>
      </c>
      <c r="CC14" s="169">
        <f t="shared" si="12"/>
        <v>7</v>
      </c>
      <c r="CD14" s="177"/>
      <c r="CE14" s="188"/>
      <c r="CF14" s="610"/>
      <c r="CG14" s="177"/>
      <c r="CH14" s="425"/>
      <c r="CI14" s="203"/>
      <c r="CJ14" s="165">
        <v>0</v>
      </c>
      <c r="CK14" s="165"/>
      <c r="CL14" s="165"/>
      <c r="CM14" s="165"/>
      <c r="CN14" s="180">
        <f t="shared" si="13"/>
        <v>0</v>
      </c>
      <c r="CO14" s="169">
        <f t="shared" si="14"/>
        <v>1</v>
      </c>
      <c r="CP14" s="183"/>
      <c r="CQ14" s="242"/>
      <c r="CR14" s="253"/>
      <c r="CS14" s="165"/>
      <c r="CT14" s="237">
        <v>9</v>
      </c>
      <c r="CU14" s="165"/>
      <c r="CV14" s="165"/>
      <c r="CW14" s="165"/>
      <c r="CX14" s="237"/>
      <c r="CY14" s="170">
        <f t="shared" si="27"/>
        <v>9</v>
      </c>
      <c r="CZ14" s="247">
        <f t="shared" si="15"/>
        <v>52</v>
      </c>
      <c r="DA14" s="261"/>
      <c r="DB14" s="269"/>
      <c r="DC14" s="168"/>
      <c r="DD14" s="269"/>
      <c r="DE14" s="461"/>
      <c r="DF14" s="270" t="s">
        <v>57</v>
      </c>
      <c r="DG14" s="177"/>
      <c r="DH14" s="165"/>
      <c r="DI14" s="173"/>
      <c r="DJ14" s="165"/>
      <c r="DK14" s="170" t="e">
        <f t="shared" si="28"/>
        <v>#DIV/0!</v>
      </c>
      <c r="DL14" s="169" t="e">
        <f t="shared" si="16"/>
        <v>#DIV/0!</v>
      </c>
      <c r="DM14" s="253"/>
      <c r="DN14" s="177"/>
      <c r="DO14" s="173">
        <v>4</v>
      </c>
      <c r="DP14" s="165"/>
      <c r="DQ14" s="170">
        <f t="shared" si="29"/>
        <v>4</v>
      </c>
      <c r="DR14" s="169">
        <f t="shared" si="17"/>
        <v>7</v>
      </c>
      <c r="DS14" s="203"/>
      <c r="DT14" s="177"/>
      <c r="DU14" s="177"/>
      <c r="DV14" s="253" t="e">
        <f t="shared" si="30"/>
        <v>#DIV/0!</v>
      </c>
      <c r="DW14" s="610" t="e">
        <f t="shared" si="18"/>
        <v>#DIV/0!</v>
      </c>
      <c r="DX14" s="184"/>
      <c r="DY14" s="203"/>
      <c r="DZ14" s="177"/>
      <c r="EA14" s="177"/>
      <c r="EB14" s="253" t="e">
        <f t="shared" si="31"/>
        <v>#DIV/0!</v>
      </c>
      <c r="EC14" s="610" t="e">
        <f t="shared" si="19"/>
        <v>#DIV/0!</v>
      </c>
      <c r="ED14" s="165"/>
      <c r="EE14" s="165"/>
      <c r="EF14" s="165"/>
      <c r="EG14" s="170" t="e">
        <f t="shared" si="20"/>
        <v>#DIV/0!</v>
      </c>
      <c r="EH14" s="169" t="e">
        <f t="shared" si="21"/>
        <v>#DIV/0!</v>
      </c>
      <c r="EI14" s="185"/>
      <c r="EJ14" s="185"/>
      <c r="EK14" s="185"/>
      <c r="EL14" s="186" t="e">
        <f t="shared" si="32"/>
        <v>#DIV/0!</v>
      </c>
      <c r="EM14" s="185"/>
      <c r="EN14" s="164"/>
      <c r="EO14" s="185"/>
      <c r="EP14" s="186" t="e">
        <f t="shared" si="33"/>
        <v>#DIV/0!</v>
      </c>
      <c r="EQ14" s="185"/>
      <c r="ER14" s="164"/>
      <c r="ES14" s="166">
        <v>4</v>
      </c>
      <c r="ET14" s="166">
        <v>4.625</v>
      </c>
      <c r="EU14" s="187">
        <f t="shared" si="34"/>
        <v>4.3125</v>
      </c>
      <c r="EV14" s="185"/>
      <c r="EW14" s="185"/>
      <c r="EX14" s="180" t="e">
        <f t="shared" si="35"/>
        <v>#DIV/0!</v>
      </c>
      <c r="EY14" s="188"/>
      <c r="EZ14" s="185"/>
      <c r="FA14" s="189" t="e">
        <f t="shared" si="36"/>
        <v>#DIV/0!</v>
      </c>
      <c r="FB14" s="182"/>
      <c r="FC14" s="173"/>
      <c r="FD14" s="173"/>
      <c r="FE14" s="178"/>
      <c r="FF14" s="179"/>
      <c r="FG14" s="190"/>
      <c r="FH14" s="191"/>
      <c r="FI14" s="192"/>
    </row>
    <row r="15" spans="1:167" x14ac:dyDescent="0.2">
      <c r="A15" s="18">
        <v>11</v>
      </c>
      <c r="B15" s="455" t="s">
        <v>162</v>
      </c>
      <c r="C15" s="551" t="s">
        <v>210</v>
      </c>
      <c r="D15" s="765"/>
      <c r="E15" s="4">
        <v>98.6</v>
      </c>
      <c r="F15" s="4"/>
      <c r="G15" s="4">
        <v>40.122483563218381</v>
      </c>
      <c r="H15" s="4">
        <v>85.836788045977016</v>
      </c>
      <c r="I15" s="4">
        <v>48.332582899999998</v>
      </c>
      <c r="J15" s="412">
        <v>67.099999999999994</v>
      </c>
      <c r="K15" s="1024"/>
      <c r="L15" s="14"/>
      <c r="M15" s="782">
        <f t="shared" si="0"/>
        <v>67.998370901839081</v>
      </c>
      <c r="N15" s="783">
        <f t="shared" si="1"/>
        <v>51</v>
      </c>
      <c r="O15" s="157">
        <f t="shared" si="22"/>
        <v>74.96734273649426</v>
      </c>
      <c r="P15" s="67">
        <f t="shared" si="2"/>
        <v>50</v>
      </c>
      <c r="Q15" s="157" t="e">
        <f>AVERAGE(D15,E15,H15,I15,#REF!,J15,L15)</f>
        <v>#REF!</v>
      </c>
      <c r="R15" s="67" t="e">
        <f t="shared" si="3"/>
        <v>#REF!</v>
      </c>
      <c r="S15" s="157"/>
      <c r="T15" s="67" t="e">
        <f t="shared" si="4"/>
        <v>#N/A</v>
      </c>
      <c r="U15" s="157">
        <f t="shared" si="23"/>
        <v>57.71629145</v>
      </c>
      <c r="V15" s="766">
        <f t="shared" si="5"/>
        <v>49</v>
      </c>
      <c r="W15" s="548"/>
      <c r="X15" s="13"/>
      <c r="Y15" s="13"/>
      <c r="Z15" s="202"/>
      <c r="AA15" s="4">
        <v>55</v>
      </c>
      <c r="AB15" s="4">
        <v>48.1</v>
      </c>
      <c r="AC15" s="4">
        <v>57</v>
      </c>
      <c r="AD15" s="4">
        <v>56.8</v>
      </c>
      <c r="AE15" s="4">
        <v>50.7</v>
      </c>
      <c r="AF15" s="412"/>
      <c r="AG15" s="14"/>
      <c r="AH15" s="157">
        <f t="shared" si="24"/>
        <v>53.519999999999996</v>
      </c>
      <c r="AI15" s="40">
        <f t="shared" si="6"/>
        <v>50</v>
      </c>
      <c r="AJ15" s="16"/>
      <c r="AK15" s="17"/>
      <c r="AL15" s="10"/>
      <c r="AM15" s="5">
        <v>99</v>
      </c>
      <c r="AN15" s="5">
        <v>93</v>
      </c>
      <c r="AP15" s="5">
        <v>112</v>
      </c>
      <c r="AQ15" s="5">
        <v>106</v>
      </c>
      <c r="AR15" s="5"/>
      <c r="AS15" s="4"/>
      <c r="AT15" s="32">
        <f t="shared" si="25"/>
        <v>102.5</v>
      </c>
      <c r="AU15" s="40">
        <f t="shared" si="7"/>
        <v>44</v>
      </c>
      <c r="AV15" s="90"/>
      <c r="AW15" s="17"/>
      <c r="AX15" s="5"/>
      <c r="BB15" s="5">
        <v>32</v>
      </c>
      <c r="BC15" s="5">
        <v>36.614173200000003</v>
      </c>
      <c r="BD15" s="4">
        <v>31.5</v>
      </c>
      <c r="BE15" s="4"/>
      <c r="BF15" s="33">
        <f t="shared" si="8"/>
        <v>33.371391066666668</v>
      </c>
      <c r="BG15" s="40">
        <f t="shared" si="9"/>
        <v>46</v>
      </c>
      <c r="BH15" s="10"/>
      <c r="BI15" s="65"/>
      <c r="BJ15" s="13"/>
      <c r="BK15" s="4"/>
      <c r="BL15" s="5"/>
      <c r="BM15" s="4">
        <v>1</v>
      </c>
      <c r="BN15" s="4">
        <v>0</v>
      </c>
      <c r="BO15" s="4"/>
      <c r="BP15" s="4"/>
      <c r="BQ15" s="30">
        <f t="shared" si="10"/>
        <v>0.5</v>
      </c>
      <c r="BR15" s="67">
        <f t="shared" si="11"/>
        <v>2</v>
      </c>
      <c r="BS15" s="10"/>
      <c r="BT15" s="149"/>
      <c r="BU15" s="292"/>
      <c r="BV15" s="4">
        <v>0</v>
      </c>
      <c r="BW15" s="4">
        <v>0</v>
      </c>
      <c r="BX15" s="4">
        <v>0.3</v>
      </c>
      <c r="BY15" s="4"/>
      <c r="BZ15" s="4"/>
      <c r="CA15" s="4"/>
      <c r="CB15" s="30">
        <f t="shared" si="26"/>
        <v>9.9999999999999992E-2</v>
      </c>
      <c r="CC15" s="67">
        <f t="shared" si="12"/>
        <v>7</v>
      </c>
      <c r="CD15" s="10"/>
      <c r="CE15" s="17"/>
      <c r="CF15" s="607"/>
      <c r="CG15" s="10"/>
      <c r="CH15" s="423"/>
      <c r="CI15" s="202">
        <v>1</v>
      </c>
      <c r="CJ15" s="4">
        <v>0</v>
      </c>
      <c r="CK15" s="4"/>
      <c r="CL15" s="4"/>
      <c r="CM15" s="4"/>
      <c r="CN15" s="30">
        <f t="shared" si="13"/>
        <v>0.5</v>
      </c>
      <c r="CO15" s="67">
        <f t="shared" si="14"/>
        <v>31</v>
      </c>
      <c r="CP15" s="70"/>
      <c r="CQ15" s="241"/>
      <c r="CR15" s="249"/>
      <c r="CS15" s="4"/>
      <c r="CT15" s="236">
        <v>5</v>
      </c>
      <c r="CU15" s="4"/>
      <c r="CV15" s="4"/>
      <c r="CW15" s="4"/>
      <c r="CX15" s="236"/>
      <c r="CY15" s="29">
        <f t="shared" si="27"/>
        <v>5</v>
      </c>
      <c r="CZ15" s="243">
        <f t="shared" si="15"/>
        <v>50</v>
      </c>
      <c r="DA15" s="255"/>
      <c r="DB15" s="267"/>
      <c r="DC15" s="158"/>
      <c r="DD15" s="267"/>
      <c r="DF15" s="268" t="s">
        <v>57</v>
      </c>
      <c r="DG15" s="10"/>
      <c r="DH15" s="4"/>
      <c r="DK15" s="29" t="e">
        <f t="shared" si="28"/>
        <v>#DIV/0!</v>
      </c>
      <c r="DL15" s="67" t="e">
        <f t="shared" si="16"/>
        <v>#DIV/0!</v>
      </c>
      <c r="DM15" s="249"/>
      <c r="DN15" s="10"/>
      <c r="DO15" s="5">
        <v>6.5</v>
      </c>
      <c r="DQ15" s="29">
        <f t="shared" si="29"/>
        <v>6.5</v>
      </c>
      <c r="DR15" s="67">
        <f t="shared" si="17"/>
        <v>43</v>
      </c>
      <c r="DS15" s="202"/>
      <c r="DT15" s="10"/>
      <c r="DU15" s="10"/>
      <c r="DV15" s="249" t="e">
        <f t="shared" si="30"/>
        <v>#DIV/0!</v>
      </c>
      <c r="DW15" s="607" t="e">
        <f t="shared" si="18"/>
        <v>#DIV/0!</v>
      </c>
      <c r="DX15" s="21"/>
      <c r="DY15" s="202"/>
      <c r="DZ15" s="10"/>
      <c r="EA15" s="10"/>
      <c r="EB15" s="249" t="e">
        <f t="shared" si="31"/>
        <v>#DIV/0!</v>
      </c>
      <c r="EC15" s="607" t="e">
        <f t="shared" si="19"/>
        <v>#DIV/0!</v>
      </c>
      <c r="ED15" s="4"/>
      <c r="EE15" s="4"/>
      <c r="EF15" s="4"/>
      <c r="EG15" s="29" t="e">
        <f t="shared" si="20"/>
        <v>#DIV/0!</v>
      </c>
      <c r="EH15" s="67" t="e">
        <f t="shared" si="21"/>
        <v>#DIV/0!</v>
      </c>
      <c r="EI15" s="79"/>
      <c r="EJ15" s="79"/>
      <c r="EK15" s="79"/>
      <c r="EL15" s="124" t="e">
        <f t="shared" si="32"/>
        <v>#DIV/0!</v>
      </c>
      <c r="EM15" s="79"/>
      <c r="EN15" s="13"/>
      <c r="EO15" s="79"/>
      <c r="EP15" s="124" t="e">
        <f t="shared" si="33"/>
        <v>#DIV/0!</v>
      </c>
      <c r="EQ15" s="79"/>
      <c r="ER15" s="13"/>
      <c r="ES15" s="14">
        <v>4</v>
      </c>
      <c r="ET15" s="14">
        <v>5.25</v>
      </c>
      <c r="EU15" s="66">
        <f t="shared" si="34"/>
        <v>4.625</v>
      </c>
      <c r="EV15" s="79"/>
      <c r="EW15" s="79"/>
      <c r="EX15" s="30" t="e">
        <f t="shared" si="35"/>
        <v>#DIV/0!</v>
      </c>
      <c r="EY15" s="17"/>
      <c r="EZ15" s="79"/>
      <c r="FA15" s="23" t="e">
        <f t="shared" si="36"/>
        <v>#DIV/0!</v>
      </c>
      <c r="FB15" s="141"/>
      <c r="FE15" s="65"/>
      <c r="FF15" s="92"/>
      <c r="FG15" s="95"/>
      <c r="FH15" s="98"/>
      <c r="FI15" s="86"/>
    </row>
    <row r="16" spans="1:167" x14ac:dyDescent="0.2">
      <c r="A16" s="18">
        <v>12</v>
      </c>
      <c r="B16" s="455" t="s">
        <v>163</v>
      </c>
      <c r="C16" s="551" t="s">
        <v>211</v>
      </c>
      <c r="D16" s="765"/>
      <c r="E16" s="4">
        <v>112.7</v>
      </c>
      <c r="F16" s="4"/>
      <c r="G16" s="4">
        <v>69.875324712643675</v>
      </c>
      <c r="H16" s="4">
        <v>96.039452413793114</v>
      </c>
      <c r="I16" s="4">
        <v>48.010766199999999</v>
      </c>
      <c r="J16" s="412">
        <v>74.099999999999994</v>
      </c>
      <c r="K16" s="1024"/>
      <c r="L16" s="14"/>
      <c r="M16" s="782">
        <f t="shared" si="0"/>
        <v>80.145108665287353</v>
      </c>
      <c r="N16" s="783">
        <f t="shared" si="1"/>
        <v>31</v>
      </c>
      <c r="O16" s="157">
        <f t="shared" si="22"/>
        <v>82.712554653448279</v>
      </c>
      <c r="P16" s="67">
        <f t="shared" si="2"/>
        <v>36</v>
      </c>
      <c r="Q16" s="157" t="e">
        <f>AVERAGE(D16,E16,H16,I16,#REF!,J16,L16)</f>
        <v>#REF!</v>
      </c>
      <c r="R16" s="67" t="e">
        <f t="shared" si="3"/>
        <v>#REF!</v>
      </c>
      <c r="S16" s="157"/>
      <c r="T16" s="67" t="e">
        <f t="shared" si="4"/>
        <v>#N/A</v>
      </c>
      <c r="U16" s="157">
        <f t="shared" si="23"/>
        <v>61.0553831</v>
      </c>
      <c r="V16" s="766">
        <f t="shared" si="5"/>
        <v>45</v>
      </c>
      <c r="W16" s="548"/>
      <c r="X16" s="13"/>
      <c r="Y16" s="13"/>
      <c r="Z16" s="202"/>
      <c r="AA16" s="4">
        <v>54.75</v>
      </c>
      <c r="AB16" s="4">
        <v>54.9</v>
      </c>
      <c r="AC16" s="4">
        <v>60</v>
      </c>
      <c r="AD16" s="4">
        <v>56.5</v>
      </c>
      <c r="AE16" s="4">
        <v>57.4</v>
      </c>
      <c r="AF16" s="412"/>
      <c r="AG16" s="14"/>
      <c r="AH16" s="157">
        <f t="shared" si="24"/>
        <v>56.71</v>
      </c>
      <c r="AI16" s="40">
        <f t="shared" si="6"/>
        <v>32</v>
      </c>
      <c r="AJ16" s="16"/>
      <c r="AK16" s="17"/>
      <c r="AL16" s="10"/>
      <c r="AM16" s="5">
        <v>95</v>
      </c>
      <c r="AN16" s="5">
        <v>86</v>
      </c>
      <c r="AP16" s="5">
        <v>112</v>
      </c>
      <c r="AQ16" s="5">
        <v>99</v>
      </c>
      <c r="AR16" s="5"/>
      <c r="AS16" s="4"/>
      <c r="AT16" s="32">
        <f t="shared" si="25"/>
        <v>98</v>
      </c>
      <c r="AU16" s="40">
        <f t="shared" si="7"/>
        <v>27</v>
      </c>
      <c r="AV16" s="90"/>
      <c r="AW16" s="17"/>
      <c r="AX16" s="5"/>
      <c r="BB16" s="5">
        <v>33</v>
      </c>
      <c r="BC16" s="5">
        <v>34.448818899999999</v>
      </c>
      <c r="BD16" s="4">
        <v>29.5</v>
      </c>
      <c r="BE16" s="4"/>
      <c r="BF16" s="33">
        <f t="shared" si="8"/>
        <v>32.316272966666666</v>
      </c>
      <c r="BG16" s="40">
        <f t="shared" si="9"/>
        <v>51</v>
      </c>
      <c r="BH16" s="10"/>
      <c r="BI16" s="65"/>
      <c r="BJ16" s="13"/>
      <c r="BK16" s="4"/>
      <c r="BL16" s="5"/>
      <c r="BM16" s="4">
        <v>1</v>
      </c>
      <c r="BN16" s="4">
        <v>0</v>
      </c>
      <c r="BO16" s="4"/>
      <c r="BP16" s="4"/>
      <c r="BQ16" s="30">
        <f t="shared" si="10"/>
        <v>0.5</v>
      </c>
      <c r="BR16" s="67">
        <f t="shared" si="11"/>
        <v>2</v>
      </c>
      <c r="BS16" s="10"/>
      <c r="BT16" s="149"/>
      <c r="BU16" s="292"/>
      <c r="BV16" s="4">
        <v>0</v>
      </c>
      <c r="BW16" s="4">
        <v>0</v>
      </c>
      <c r="BX16" s="4">
        <v>1</v>
      </c>
      <c r="BY16" s="4"/>
      <c r="BZ16" s="4"/>
      <c r="CA16" s="4"/>
      <c r="CB16" s="30">
        <f t="shared" si="26"/>
        <v>0.33333333333333331</v>
      </c>
      <c r="CC16" s="67">
        <f t="shared" si="12"/>
        <v>24</v>
      </c>
      <c r="CD16" s="10"/>
      <c r="CE16" s="17"/>
      <c r="CF16" s="607"/>
      <c r="CG16" s="10"/>
      <c r="CH16" s="423"/>
      <c r="CI16" s="202">
        <v>0</v>
      </c>
      <c r="CJ16" s="4">
        <v>0</v>
      </c>
      <c r="CK16" s="4"/>
      <c r="CL16" s="4"/>
      <c r="CM16" s="4"/>
      <c r="CN16" s="30">
        <f t="shared" si="13"/>
        <v>0</v>
      </c>
      <c r="CO16" s="67">
        <f t="shared" si="14"/>
        <v>1</v>
      </c>
      <c r="CP16" s="70"/>
      <c r="CQ16" s="241"/>
      <c r="CR16" s="249"/>
      <c r="CS16" s="4"/>
      <c r="CT16" s="236">
        <v>0</v>
      </c>
      <c r="CU16" s="4"/>
      <c r="CV16" s="4"/>
      <c r="CW16" s="4"/>
      <c r="CX16" s="236"/>
      <c r="CY16" s="29">
        <f t="shared" si="27"/>
        <v>0</v>
      </c>
      <c r="CZ16" s="243">
        <f t="shared" si="15"/>
        <v>1</v>
      </c>
      <c r="DA16" s="255"/>
      <c r="DB16" s="267"/>
      <c r="DC16" s="158"/>
      <c r="DD16" s="267"/>
      <c r="DF16" s="268" t="s">
        <v>57</v>
      </c>
      <c r="DG16" s="10"/>
      <c r="DH16" s="4"/>
      <c r="DK16" s="29" t="e">
        <f t="shared" si="28"/>
        <v>#DIV/0!</v>
      </c>
      <c r="DL16" s="67" t="e">
        <f t="shared" si="16"/>
        <v>#DIV/0!</v>
      </c>
      <c r="DM16" s="249"/>
      <c r="DN16" s="10"/>
      <c r="DO16" s="5">
        <v>5.5</v>
      </c>
      <c r="DQ16" s="29">
        <f t="shared" si="29"/>
        <v>5.5</v>
      </c>
      <c r="DR16" s="67">
        <f t="shared" si="17"/>
        <v>28</v>
      </c>
      <c r="DS16" s="202"/>
      <c r="DT16" s="10"/>
      <c r="DU16" s="10"/>
      <c r="DV16" s="249" t="e">
        <f t="shared" si="30"/>
        <v>#DIV/0!</v>
      </c>
      <c r="DW16" s="607" t="e">
        <f t="shared" si="18"/>
        <v>#DIV/0!</v>
      </c>
      <c r="DX16" s="21"/>
      <c r="DY16" s="202"/>
      <c r="DZ16" s="10"/>
      <c r="EA16" s="10"/>
      <c r="EB16" s="249" t="e">
        <f t="shared" si="31"/>
        <v>#DIV/0!</v>
      </c>
      <c r="EC16" s="607" t="e">
        <f t="shared" si="19"/>
        <v>#DIV/0!</v>
      </c>
      <c r="ED16" s="4"/>
      <c r="EE16" s="4"/>
      <c r="EF16" s="4"/>
      <c r="EG16" s="29" t="e">
        <f t="shared" si="20"/>
        <v>#DIV/0!</v>
      </c>
      <c r="EH16" s="67" t="e">
        <f t="shared" si="21"/>
        <v>#DIV/0!</v>
      </c>
      <c r="EI16" s="79"/>
      <c r="EJ16" s="79"/>
      <c r="EK16" s="79"/>
      <c r="EL16" s="124" t="e">
        <f t="shared" si="32"/>
        <v>#DIV/0!</v>
      </c>
      <c r="EM16" s="79"/>
      <c r="EN16" s="13"/>
      <c r="EO16" s="79"/>
      <c r="EP16" s="124" t="e">
        <f t="shared" si="33"/>
        <v>#DIV/0!</v>
      </c>
      <c r="EQ16" s="79"/>
      <c r="ER16" s="13"/>
      <c r="ES16" s="14">
        <v>6</v>
      </c>
      <c r="ET16" s="14">
        <v>5.875</v>
      </c>
      <c r="EU16" s="66">
        <f t="shared" si="34"/>
        <v>5.9375</v>
      </c>
      <c r="EV16" s="79"/>
      <c r="EW16" s="79"/>
      <c r="EX16" s="30" t="e">
        <f t="shared" si="35"/>
        <v>#DIV/0!</v>
      </c>
      <c r="EY16" s="17"/>
      <c r="EZ16" s="79"/>
      <c r="FA16" s="23" t="e">
        <f t="shared" si="36"/>
        <v>#DIV/0!</v>
      </c>
      <c r="FB16" s="141"/>
      <c r="FE16" s="65"/>
      <c r="FF16" s="92"/>
      <c r="FG16" s="95"/>
      <c r="FH16" s="98"/>
      <c r="FI16" s="86"/>
    </row>
    <row r="17" spans="1:165" x14ac:dyDescent="0.2">
      <c r="A17" s="18">
        <v>13</v>
      </c>
      <c r="B17" s="455" t="s">
        <v>164</v>
      </c>
      <c r="C17" s="551" t="s">
        <v>212</v>
      </c>
      <c r="D17" s="765"/>
      <c r="E17" s="4">
        <v>93.6</v>
      </c>
      <c r="F17" s="4"/>
      <c r="G17" s="4">
        <v>71.224735862068954</v>
      </c>
      <c r="H17" s="4">
        <v>93.572331954022985</v>
      </c>
      <c r="I17" s="4">
        <v>57.6083851</v>
      </c>
      <c r="J17" s="412">
        <v>70.5</v>
      </c>
      <c r="K17" s="1024"/>
      <c r="L17" s="14"/>
      <c r="M17" s="782">
        <f t="shared" si="0"/>
        <v>77.301090583218397</v>
      </c>
      <c r="N17" s="783">
        <f t="shared" si="1"/>
        <v>42</v>
      </c>
      <c r="O17" s="157">
        <f t="shared" si="22"/>
        <v>78.820179263505736</v>
      </c>
      <c r="P17" s="67">
        <f t="shared" si="2"/>
        <v>44</v>
      </c>
      <c r="Q17" s="157" t="e">
        <f>AVERAGE(D17,E17,H17,I17,#REF!,J17,L17)</f>
        <v>#REF!</v>
      </c>
      <c r="R17" s="67" t="e">
        <f t="shared" si="3"/>
        <v>#REF!</v>
      </c>
      <c r="S17" s="157"/>
      <c r="T17" s="67" t="e">
        <f t="shared" si="4"/>
        <v>#N/A</v>
      </c>
      <c r="U17" s="157">
        <f t="shared" si="23"/>
        <v>64.054192549999996</v>
      </c>
      <c r="V17" s="766">
        <f t="shared" si="5"/>
        <v>42</v>
      </c>
      <c r="W17" s="548"/>
      <c r="X17" s="13"/>
      <c r="Y17" s="13"/>
      <c r="Z17" s="202"/>
      <c r="AA17" s="4">
        <v>56.3</v>
      </c>
      <c r="AB17" s="4">
        <v>44.8</v>
      </c>
      <c r="AC17" s="4">
        <v>54.7</v>
      </c>
      <c r="AD17" s="4">
        <v>57.25</v>
      </c>
      <c r="AE17" s="4">
        <v>54.1</v>
      </c>
      <c r="AF17" s="412"/>
      <c r="AG17" s="14"/>
      <c r="AH17" s="157">
        <f t="shared" si="24"/>
        <v>53.430000000000007</v>
      </c>
      <c r="AI17" s="40">
        <f t="shared" si="6"/>
        <v>51</v>
      </c>
      <c r="AJ17" s="16"/>
      <c r="AK17" s="17"/>
      <c r="AL17" s="10"/>
      <c r="AN17" s="5">
        <v>97</v>
      </c>
      <c r="AP17" s="5">
        <v>115</v>
      </c>
      <c r="AQ17" s="5">
        <v>108</v>
      </c>
      <c r="AR17" s="5"/>
      <c r="AS17" s="4"/>
      <c r="AT17" s="32">
        <f t="shared" si="25"/>
        <v>106.66666666666667</v>
      </c>
      <c r="AU17" s="40">
        <f t="shared" si="7"/>
        <v>52</v>
      </c>
      <c r="AV17" s="90"/>
      <c r="AW17" s="17"/>
      <c r="AX17" s="5"/>
      <c r="BB17" s="5">
        <v>37</v>
      </c>
      <c r="BC17" s="5">
        <v>36.023622000000003</v>
      </c>
      <c r="BD17" s="4">
        <v>32.700000000000003</v>
      </c>
      <c r="BE17" s="4"/>
      <c r="BF17" s="33">
        <f t="shared" si="8"/>
        <v>35.241207333333335</v>
      </c>
      <c r="BG17" s="40">
        <f t="shared" si="9"/>
        <v>25</v>
      </c>
      <c r="BH17" s="10"/>
      <c r="BI17" s="65"/>
      <c r="BJ17" s="13"/>
      <c r="BK17" s="4"/>
      <c r="BL17" s="5"/>
      <c r="BM17" s="4">
        <v>1</v>
      </c>
      <c r="BN17" s="4">
        <v>0</v>
      </c>
      <c r="BO17" s="4"/>
      <c r="BP17" s="4"/>
      <c r="BQ17" s="30">
        <f t="shared" si="10"/>
        <v>0.5</v>
      </c>
      <c r="BR17" s="67">
        <f t="shared" si="11"/>
        <v>2</v>
      </c>
      <c r="BS17" s="10"/>
      <c r="BT17" s="149"/>
      <c r="BU17" s="292"/>
      <c r="BV17" s="4">
        <v>0</v>
      </c>
      <c r="BW17" s="4">
        <v>0</v>
      </c>
      <c r="BX17" s="4">
        <v>0.7</v>
      </c>
      <c r="BY17" s="4"/>
      <c r="BZ17" s="4"/>
      <c r="CA17" s="4"/>
      <c r="CB17" s="30">
        <f t="shared" si="26"/>
        <v>0.23333333333333331</v>
      </c>
      <c r="CC17" s="67">
        <f t="shared" si="12"/>
        <v>14</v>
      </c>
      <c r="CD17" s="10"/>
      <c r="CE17" s="17"/>
      <c r="CF17" s="607"/>
      <c r="CG17" s="10"/>
      <c r="CH17" s="423"/>
      <c r="CI17" s="202">
        <v>0</v>
      </c>
      <c r="CJ17" s="4">
        <v>0</v>
      </c>
      <c r="CK17" s="4"/>
      <c r="CL17" s="4"/>
      <c r="CM17" s="4"/>
      <c r="CN17" s="30">
        <f t="shared" si="13"/>
        <v>0</v>
      </c>
      <c r="CO17" s="67">
        <f t="shared" si="14"/>
        <v>1</v>
      </c>
      <c r="CP17" s="70"/>
      <c r="CQ17" s="241"/>
      <c r="CR17" s="249"/>
      <c r="CS17" s="4"/>
      <c r="CT17" s="236">
        <v>0</v>
      </c>
      <c r="CU17" s="4"/>
      <c r="CV17" s="4"/>
      <c r="CW17" s="4"/>
      <c r="CX17" s="236"/>
      <c r="CY17" s="29">
        <f t="shared" si="27"/>
        <v>0</v>
      </c>
      <c r="CZ17" s="243">
        <f t="shared" si="15"/>
        <v>1</v>
      </c>
      <c r="DA17" s="255"/>
      <c r="DB17" s="267"/>
      <c r="DC17" s="158"/>
      <c r="DD17" s="267"/>
      <c r="DF17" s="268" t="s">
        <v>57</v>
      </c>
      <c r="DG17" s="10"/>
      <c r="DH17" s="4"/>
      <c r="DK17" s="29" t="e">
        <f t="shared" si="28"/>
        <v>#DIV/0!</v>
      </c>
      <c r="DL17" s="67" t="e">
        <f t="shared" si="16"/>
        <v>#DIV/0!</v>
      </c>
      <c r="DM17" s="249"/>
      <c r="DN17" s="10"/>
      <c r="DO17" s="5">
        <v>2.5</v>
      </c>
      <c r="DQ17" s="29">
        <f t="shared" si="29"/>
        <v>2.5</v>
      </c>
      <c r="DR17" s="67">
        <f t="shared" si="17"/>
        <v>1</v>
      </c>
      <c r="DS17" s="202"/>
      <c r="DT17" s="10"/>
      <c r="DU17" s="10"/>
      <c r="DV17" s="249" t="e">
        <f t="shared" si="30"/>
        <v>#DIV/0!</v>
      </c>
      <c r="DW17" s="607" t="e">
        <f t="shared" si="18"/>
        <v>#DIV/0!</v>
      </c>
      <c r="DX17" s="21"/>
      <c r="DY17" s="202"/>
      <c r="DZ17" s="10"/>
      <c r="EA17" s="10"/>
      <c r="EB17" s="249" t="e">
        <f t="shared" si="31"/>
        <v>#DIV/0!</v>
      </c>
      <c r="EC17" s="607" t="e">
        <f t="shared" si="19"/>
        <v>#DIV/0!</v>
      </c>
      <c r="ED17" s="4"/>
      <c r="EE17" s="4"/>
      <c r="EF17" s="4"/>
      <c r="EG17" s="29" t="e">
        <f t="shared" si="20"/>
        <v>#DIV/0!</v>
      </c>
      <c r="EH17" s="67" t="e">
        <f t="shared" si="21"/>
        <v>#DIV/0!</v>
      </c>
      <c r="EI17" s="79"/>
      <c r="EJ17" s="79"/>
      <c r="EK17" s="79"/>
      <c r="EL17" s="124" t="e">
        <f t="shared" si="32"/>
        <v>#DIV/0!</v>
      </c>
      <c r="EM17" s="79"/>
      <c r="EN17" s="13"/>
      <c r="EO17" s="79"/>
      <c r="EP17" s="124" t="e">
        <f t="shared" si="33"/>
        <v>#DIV/0!</v>
      </c>
      <c r="EQ17" s="79"/>
      <c r="ER17" s="13"/>
      <c r="ES17" s="14">
        <v>4.5</v>
      </c>
      <c r="ET17" s="14">
        <v>5</v>
      </c>
      <c r="EU17" s="66">
        <f t="shared" si="34"/>
        <v>4.75</v>
      </c>
      <c r="EV17" s="79"/>
      <c r="EW17" s="79"/>
      <c r="EX17" s="30" t="e">
        <f t="shared" si="35"/>
        <v>#DIV/0!</v>
      </c>
      <c r="EY17" s="17"/>
      <c r="EZ17" s="79"/>
      <c r="FA17" s="23" t="e">
        <f t="shared" si="36"/>
        <v>#DIV/0!</v>
      </c>
      <c r="FB17" s="141"/>
      <c r="FE17" s="65"/>
      <c r="FF17" s="92"/>
      <c r="FG17" s="95"/>
      <c r="FH17" s="98"/>
      <c r="FI17" s="86"/>
    </row>
    <row r="18" spans="1:165" x14ac:dyDescent="0.2">
      <c r="A18" s="18">
        <v>14</v>
      </c>
      <c r="B18" s="455" t="s">
        <v>165</v>
      </c>
      <c r="C18" s="551" t="s">
        <v>213</v>
      </c>
      <c r="D18" s="765"/>
      <c r="E18" s="4">
        <v>100.9</v>
      </c>
      <c r="F18" s="4"/>
      <c r="G18" s="4">
        <v>64.070031839080457</v>
      </c>
      <c r="H18" s="4">
        <v>96.360171954022974</v>
      </c>
      <c r="I18" s="4">
        <v>77.741379499999994</v>
      </c>
      <c r="J18" s="412">
        <v>77.7</v>
      </c>
      <c r="K18" s="1024"/>
      <c r="L18" s="14"/>
      <c r="M18" s="782">
        <f t="shared" si="0"/>
        <v>83.354316658620689</v>
      </c>
      <c r="N18" s="783">
        <f t="shared" si="1"/>
        <v>20</v>
      </c>
      <c r="O18" s="157">
        <f t="shared" si="22"/>
        <v>88.175387863505748</v>
      </c>
      <c r="P18" s="67">
        <f t="shared" si="2"/>
        <v>19</v>
      </c>
      <c r="Q18" s="157" t="e">
        <f>AVERAGE(D18,E18,H18,I18,#REF!,J18,L18)</f>
        <v>#REF!</v>
      </c>
      <c r="R18" s="67" t="e">
        <f t="shared" si="3"/>
        <v>#REF!</v>
      </c>
      <c r="S18" s="157"/>
      <c r="T18" s="67" t="e">
        <f t="shared" si="4"/>
        <v>#N/A</v>
      </c>
      <c r="U18" s="157">
        <f t="shared" si="23"/>
        <v>77.720689749999991</v>
      </c>
      <c r="V18" s="766">
        <f t="shared" si="5"/>
        <v>11</v>
      </c>
      <c r="W18" s="548"/>
      <c r="X18" s="13"/>
      <c r="Y18" s="13"/>
      <c r="Z18" s="202"/>
      <c r="AA18" s="4">
        <v>56.3</v>
      </c>
      <c r="AB18" s="4">
        <v>47.1</v>
      </c>
      <c r="AC18" s="4">
        <v>55.7</v>
      </c>
      <c r="AD18" s="4">
        <v>55.15</v>
      </c>
      <c r="AE18" s="4">
        <v>57.6</v>
      </c>
      <c r="AF18" s="412"/>
      <c r="AG18" s="14"/>
      <c r="AH18" s="157">
        <f t="shared" si="24"/>
        <v>54.370000000000005</v>
      </c>
      <c r="AI18" s="40">
        <f t="shared" si="6"/>
        <v>49</v>
      </c>
      <c r="AJ18" s="16"/>
      <c r="AK18" s="17"/>
      <c r="AL18" s="10"/>
      <c r="AM18" s="5">
        <v>101</v>
      </c>
      <c r="AN18" s="5">
        <v>93</v>
      </c>
      <c r="AP18" s="5">
        <v>115</v>
      </c>
      <c r="AQ18" s="5">
        <v>108</v>
      </c>
      <c r="AR18" s="5"/>
      <c r="AS18" s="4"/>
      <c r="AT18" s="32">
        <f t="shared" si="25"/>
        <v>104.25</v>
      </c>
      <c r="AU18" s="40">
        <f t="shared" si="7"/>
        <v>49</v>
      </c>
      <c r="AV18" s="90"/>
      <c r="AW18" s="17"/>
      <c r="AX18" s="5"/>
      <c r="BB18" s="5">
        <v>34</v>
      </c>
      <c r="BC18" s="5">
        <v>37.401574799999999</v>
      </c>
      <c r="BD18" s="4">
        <v>33.9</v>
      </c>
      <c r="BE18" s="4"/>
      <c r="BF18" s="33">
        <f t="shared" si="8"/>
        <v>35.100524933333332</v>
      </c>
      <c r="BG18" s="40">
        <f t="shared" si="9"/>
        <v>31</v>
      </c>
      <c r="BH18" s="10"/>
      <c r="BI18" s="65"/>
      <c r="BJ18" s="13"/>
      <c r="BK18" s="4"/>
      <c r="BL18" s="5"/>
      <c r="BM18" s="4">
        <v>1</v>
      </c>
      <c r="BN18" s="4">
        <v>0</v>
      </c>
      <c r="BO18" s="4"/>
      <c r="BP18" s="4"/>
      <c r="BQ18" s="30">
        <f t="shared" si="10"/>
        <v>0.5</v>
      </c>
      <c r="BR18" s="67">
        <f t="shared" si="11"/>
        <v>2</v>
      </c>
      <c r="BS18" s="10"/>
      <c r="BT18" s="149"/>
      <c r="BU18" s="292"/>
      <c r="BV18" s="4">
        <v>0</v>
      </c>
      <c r="BW18" s="4">
        <v>0</v>
      </c>
      <c r="BX18" s="4">
        <v>0</v>
      </c>
      <c r="BY18" s="4"/>
      <c r="BZ18" s="4"/>
      <c r="CA18" s="4"/>
      <c r="CB18" s="30">
        <f t="shared" si="26"/>
        <v>0</v>
      </c>
      <c r="CC18" s="67">
        <f t="shared" si="12"/>
        <v>1</v>
      </c>
      <c r="CD18" s="10"/>
      <c r="CE18" s="17"/>
      <c r="CF18" s="607"/>
      <c r="CG18" s="10"/>
      <c r="CH18" s="423"/>
      <c r="CI18" s="202">
        <v>1</v>
      </c>
      <c r="CJ18" s="4">
        <v>0</v>
      </c>
      <c r="CK18" s="4"/>
      <c r="CL18" s="4"/>
      <c r="CM18" s="4"/>
      <c r="CN18" s="30">
        <f t="shared" si="13"/>
        <v>0.5</v>
      </c>
      <c r="CO18" s="67">
        <f t="shared" si="14"/>
        <v>31</v>
      </c>
      <c r="CP18" s="70"/>
      <c r="CQ18" s="241"/>
      <c r="CR18" s="249"/>
      <c r="CS18" s="4"/>
      <c r="CT18" s="236">
        <v>0</v>
      </c>
      <c r="CU18" s="4"/>
      <c r="CV18" s="4"/>
      <c r="CW18" s="4"/>
      <c r="CX18" s="236"/>
      <c r="CY18" s="29">
        <f t="shared" si="27"/>
        <v>0</v>
      </c>
      <c r="CZ18" s="243">
        <f t="shared" si="15"/>
        <v>1</v>
      </c>
      <c r="DA18" s="255"/>
      <c r="DB18" s="267"/>
      <c r="DC18" s="158"/>
      <c r="DD18" s="267"/>
      <c r="DF18" s="268" t="s">
        <v>57</v>
      </c>
      <c r="DG18" s="10"/>
      <c r="DH18" s="4"/>
      <c r="DK18" s="29" t="e">
        <f t="shared" si="28"/>
        <v>#DIV/0!</v>
      </c>
      <c r="DL18" s="67" t="e">
        <f t="shared" si="16"/>
        <v>#DIV/0!</v>
      </c>
      <c r="DM18" s="249"/>
      <c r="DN18" s="10"/>
      <c r="DO18" s="5">
        <v>4</v>
      </c>
      <c r="DQ18" s="29">
        <f t="shared" si="29"/>
        <v>4</v>
      </c>
      <c r="DR18" s="67">
        <f t="shared" si="17"/>
        <v>7</v>
      </c>
      <c r="DS18" s="202"/>
      <c r="DT18" s="10"/>
      <c r="DU18" s="10"/>
      <c r="DV18" s="249" t="e">
        <f t="shared" si="30"/>
        <v>#DIV/0!</v>
      </c>
      <c r="DW18" s="607" t="e">
        <f t="shared" si="18"/>
        <v>#DIV/0!</v>
      </c>
      <c r="DX18" s="21"/>
      <c r="DY18" s="202"/>
      <c r="DZ18" s="10"/>
      <c r="EA18" s="10"/>
      <c r="EB18" s="249" t="e">
        <f t="shared" si="31"/>
        <v>#DIV/0!</v>
      </c>
      <c r="EC18" s="607" t="e">
        <f t="shared" si="19"/>
        <v>#DIV/0!</v>
      </c>
      <c r="ED18" s="4"/>
      <c r="EE18" s="4"/>
      <c r="EF18" s="4"/>
      <c r="EG18" s="29" t="e">
        <f t="shared" si="20"/>
        <v>#DIV/0!</v>
      </c>
      <c r="EH18" s="67" t="e">
        <f t="shared" si="21"/>
        <v>#DIV/0!</v>
      </c>
      <c r="EI18" s="79"/>
      <c r="EJ18" s="79"/>
      <c r="EK18" s="79"/>
      <c r="EL18" s="124" t="e">
        <f t="shared" si="32"/>
        <v>#DIV/0!</v>
      </c>
      <c r="EM18" s="79"/>
      <c r="EN18" s="13"/>
      <c r="EO18" s="79"/>
      <c r="EP18" s="124" t="e">
        <f t="shared" si="33"/>
        <v>#DIV/0!</v>
      </c>
      <c r="EQ18" s="79"/>
      <c r="ER18" s="13"/>
      <c r="ES18" s="14">
        <v>4.5</v>
      </c>
      <c r="ET18" s="14">
        <v>6.625</v>
      </c>
      <c r="EU18" s="66">
        <f t="shared" si="34"/>
        <v>5.5625</v>
      </c>
      <c r="EV18" s="79"/>
      <c r="EW18" s="79"/>
      <c r="EX18" s="30" t="e">
        <f t="shared" si="35"/>
        <v>#DIV/0!</v>
      </c>
      <c r="EY18" s="17"/>
      <c r="EZ18" s="79"/>
      <c r="FA18" s="23" t="e">
        <f t="shared" si="36"/>
        <v>#DIV/0!</v>
      </c>
      <c r="FB18" s="141"/>
      <c r="FE18" s="65"/>
      <c r="FF18" s="92"/>
      <c r="FG18" s="95"/>
      <c r="FH18" s="98"/>
      <c r="FI18" s="86"/>
    </row>
    <row r="19" spans="1:165" s="193" customFormat="1" x14ac:dyDescent="0.2">
      <c r="A19" s="163">
        <v>15</v>
      </c>
      <c r="B19" s="456" t="s">
        <v>166</v>
      </c>
      <c r="C19" s="552" t="s">
        <v>214</v>
      </c>
      <c r="D19" s="767"/>
      <c r="E19" s="165">
        <v>120.4</v>
      </c>
      <c r="F19" s="165"/>
      <c r="G19" s="165">
        <v>76.561590804597699</v>
      </c>
      <c r="H19" s="165">
        <v>106.33008239080459</v>
      </c>
      <c r="I19" s="165">
        <v>69.051759300000001</v>
      </c>
      <c r="J19" s="413">
        <v>92.9</v>
      </c>
      <c r="K19" s="1025"/>
      <c r="L19" s="166"/>
      <c r="M19" s="784">
        <f t="shared" si="0"/>
        <v>93.048686499080461</v>
      </c>
      <c r="N19" s="785">
        <f t="shared" si="1"/>
        <v>1</v>
      </c>
      <c r="O19" s="167">
        <f t="shared" si="22"/>
        <v>97.170460422701154</v>
      </c>
      <c r="P19" s="169">
        <f t="shared" si="2"/>
        <v>1</v>
      </c>
      <c r="Q19" s="167" t="e">
        <f>AVERAGE(D19,E19,H19,I19,#REF!,J19,L19)</f>
        <v>#REF!</v>
      </c>
      <c r="R19" s="169" t="e">
        <f t="shared" si="3"/>
        <v>#REF!</v>
      </c>
      <c r="S19" s="167"/>
      <c r="T19" s="169" t="e">
        <f t="shared" si="4"/>
        <v>#N/A</v>
      </c>
      <c r="U19" s="167">
        <f t="shared" si="23"/>
        <v>80.975879649999996</v>
      </c>
      <c r="V19" s="768">
        <f t="shared" si="5"/>
        <v>5</v>
      </c>
      <c r="W19" s="548"/>
      <c r="X19" s="164"/>
      <c r="Y19" s="164"/>
      <c r="Z19" s="203"/>
      <c r="AA19" s="165">
        <v>55.349999999999994</v>
      </c>
      <c r="AB19" s="165">
        <v>55.5</v>
      </c>
      <c r="AC19" s="165">
        <v>57.9</v>
      </c>
      <c r="AD19" s="165">
        <v>54.5</v>
      </c>
      <c r="AE19" s="165">
        <v>57.9</v>
      </c>
      <c r="AF19" s="413"/>
      <c r="AG19" s="166"/>
      <c r="AH19" s="167">
        <f t="shared" si="24"/>
        <v>56.23</v>
      </c>
      <c r="AI19" s="171">
        <f t="shared" si="6"/>
        <v>39</v>
      </c>
      <c r="AJ19" s="172"/>
      <c r="AK19" s="188"/>
      <c r="AL19" s="177"/>
      <c r="AM19" s="173">
        <v>91</v>
      </c>
      <c r="AN19" s="173">
        <v>86</v>
      </c>
      <c r="AO19" s="173"/>
      <c r="AP19" s="173">
        <v>112</v>
      </c>
      <c r="AQ19" s="173">
        <v>95</v>
      </c>
      <c r="AR19" s="173"/>
      <c r="AS19" s="165"/>
      <c r="AT19" s="174">
        <f t="shared" si="25"/>
        <v>96</v>
      </c>
      <c r="AU19" s="171">
        <f t="shared" si="7"/>
        <v>17</v>
      </c>
      <c r="AV19" s="175"/>
      <c r="AW19" s="188"/>
      <c r="AX19" s="173"/>
      <c r="AY19" s="173"/>
      <c r="AZ19" s="173"/>
      <c r="BA19" s="173"/>
      <c r="BB19" s="173">
        <v>31</v>
      </c>
      <c r="BC19" s="173">
        <v>37.007874000000001</v>
      </c>
      <c r="BD19" s="165">
        <v>29.1</v>
      </c>
      <c r="BE19" s="165"/>
      <c r="BF19" s="176">
        <f t="shared" si="8"/>
        <v>32.369291333333337</v>
      </c>
      <c r="BG19" s="171">
        <f t="shared" si="9"/>
        <v>50</v>
      </c>
      <c r="BH19" s="177"/>
      <c r="BI19" s="178"/>
      <c r="BJ19" s="164"/>
      <c r="BK19" s="165"/>
      <c r="BL19" s="173"/>
      <c r="BM19" s="165">
        <v>1</v>
      </c>
      <c r="BN19" s="165">
        <v>0</v>
      </c>
      <c r="BO19" s="165"/>
      <c r="BP19" s="165"/>
      <c r="BQ19" s="180">
        <f t="shared" si="10"/>
        <v>0.5</v>
      </c>
      <c r="BR19" s="169">
        <f t="shared" si="11"/>
        <v>2</v>
      </c>
      <c r="BS19" s="177"/>
      <c r="BT19" s="181"/>
      <c r="BU19" s="465"/>
      <c r="BV19" s="165">
        <v>0</v>
      </c>
      <c r="BW19" s="165">
        <v>0</v>
      </c>
      <c r="BX19" s="165">
        <v>0.3</v>
      </c>
      <c r="BY19" s="165"/>
      <c r="BZ19" s="165"/>
      <c r="CA19" s="165"/>
      <c r="CB19" s="180">
        <f t="shared" si="26"/>
        <v>9.9999999999999992E-2</v>
      </c>
      <c r="CC19" s="169">
        <f t="shared" si="12"/>
        <v>7</v>
      </c>
      <c r="CD19" s="177"/>
      <c r="CE19" s="188"/>
      <c r="CF19" s="610"/>
      <c r="CG19" s="177"/>
      <c r="CH19" s="425"/>
      <c r="CI19" s="203">
        <v>0</v>
      </c>
      <c r="CJ19" s="165">
        <v>0</v>
      </c>
      <c r="CK19" s="165"/>
      <c r="CL19" s="165"/>
      <c r="CM19" s="165"/>
      <c r="CN19" s="180">
        <f t="shared" si="13"/>
        <v>0</v>
      </c>
      <c r="CO19" s="169">
        <f t="shared" si="14"/>
        <v>1</v>
      </c>
      <c r="CP19" s="183"/>
      <c r="CQ19" s="242"/>
      <c r="CR19" s="253"/>
      <c r="CS19" s="165"/>
      <c r="CT19" s="237">
        <v>0</v>
      </c>
      <c r="CU19" s="165"/>
      <c r="CV19" s="165"/>
      <c r="CW19" s="165"/>
      <c r="CX19" s="237"/>
      <c r="CY19" s="170">
        <f t="shared" si="27"/>
        <v>0</v>
      </c>
      <c r="CZ19" s="247">
        <f t="shared" si="15"/>
        <v>1</v>
      </c>
      <c r="DA19" s="261"/>
      <c r="DB19" s="269"/>
      <c r="DC19" s="168"/>
      <c r="DD19" s="269"/>
      <c r="DE19" s="461"/>
      <c r="DF19" s="270" t="s">
        <v>57</v>
      </c>
      <c r="DG19" s="177"/>
      <c r="DH19" s="165"/>
      <c r="DI19" s="173"/>
      <c r="DJ19" s="165"/>
      <c r="DK19" s="170" t="e">
        <f t="shared" si="28"/>
        <v>#DIV/0!</v>
      </c>
      <c r="DL19" s="169" t="e">
        <f t="shared" si="16"/>
        <v>#DIV/0!</v>
      </c>
      <c r="DM19" s="253"/>
      <c r="DN19" s="177"/>
      <c r="DO19" s="173">
        <v>5</v>
      </c>
      <c r="DP19" s="165"/>
      <c r="DQ19" s="170">
        <f t="shared" si="29"/>
        <v>5</v>
      </c>
      <c r="DR19" s="169">
        <f t="shared" si="17"/>
        <v>25</v>
      </c>
      <c r="DS19" s="203"/>
      <c r="DT19" s="177"/>
      <c r="DU19" s="177"/>
      <c r="DV19" s="253" t="e">
        <f t="shared" si="30"/>
        <v>#DIV/0!</v>
      </c>
      <c r="DW19" s="610" t="e">
        <f t="shared" si="18"/>
        <v>#DIV/0!</v>
      </c>
      <c r="DX19" s="184"/>
      <c r="DY19" s="203"/>
      <c r="DZ19" s="177"/>
      <c r="EA19" s="177"/>
      <c r="EB19" s="253" t="e">
        <f t="shared" si="31"/>
        <v>#DIV/0!</v>
      </c>
      <c r="EC19" s="610" t="e">
        <f t="shared" si="19"/>
        <v>#DIV/0!</v>
      </c>
      <c r="ED19" s="165"/>
      <c r="EE19" s="165"/>
      <c r="EF19" s="165"/>
      <c r="EG19" s="170" t="e">
        <f t="shared" si="20"/>
        <v>#DIV/0!</v>
      </c>
      <c r="EH19" s="169" t="e">
        <f t="shared" si="21"/>
        <v>#DIV/0!</v>
      </c>
      <c r="EI19" s="185"/>
      <c r="EJ19" s="185"/>
      <c r="EK19" s="185"/>
      <c r="EL19" s="186" t="e">
        <f t="shared" si="32"/>
        <v>#DIV/0!</v>
      </c>
      <c r="EM19" s="185"/>
      <c r="EN19" s="164"/>
      <c r="EO19" s="185"/>
      <c r="EP19" s="186" t="e">
        <f t="shared" si="33"/>
        <v>#DIV/0!</v>
      </c>
      <c r="EQ19" s="185"/>
      <c r="ER19" s="164"/>
      <c r="ES19" s="166">
        <v>5.5</v>
      </c>
      <c r="ET19" s="166">
        <v>5.875</v>
      </c>
      <c r="EU19" s="187">
        <f t="shared" si="34"/>
        <v>5.6875</v>
      </c>
      <c r="EV19" s="185"/>
      <c r="EW19" s="185"/>
      <c r="EX19" s="180" t="e">
        <f t="shared" si="35"/>
        <v>#DIV/0!</v>
      </c>
      <c r="EY19" s="188"/>
      <c r="EZ19" s="185"/>
      <c r="FA19" s="189" t="e">
        <f t="shared" si="36"/>
        <v>#DIV/0!</v>
      </c>
      <c r="FB19" s="182"/>
      <c r="FC19" s="173"/>
      <c r="FD19" s="173"/>
      <c r="FE19" s="178"/>
      <c r="FF19" s="179"/>
      <c r="FG19" s="190"/>
      <c r="FH19" s="191"/>
      <c r="FI19" s="192"/>
    </row>
    <row r="20" spans="1:165" x14ac:dyDescent="0.2">
      <c r="A20" s="18">
        <v>16</v>
      </c>
      <c r="B20" s="455" t="s">
        <v>167</v>
      </c>
      <c r="C20" s="551" t="s">
        <v>215</v>
      </c>
      <c r="D20" s="765"/>
      <c r="E20" s="4">
        <v>93.4</v>
      </c>
      <c r="F20" s="4"/>
      <c r="G20" s="4">
        <v>44.865006390804602</v>
      </c>
      <c r="H20" s="4">
        <v>91.15077425287356</v>
      </c>
      <c r="I20" s="4">
        <v>74.662013599999995</v>
      </c>
      <c r="J20" s="412">
        <v>74.3</v>
      </c>
      <c r="K20" s="1024"/>
      <c r="L20" s="14"/>
      <c r="M20" s="782">
        <f t="shared" si="0"/>
        <v>75.675558848735633</v>
      </c>
      <c r="N20" s="783">
        <f t="shared" si="1"/>
        <v>44</v>
      </c>
      <c r="O20" s="157">
        <f t="shared" si="22"/>
        <v>83.3781969632184</v>
      </c>
      <c r="P20" s="67">
        <f t="shared" si="2"/>
        <v>35</v>
      </c>
      <c r="Q20" s="157" t="e">
        <f>AVERAGE(D20,E20,H20,I20,#REF!,J20,L20)</f>
        <v>#REF!</v>
      </c>
      <c r="R20" s="67" t="e">
        <f t="shared" si="3"/>
        <v>#REF!</v>
      </c>
      <c r="S20" s="157"/>
      <c r="T20" s="67" t="e">
        <f t="shared" si="4"/>
        <v>#N/A</v>
      </c>
      <c r="U20" s="157">
        <f t="shared" si="23"/>
        <v>74.481006799999989</v>
      </c>
      <c r="V20" s="766">
        <f t="shared" si="5"/>
        <v>21</v>
      </c>
      <c r="W20" s="548"/>
      <c r="X20" s="13"/>
      <c r="Y20" s="13"/>
      <c r="Z20" s="202"/>
      <c r="AA20" s="4">
        <v>54.45</v>
      </c>
      <c r="AB20" s="4"/>
      <c r="AC20" s="4">
        <v>56.1</v>
      </c>
      <c r="AD20" s="4">
        <v>55.35</v>
      </c>
      <c r="AE20" s="4">
        <v>54.7</v>
      </c>
      <c r="AF20" s="412"/>
      <c r="AG20" s="14"/>
      <c r="AH20" s="157">
        <f t="shared" si="24"/>
        <v>55.150000000000006</v>
      </c>
      <c r="AI20" s="40">
        <f t="shared" si="6"/>
        <v>47</v>
      </c>
      <c r="AJ20" s="16"/>
      <c r="AK20" s="17"/>
      <c r="AL20" s="10"/>
      <c r="AN20" s="5">
        <v>100</v>
      </c>
      <c r="AP20" s="5">
        <v>111</v>
      </c>
      <c r="AQ20" s="5">
        <v>106</v>
      </c>
      <c r="AR20" s="5"/>
      <c r="AS20" s="4"/>
      <c r="AT20" s="32">
        <f t="shared" si="25"/>
        <v>105.66666666666667</v>
      </c>
      <c r="AU20" s="40">
        <f t="shared" si="7"/>
        <v>50</v>
      </c>
      <c r="AV20" s="90"/>
      <c r="AW20" s="17"/>
      <c r="AX20" s="5"/>
      <c r="BB20" s="5">
        <v>32</v>
      </c>
      <c r="BC20" s="5">
        <v>37.992125999999999</v>
      </c>
      <c r="BD20" s="4">
        <v>32.700000000000003</v>
      </c>
      <c r="BE20" s="4"/>
      <c r="BF20" s="33">
        <f t="shared" si="8"/>
        <v>34.230708666666665</v>
      </c>
      <c r="BG20" s="40">
        <f t="shared" si="9"/>
        <v>38</v>
      </c>
      <c r="BH20" s="10"/>
      <c r="BI20" s="65"/>
      <c r="BJ20" s="13"/>
      <c r="BK20" s="4"/>
      <c r="BL20" s="5"/>
      <c r="BM20" s="4">
        <v>1</v>
      </c>
      <c r="BN20" s="4">
        <v>0</v>
      </c>
      <c r="BO20" s="4"/>
      <c r="BP20" s="4"/>
      <c r="BQ20" s="30">
        <f t="shared" si="10"/>
        <v>0.5</v>
      </c>
      <c r="BR20" s="67">
        <f t="shared" si="11"/>
        <v>2</v>
      </c>
      <c r="BS20" s="10"/>
      <c r="BT20" s="149"/>
      <c r="BU20" s="292"/>
      <c r="BV20" s="4">
        <v>0</v>
      </c>
      <c r="BW20" s="4">
        <v>0</v>
      </c>
      <c r="BX20" s="4">
        <v>0</v>
      </c>
      <c r="BY20" s="4"/>
      <c r="BZ20" s="4"/>
      <c r="CA20" s="4"/>
      <c r="CB20" s="30">
        <f t="shared" si="26"/>
        <v>0</v>
      </c>
      <c r="CC20" s="67">
        <f t="shared" si="12"/>
        <v>1</v>
      </c>
      <c r="CD20" s="10"/>
      <c r="CE20" s="17"/>
      <c r="CF20" s="607"/>
      <c r="CG20" s="10"/>
      <c r="CH20" s="423"/>
      <c r="CI20" s="202">
        <v>0</v>
      </c>
      <c r="CJ20" s="4">
        <v>0</v>
      </c>
      <c r="CK20" s="4"/>
      <c r="CL20" s="4"/>
      <c r="CM20" s="4"/>
      <c r="CN20" s="30">
        <f t="shared" si="13"/>
        <v>0</v>
      </c>
      <c r="CO20" s="67">
        <f t="shared" si="14"/>
        <v>1</v>
      </c>
      <c r="CP20" s="70"/>
      <c r="CQ20" s="241"/>
      <c r="CR20" s="249"/>
      <c r="CS20" s="4"/>
      <c r="CT20" s="236">
        <v>1</v>
      </c>
      <c r="CU20" s="4"/>
      <c r="CV20" s="4"/>
      <c r="CW20" s="4"/>
      <c r="CX20" s="236"/>
      <c r="CY20" s="29">
        <f t="shared" si="27"/>
        <v>1</v>
      </c>
      <c r="CZ20" s="243">
        <f t="shared" si="15"/>
        <v>40</v>
      </c>
      <c r="DA20" s="255"/>
      <c r="DB20" s="267"/>
      <c r="DC20" s="158"/>
      <c r="DD20" s="267"/>
      <c r="DF20" s="268" t="s">
        <v>57</v>
      </c>
      <c r="DG20" s="10"/>
      <c r="DH20" s="4"/>
      <c r="DK20" s="29" t="e">
        <f t="shared" si="28"/>
        <v>#DIV/0!</v>
      </c>
      <c r="DL20" s="67" t="e">
        <f t="shared" si="16"/>
        <v>#DIV/0!</v>
      </c>
      <c r="DM20" s="249"/>
      <c r="DN20" s="10"/>
      <c r="DO20" s="5">
        <v>4</v>
      </c>
      <c r="DQ20" s="29">
        <f t="shared" si="29"/>
        <v>4</v>
      </c>
      <c r="DR20" s="67">
        <f t="shared" si="17"/>
        <v>7</v>
      </c>
      <c r="DS20" s="202"/>
      <c r="DT20" s="10"/>
      <c r="DU20" s="10"/>
      <c r="DV20" s="249" t="e">
        <f t="shared" si="30"/>
        <v>#DIV/0!</v>
      </c>
      <c r="DW20" s="607" t="e">
        <f t="shared" si="18"/>
        <v>#DIV/0!</v>
      </c>
      <c r="DX20" s="21"/>
      <c r="DY20" s="202"/>
      <c r="DZ20" s="10"/>
      <c r="EA20" s="10"/>
      <c r="EB20" s="249" t="e">
        <f t="shared" si="31"/>
        <v>#DIV/0!</v>
      </c>
      <c r="EC20" s="607" t="e">
        <f t="shared" si="19"/>
        <v>#DIV/0!</v>
      </c>
      <c r="ED20" s="4"/>
      <c r="EE20" s="4"/>
      <c r="EF20" s="4"/>
      <c r="EG20" s="29" t="e">
        <f t="shared" si="20"/>
        <v>#DIV/0!</v>
      </c>
      <c r="EH20" s="67" t="e">
        <f t="shared" si="21"/>
        <v>#DIV/0!</v>
      </c>
      <c r="EI20" s="79"/>
      <c r="EJ20" s="79"/>
      <c r="EK20" s="79"/>
      <c r="EL20" s="124" t="e">
        <f t="shared" si="32"/>
        <v>#DIV/0!</v>
      </c>
      <c r="EM20" s="79"/>
      <c r="EN20" s="13"/>
      <c r="EO20" s="79"/>
      <c r="EP20" s="124" t="e">
        <f t="shared" si="33"/>
        <v>#DIV/0!</v>
      </c>
      <c r="EQ20" s="79"/>
      <c r="ER20" s="13"/>
      <c r="ES20" s="14">
        <v>3.5</v>
      </c>
      <c r="ET20" s="14">
        <v>4.25</v>
      </c>
      <c r="EU20" s="66">
        <f t="shared" si="34"/>
        <v>3.875</v>
      </c>
      <c r="EV20" s="79"/>
      <c r="EW20" s="79"/>
      <c r="EX20" s="30" t="e">
        <f t="shared" si="35"/>
        <v>#DIV/0!</v>
      </c>
      <c r="EY20" s="17"/>
      <c r="EZ20" s="79"/>
      <c r="FA20" s="23" t="e">
        <f t="shared" si="36"/>
        <v>#DIV/0!</v>
      </c>
      <c r="FB20" s="141"/>
      <c r="FE20" s="65"/>
      <c r="FF20" s="92"/>
      <c r="FG20" s="95"/>
      <c r="FH20" s="98"/>
      <c r="FI20" s="86"/>
    </row>
    <row r="21" spans="1:165" x14ac:dyDescent="0.2">
      <c r="A21" s="18">
        <v>17</v>
      </c>
      <c r="B21" s="455" t="s">
        <v>168</v>
      </c>
      <c r="C21" s="551" t="s">
        <v>216</v>
      </c>
      <c r="D21" s="765"/>
      <c r="E21" s="4">
        <v>107.7</v>
      </c>
      <c r="F21" s="4"/>
      <c r="G21" s="4">
        <v>91.745916942528709</v>
      </c>
      <c r="H21" s="4">
        <v>104.67084137931033</v>
      </c>
      <c r="I21" s="4">
        <v>59.552163100000001</v>
      </c>
      <c r="J21" s="412">
        <v>90.6</v>
      </c>
      <c r="K21" s="1024"/>
      <c r="L21" s="14"/>
      <c r="M21" s="782">
        <f t="shared" si="0"/>
        <v>90.853784284367819</v>
      </c>
      <c r="N21" s="783">
        <f t="shared" si="1"/>
        <v>4</v>
      </c>
      <c r="O21" s="157">
        <f t="shared" si="22"/>
        <v>90.630751119827579</v>
      </c>
      <c r="P21" s="67">
        <f t="shared" si="2"/>
        <v>14</v>
      </c>
      <c r="Q21" s="157" t="e">
        <f>AVERAGE(D21,E21,H21,I21,#REF!,J21,L21)</f>
        <v>#REF!</v>
      </c>
      <c r="R21" s="67" t="e">
        <f t="shared" si="3"/>
        <v>#REF!</v>
      </c>
      <c r="S21" s="157"/>
      <c r="T21" s="67" t="e">
        <f t="shared" si="4"/>
        <v>#N/A</v>
      </c>
      <c r="U21" s="157">
        <f t="shared" si="23"/>
        <v>75.076081549999998</v>
      </c>
      <c r="V21" s="766">
        <f t="shared" si="5"/>
        <v>19</v>
      </c>
      <c r="W21" s="548"/>
      <c r="X21" s="13"/>
      <c r="Y21" s="13"/>
      <c r="Z21" s="202"/>
      <c r="AA21" s="4">
        <v>54.099999999999994</v>
      </c>
      <c r="AB21" s="4">
        <v>57.3</v>
      </c>
      <c r="AC21" s="4">
        <v>58.35</v>
      </c>
      <c r="AD21" s="4">
        <v>56.45</v>
      </c>
      <c r="AE21" s="4">
        <v>58.3</v>
      </c>
      <c r="AF21" s="412"/>
      <c r="AG21" s="14"/>
      <c r="AH21" s="157">
        <f t="shared" si="24"/>
        <v>56.9</v>
      </c>
      <c r="AI21" s="40">
        <f t="shared" si="6"/>
        <v>28</v>
      </c>
      <c r="AJ21" s="16"/>
      <c r="AK21" s="17"/>
      <c r="AL21" s="10"/>
      <c r="AM21" s="5">
        <v>93</v>
      </c>
      <c r="AN21" s="5">
        <v>87</v>
      </c>
      <c r="AP21" s="5">
        <v>111</v>
      </c>
      <c r="AQ21" s="5">
        <v>100</v>
      </c>
      <c r="AR21" s="5"/>
      <c r="AS21" s="4"/>
      <c r="AT21" s="32">
        <f t="shared" si="25"/>
        <v>97.75</v>
      </c>
      <c r="AU21" s="40">
        <f t="shared" si="7"/>
        <v>25</v>
      </c>
      <c r="AV21" s="90"/>
      <c r="AW21" s="17"/>
      <c r="AX21" s="5"/>
      <c r="BB21" s="5">
        <v>33</v>
      </c>
      <c r="BC21" s="5">
        <v>37.992125999999999</v>
      </c>
      <c r="BD21" s="4">
        <v>31.1</v>
      </c>
      <c r="BE21" s="4"/>
      <c r="BF21" s="33">
        <f t="shared" si="8"/>
        <v>34.030708666666669</v>
      </c>
      <c r="BG21" s="40">
        <f t="shared" si="9"/>
        <v>41</v>
      </c>
      <c r="BH21" s="10"/>
      <c r="BI21" s="65"/>
      <c r="BJ21" s="13"/>
      <c r="BK21" s="4"/>
      <c r="BL21" s="5"/>
      <c r="BM21" s="4">
        <v>1</v>
      </c>
      <c r="BN21" s="4">
        <v>0</v>
      </c>
      <c r="BO21" s="4"/>
      <c r="BP21" s="4"/>
      <c r="BQ21" s="30">
        <f t="shared" si="10"/>
        <v>0.5</v>
      </c>
      <c r="BR21" s="67">
        <f t="shared" si="11"/>
        <v>2</v>
      </c>
      <c r="BS21" s="10"/>
      <c r="BT21" s="149"/>
      <c r="BU21" s="292"/>
      <c r="BV21" s="4">
        <v>0</v>
      </c>
      <c r="BW21" s="4">
        <v>0</v>
      </c>
      <c r="BX21" s="4">
        <v>2</v>
      </c>
      <c r="BY21" s="4"/>
      <c r="BZ21" s="4"/>
      <c r="CA21" s="4"/>
      <c r="CB21" s="30">
        <f t="shared" si="26"/>
        <v>0.66666666666666663</v>
      </c>
      <c r="CC21" s="67">
        <f t="shared" si="12"/>
        <v>29</v>
      </c>
      <c r="CD21" s="10"/>
      <c r="CE21" s="17"/>
      <c r="CF21" s="607"/>
      <c r="CG21" s="10"/>
      <c r="CH21" s="423"/>
      <c r="CI21" s="202">
        <v>0</v>
      </c>
      <c r="CJ21" s="4">
        <v>0</v>
      </c>
      <c r="CK21" s="4"/>
      <c r="CL21" s="4"/>
      <c r="CM21" s="4"/>
      <c r="CN21" s="30">
        <f t="shared" si="13"/>
        <v>0</v>
      </c>
      <c r="CO21" s="67">
        <f t="shared" si="14"/>
        <v>1</v>
      </c>
      <c r="CP21" s="70"/>
      <c r="CQ21" s="241"/>
      <c r="CR21" s="249"/>
      <c r="CS21" s="4"/>
      <c r="CT21" s="236">
        <v>0</v>
      </c>
      <c r="CU21" s="4"/>
      <c r="CV21" s="4"/>
      <c r="CW21" s="4"/>
      <c r="CX21" s="236"/>
      <c r="CY21" s="29">
        <f t="shared" si="27"/>
        <v>0</v>
      </c>
      <c r="CZ21" s="243">
        <f t="shared" si="15"/>
        <v>1</v>
      </c>
      <c r="DA21" s="255"/>
      <c r="DB21" s="267"/>
      <c r="DC21" s="158"/>
      <c r="DD21" s="267"/>
      <c r="DF21" s="268" t="s">
        <v>57</v>
      </c>
      <c r="DG21" s="10"/>
      <c r="DH21" s="4"/>
      <c r="DK21" s="29" t="e">
        <f t="shared" si="28"/>
        <v>#DIV/0!</v>
      </c>
      <c r="DL21" s="67" t="e">
        <f t="shared" si="16"/>
        <v>#DIV/0!</v>
      </c>
      <c r="DM21" s="249"/>
      <c r="DN21" s="10"/>
      <c r="DO21" s="5">
        <v>2.5</v>
      </c>
      <c r="DQ21" s="29">
        <f t="shared" si="29"/>
        <v>2.5</v>
      </c>
      <c r="DR21" s="67">
        <f t="shared" si="17"/>
        <v>1</v>
      </c>
      <c r="DS21" s="202"/>
      <c r="DT21" s="10"/>
      <c r="DU21" s="10"/>
      <c r="DV21" s="249" t="e">
        <f t="shared" si="30"/>
        <v>#DIV/0!</v>
      </c>
      <c r="DW21" s="607" t="e">
        <f t="shared" si="18"/>
        <v>#DIV/0!</v>
      </c>
      <c r="DX21" s="21"/>
      <c r="DY21" s="202"/>
      <c r="DZ21" s="10"/>
      <c r="EA21" s="10"/>
      <c r="EB21" s="249" t="e">
        <f t="shared" si="31"/>
        <v>#DIV/0!</v>
      </c>
      <c r="EC21" s="607" t="e">
        <f t="shared" si="19"/>
        <v>#DIV/0!</v>
      </c>
      <c r="ED21" s="4"/>
      <c r="EE21" s="4"/>
      <c r="EF21" s="4"/>
      <c r="EG21" s="29" t="e">
        <f t="shared" si="20"/>
        <v>#DIV/0!</v>
      </c>
      <c r="EH21" s="67" t="e">
        <f t="shared" si="21"/>
        <v>#DIV/0!</v>
      </c>
      <c r="EI21" s="79"/>
      <c r="EJ21" s="79"/>
      <c r="EK21" s="79"/>
      <c r="EL21" s="124" t="e">
        <f t="shared" si="32"/>
        <v>#DIV/0!</v>
      </c>
      <c r="EM21" s="79"/>
      <c r="EN21" s="13"/>
      <c r="EO21" s="79"/>
      <c r="EP21" s="124" t="e">
        <f t="shared" si="33"/>
        <v>#DIV/0!</v>
      </c>
      <c r="EQ21" s="79"/>
      <c r="ER21" s="13"/>
      <c r="ES21" s="14">
        <v>6</v>
      </c>
      <c r="ET21" s="14">
        <v>6.25</v>
      </c>
      <c r="EU21" s="66">
        <f t="shared" si="34"/>
        <v>6.125</v>
      </c>
      <c r="EV21" s="79"/>
      <c r="EW21" s="79"/>
      <c r="EX21" s="30" t="e">
        <f t="shared" si="35"/>
        <v>#DIV/0!</v>
      </c>
      <c r="EY21" s="17"/>
      <c r="EZ21" s="79"/>
      <c r="FA21" s="23" t="e">
        <f t="shared" si="36"/>
        <v>#DIV/0!</v>
      </c>
      <c r="FB21" s="141"/>
      <c r="FE21" s="65"/>
      <c r="FF21" s="92"/>
      <c r="FG21" s="95"/>
      <c r="FH21" s="98"/>
      <c r="FI21" s="86"/>
    </row>
    <row r="22" spans="1:165" x14ac:dyDescent="0.2">
      <c r="A22" s="18">
        <v>18</v>
      </c>
      <c r="B22" s="455" t="s">
        <v>169</v>
      </c>
      <c r="C22" s="551" t="s">
        <v>217</v>
      </c>
      <c r="D22" s="765"/>
      <c r="E22" s="4">
        <v>116.7</v>
      </c>
      <c r="F22" s="4"/>
      <c r="G22" s="4">
        <v>70.070209195402299</v>
      </c>
      <c r="H22" s="4">
        <v>107.63180873563218</v>
      </c>
      <c r="I22" s="4">
        <v>67.886672399999995</v>
      </c>
      <c r="J22" s="412">
        <v>91.7</v>
      </c>
      <c r="K22" s="1024"/>
      <c r="L22" s="14"/>
      <c r="M22" s="782">
        <f t="shared" si="0"/>
        <v>90.797738066206904</v>
      </c>
      <c r="N22" s="783">
        <f t="shared" si="1"/>
        <v>5</v>
      </c>
      <c r="O22" s="157">
        <f t="shared" si="22"/>
        <v>95.979620283908048</v>
      </c>
      <c r="P22" s="67">
        <f t="shared" si="2"/>
        <v>3</v>
      </c>
      <c r="Q22" s="157" t="e">
        <f>AVERAGE(D22,E22,H22,I22,#REF!,J22,L22)</f>
        <v>#REF!</v>
      </c>
      <c r="R22" s="67" t="e">
        <f t="shared" si="3"/>
        <v>#REF!</v>
      </c>
      <c r="S22" s="157"/>
      <c r="T22" s="67" t="e">
        <f t="shared" si="4"/>
        <v>#N/A</v>
      </c>
      <c r="U22" s="157">
        <f t="shared" si="23"/>
        <v>79.793336199999999</v>
      </c>
      <c r="V22" s="766">
        <f t="shared" si="5"/>
        <v>7</v>
      </c>
      <c r="W22" s="548"/>
      <c r="X22" s="13"/>
      <c r="Y22" s="13"/>
      <c r="Z22" s="202"/>
      <c r="AA22" s="4">
        <v>53.7</v>
      </c>
      <c r="AB22" s="4">
        <v>57.3</v>
      </c>
      <c r="AC22" s="4">
        <v>58.5</v>
      </c>
      <c r="AD22" s="4">
        <v>56.75</v>
      </c>
      <c r="AE22" s="4">
        <v>58.6</v>
      </c>
      <c r="AF22" s="412"/>
      <c r="AG22" s="14"/>
      <c r="AH22" s="157">
        <f t="shared" si="24"/>
        <v>56.970000000000006</v>
      </c>
      <c r="AI22" s="40">
        <f t="shared" si="6"/>
        <v>27</v>
      </c>
      <c r="AJ22" s="16"/>
      <c r="AK22" s="17"/>
      <c r="AL22" s="10"/>
      <c r="AM22" s="5">
        <v>94</v>
      </c>
      <c r="AN22" s="5">
        <v>87</v>
      </c>
      <c r="AP22" s="5">
        <v>112</v>
      </c>
      <c r="AQ22" s="5">
        <v>102</v>
      </c>
      <c r="AR22" s="5"/>
      <c r="AS22" s="4"/>
      <c r="AT22" s="32">
        <f t="shared" si="25"/>
        <v>98.75</v>
      </c>
      <c r="AU22" s="40">
        <f t="shared" si="7"/>
        <v>33</v>
      </c>
      <c r="AV22" s="90"/>
      <c r="AW22" s="17"/>
      <c r="AX22" s="5"/>
      <c r="BB22" s="5">
        <v>29</v>
      </c>
      <c r="BC22" s="5">
        <v>34.645669300000002</v>
      </c>
      <c r="BD22" s="4">
        <v>28</v>
      </c>
      <c r="BE22" s="4"/>
      <c r="BF22" s="33">
        <f t="shared" si="8"/>
        <v>30.548556433333335</v>
      </c>
      <c r="BG22" s="40">
        <f t="shared" si="9"/>
        <v>52</v>
      </c>
      <c r="BH22" s="10"/>
      <c r="BI22" s="65"/>
      <c r="BJ22" s="13"/>
      <c r="BK22" s="4"/>
      <c r="BL22" s="5"/>
      <c r="BM22" s="4">
        <v>1</v>
      </c>
      <c r="BN22" s="4">
        <v>0</v>
      </c>
      <c r="BO22" s="4"/>
      <c r="BP22" s="4"/>
      <c r="BQ22" s="30">
        <f t="shared" si="10"/>
        <v>0.5</v>
      </c>
      <c r="BR22" s="67">
        <f t="shared" si="11"/>
        <v>2</v>
      </c>
      <c r="BS22" s="10"/>
      <c r="BT22" s="149"/>
      <c r="BU22" s="292"/>
      <c r="BV22" s="4">
        <v>0</v>
      </c>
      <c r="BW22" s="4">
        <v>1</v>
      </c>
      <c r="BX22" s="4">
        <v>3.3</v>
      </c>
      <c r="BY22" s="4"/>
      <c r="BZ22" s="4"/>
      <c r="CA22" s="4"/>
      <c r="CB22" s="30">
        <f t="shared" si="26"/>
        <v>1.4333333333333333</v>
      </c>
      <c r="CC22" s="67">
        <f t="shared" si="12"/>
        <v>37</v>
      </c>
      <c r="CD22" s="10"/>
      <c r="CE22" s="17"/>
      <c r="CF22" s="607"/>
      <c r="CG22" s="10"/>
      <c r="CH22" s="423"/>
      <c r="CI22" s="202">
        <v>0</v>
      </c>
      <c r="CJ22" s="4">
        <v>0</v>
      </c>
      <c r="CK22" s="4"/>
      <c r="CL22" s="4"/>
      <c r="CM22" s="4"/>
      <c r="CN22" s="30">
        <f t="shared" si="13"/>
        <v>0</v>
      </c>
      <c r="CO22" s="67">
        <f t="shared" si="14"/>
        <v>1</v>
      </c>
      <c r="CP22" s="70"/>
      <c r="CQ22" s="241"/>
      <c r="CR22" s="249"/>
      <c r="CS22" s="4"/>
      <c r="CT22" s="236">
        <v>0</v>
      </c>
      <c r="CU22" s="4"/>
      <c r="CV22" s="4"/>
      <c r="CW22" s="4"/>
      <c r="CX22" s="236"/>
      <c r="CY22" s="29">
        <f t="shared" si="27"/>
        <v>0</v>
      </c>
      <c r="CZ22" s="243">
        <f t="shared" si="15"/>
        <v>1</v>
      </c>
      <c r="DA22" s="255"/>
      <c r="DB22" s="267"/>
      <c r="DC22" s="158"/>
      <c r="DD22" s="267"/>
      <c r="DF22" s="268" t="s">
        <v>57</v>
      </c>
      <c r="DG22" s="10"/>
      <c r="DH22" s="4"/>
      <c r="DK22" s="29" t="e">
        <f t="shared" si="28"/>
        <v>#DIV/0!</v>
      </c>
      <c r="DL22" s="67" t="e">
        <f t="shared" si="16"/>
        <v>#DIV/0!</v>
      </c>
      <c r="DM22" s="249"/>
      <c r="DN22" s="10"/>
      <c r="DO22" s="5">
        <v>5.5</v>
      </c>
      <c r="DQ22" s="29">
        <f t="shared" si="29"/>
        <v>5.5</v>
      </c>
      <c r="DR22" s="67">
        <f t="shared" si="17"/>
        <v>28</v>
      </c>
      <c r="DS22" s="202"/>
      <c r="DT22" s="10"/>
      <c r="DU22" s="10"/>
      <c r="DV22" s="249" t="e">
        <f t="shared" si="30"/>
        <v>#DIV/0!</v>
      </c>
      <c r="DW22" s="607" t="e">
        <f t="shared" si="18"/>
        <v>#DIV/0!</v>
      </c>
      <c r="DX22" s="21"/>
      <c r="DY22" s="202"/>
      <c r="DZ22" s="10"/>
      <c r="EA22" s="10"/>
      <c r="EB22" s="249" t="e">
        <f t="shared" si="31"/>
        <v>#DIV/0!</v>
      </c>
      <c r="EC22" s="607" t="e">
        <f t="shared" si="19"/>
        <v>#DIV/0!</v>
      </c>
      <c r="ED22" s="4"/>
      <c r="EE22" s="4"/>
      <c r="EF22" s="4"/>
      <c r="EG22" s="29" t="e">
        <f t="shared" si="20"/>
        <v>#DIV/0!</v>
      </c>
      <c r="EH22" s="67" t="e">
        <f t="shared" si="21"/>
        <v>#DIV/0!</v>
      </c>
      <c r="EI22" s="79"/>
      <c r="EJ22" s="79"/>
      <c r="EK22" s="79"/>
      <c r="EL22" s="124" t="e">
        <f t="shared" si="32"/>
        <v>#DIV/0!</v>
      </c>
      <c r="EM22" s="79"/>
      <c r="EN22" s="13"/>
      <c r="EO22" s="79"/>
      <c r="EP22" s="124" t="e">
        <f t="shared" si="33"/>
        <v>#DIV/0!</v>
      </c>
      <c r="EQ22" s="79"/>
      <c r="ER22" s="13"/>
      <c r="ES22" s="14">
        <v>6</v>
      </c>
      <c r="ET22" s="14">
        <v>5.375</v>
      </c>
      <c r="EU22" s="66">
        <f t="shared" si="34"/>
        <v>5.6875</v>
      </c>
      <c r="EV22" s="79"/>
      <c r="EW22" s="79"/>
      <c r="EX22" s="30" t="e">
        <f t="shared" si="35"/>
        <v>#DIV/0!</v>
      </c>
      <c r="EY22" s="17"/>
      <c r="EZ22" s="79"/>
      <c r="FA22" s="23" t="e">
        <f t="shared" si="36"/>
        <v>#DIV/0!</v>
      </c>
      <c r="FB22" s="141"/>
      <c r="FE22" s="65"/>
      <c r="FF22" s="92"/>
      <c r="FG22" s="95"/>
      <c r="FH22" s="98"/>
      <c r="FI22" s="86"/>
    </row>
    <row r="23" spans="1:165" x14ac:dyDescent="0.2">
      <c r="A23" s="18">
        <v>19</v>
      </c>
      <c r="B23" s="455" t="s">
        <v>170</v>
      </c>
      <c r="C23" s="551" t="s">
        <v>218</v>
      </c>
      <c r="D23" s="765"/>
      <c r="E23" s="4">
        <v>121.3</v>
      </c>
      <c r="F23" s="4"/>
      <c r="G23" s="4">
        <v>75.114558620689635</v>
      </c>
      <c r="H23" s="4">
        <v>88.44493609195402</v>
      </c>
      <c r="I23" s="4">
        <v>72.085875200000004</v>
      </c>
      <c r="J23" s="412">
        <v>81.400000000000006</v>
      </c>
      <c r="K23" s="1024"/>
      <c r="L23" s="14"/>
      <c r="M23" s="782">
        <f t="shared" si="0"/>
        <v>87.669073982528715</v>
      </c>
      <c r="N23" s="783">
        <f t="shared" si="1"/>
        <v>10</v>
      </c>
      <c r="O23" s="157">
        <f t="shared" si="22"/>
        <v>90.807702822988489</v>
      </c>
      <c r="P23" s="67">
        <f t="shared" si="2"/>
        <v>12</v>
      </c>
      <c r="Q23" s="157" t="e">
        <f>AVERAGE(D23,E23,H23,I23,#REF!,J23,L23)</f>
        <v>#REF!</v>
      </c>
      <c r="R23" s="67" t="e">
        <f t="shared" si="3"/>
        <v>#REF!</v>
      </c>
      <c r="S23" s="157"/>
      <c r="T23" s="67" t="e">
        <f t="shared" si="4"/>
        <v>#N/A</v>
      </c>
      <c r="U23" s="157">
        <f t="shared" si="23"/>
        <v>76.742937600000005</v>
      </c>
      <c r="V23" s="766">
        <f t="shared" si="5"/>
        <v>15</v>
      </c>
      <c r="W23" s="548"/>
      <c r="X23" s="13"/>
      <c r="Y23" s="13"/>
      <c r="Z23" s="202"/>
      <c r="AA23" s="4">
        <v>59.55</v>
      </c>
      <c r="AB23" s="4">
        <v>49.4</v>
      </c>
      <c r="AC23" s="4">
        <v>57.900000000000006</v>
      </c>
      <c r="AD23" s="4">
        <v>58.1</v>
      </c>
      <c r="AE23" s="4">
        <v>58.1</v>
      </c>
      <c r="AF23" s="412"/>
      <c r="AG23" s="14"/>
      <c r="AH23" s="157">
        <f t="shared" si="24"/>
        <v>56.61</v>
      </c>
      <c r="AI23" s="40">
        <f t="shared" si="6"/>
        <v>33</v>
      </c>
      <c r="AJ23" s="16"/>
      <c r="AK23" s="17"/>
      <c r="AL23" s="10"/>
      <c r="AM23" s="5">
        <v>99</v>
      </c>
      <c r="AN23" s="5">
        <v>95</v>
      </c>
      <c r="AP23" s="5">
        <v>113</v>
      </c>
      <c r="AQ23" s="5">
        <v>105</v>
      </c>
      <c r="AR23" s="5"/>
      <c r="AS23" s="4"/>
      <c r="AT23" s="32">
        <f t="shared" si="25"/>
        <v>103</v>
      </c>
      <c r="AU23" s="40">
        <f t="shared" si="7"/>
        <v>45</v>
      </c>
      <c r="AV23" s="90"/>
      <c r="AW23" s="17"/>
      <c r="AX23" s="5"/>
      <c r="BB23" s="5">
        <v>33</v>
      </c>
      <c r="BC23" s="5">
        <v>38.976377999999997</v>
      </c>
      <c r="BD23" s="4">
        <v>32.700000000000003</v>
      </c>
      <c r="BE23" s="4"/>
      <c r="BF23" s="33">
        <f t="shared" si="8"/>
        <v>34.892125999999998</v>
      </c>
      <c r="BG23" s="40">
        <f t="shared" si="9"/>
        <v>33</v>
      </c>
      <c r="BH23" s="10"/>
      <c r="BI23" s="65"/>
      <c r="BJ23" s="13"/>
      <c r="BK23" s="4"/>
      <c r="BL23" s="5"/>
      <c r="BM23" s="4">
        <v>2</v>
      </c>
      <c r="BN23" s="4">
        <v>0</v>
      </c>
      <c r="BO23" s="4"/>
      <c r="BP23" s="4"/>
      <c r="BQ23" s="30">
        <f t="shared" si="10"/>
        <v>1</v>
      </c>
      <c r="BR23" s="67">
        <f t="shared" si="11"/>
        <v>33</v>
      </c>
      <c r="BS23" s="10"/>
      <c r="BT23" s="149"/>
      <c r="BU23" s="292"/>
      <c r="BV23" s="4">
        <v>0</v>
      </c>
      <c r="BW23" s="4">
        <v>0</v>
      </c>
      <c r="BX23" s="4">
        <v>0.3</v>
      </c>
      <c r="BY23" s="4"/>
      <c r="BZ23" s="4"/>
      <c r="CA23" s="4"/>
      <c r="CB23" s="30">
        <f t="shared" si="26"/>
        <v>9.9999999999999992E-2</v>
      </c>
      <c r="CC23" s="67">
        <f t="shared" si="12"/>
        <v>7</v>
      </c>
      <c r="CD23" s="10"/>
      <c r="CE23" s="17"/>
      <c r="CF23" s="607"/>
      <c r="CG23" s="10"/>
      <c r="CH23" s="423"/>
      <c r="CI23" s="202">
        <v>1</v>
      </c>
      <c r="CJ23" s="4">
        <v>0</v>
      </c>
      <c r="CK23" s="4"/>
      <c r="CL23" s="4"/>
      <c r="CM23" s="4"/>
      <c r="CN23" s="30">
        <f t="shared" si="13"/>
        <v>0.5</v>
      </c>
      <c r="CO23" s="67">
        <f t="shared" si="14"/>
        <v>31</v>
      </c>
      <c r="CP23" s="70"/>
      <c r="CQ23" s="241"/>
      <c r="CR23" s="249"/>
      <c r="CS23" s="4"/>
      <c r="CT23" s="236">
        <v>0</v>
      </c>
      <c r="CU23" s="4"/>
      <c r="CV23" s="4"/>
      <c r="CW23" s="4"/>
      <c r="CX23" s="236"/>
      <c r="CY23" s="29">
        <f t="shared" si="27"/>
        <v>0</v>
      </c>
      <c r="CZ23" s="243">
        <f t="shared" si="15"/>
        <v>1</v>
      </c>
      <c r="DA23" s="255"/>
      <c r="DB23" s="267"/>
      <c r="DC23" s="158"/>
      <c r="DD23" s="267"/>
      <c r="DF23" s="268" t="s">
        <v>57</v>
      </c>
      <c r="DG23" s="10"/>
      <c r="DH23" s="4"/>
      <c r="DK23" s="29" t="e">
        <f t="shared" si="28"/>
        <v>#DIV/0!</v>
      </c>
      <c r="DL23" s="67" t="e">
        <f t="shared" si="16"/>
        <v>#DIV/0!</v>
      </c>
      <c r="DM23" s="249"/>
      <c r="DN23" s="10"/>
      <c r="DO23" s="5">
        <v>3</v>
      </c>
      <c r="DQ23" s="29">
        <f t="shared" si="29"/>
        <v>3</v>
      </c>
      <c r="DR23" s="67">
        <f t="shared" si="17"/>
        <v>4</v>
      </c>
      <c r="DS23" s="202"/>
      <c r="DT23" s="10"/>
      <c r="DU23" s="10"/>
      <c r="DV23" s="249" t="e">
        <f t="shared" si="30"/>
        <v>#DIV/0!</v>
      </c>
      <c r="DW23" s="607" t="e">
        <f t="shared" si="18"/>
        <v>#DIV/0!</v>
      </c>
      <c r="DX23" s="21"/>
      <c r="DY23" s="202"/>
      <c r="DZ23" s="10"/>
      <c r="EA23" s="10"/>
      <c r="EB23" s="249" t="e">
        <f t="shared" si="31"/>
        <v>#DIV/0!</v>
      </c>
      <c r="EC23" s="607" t="e">
        <f t="shared" si="19"/>
        <v>#DIV/0!</v>
      </c>
      <c r="ED23" s="4"/>
      <c r="EE23" s="4"/>
      <c r="EF23" s="4"/>
      <c r="EG23" s="29" t="e">
        <f t="shared" si="20"/>
        <v>#DIV/0!</v>
      </c>
      <c r="EH23" s="67" t="e">
        <f t="shared" si="21"/>
        <v>#DIV/0!</v>
      </c>
      <c r="EI23" s="79"/>
      <c r="EJ23" s="79"/>
      <c r="EK23" s="79"/>
      <c r="EL23" s="124" t="e">
        <f t="shared" si="32"/>
        <v>#DIV/0!</v>
      </c>
      <c r="EM23" s="79"/>
      <c r="EN23" s="13"/>
      <c r="EO23" s="79"/>
      <c r="EP23" s="124" t="e">
        <f t="shared" si="33"/>
        <v>#DIV/0!</v>
      </c>
      <c r="EQ23" s="79"/>
      <c r="ER23" s="13"/>
      <c r="ES23" s="14">
        <v>5.5</v>
      </c>
      <c r="ET23" s="14">
        <v>6.125</v>
      </c>
      <c r="EU23" s="66">
        <f t="shared" si="34"/>
        <v>5.8125</v>
      </c>
      <c r="EV23" s="79"/>
      <c r="EW23" s="79"/>
      <c r="EX23" s="30" t="e">
        <f t="shared" si="35"/>
        <v>#DIV/0!</v>
      </c>
      <c r="EY23" s="17"/>
      <c r="EZ23" s="79"/>
      <c r="FA23" s="23" t="e">
        <f t="shared" si="36"/>
        <v>#DIV/0!</v>
      </c>
      <c r="FB23" s="141"/>
      <c r="FE23" s="65"/>
      <c r="FF23" s="92"/>
      <c r="FG23" s="95"/>
      <c r="FH23" s="98"/>
      <c r="FI23" s="86"/>
    </row>
    <row r="24" spans="1:165" s="193" customFormat="1" x14ac:dyDescent="0.2">
      <c r="A24" s="163">
        <v>20</v>
      </c>
      <c r="B24" s="456" t="s">
        <v>171</v>
      </c>
      <c r="C24" s="552" t="s">
        <v>219</v>
      </c>
      <c r="D24" s="767"/>
      <c r="E24" s="165">
        <v>121.3</v>
      </c>
      <c r="F24" s="165"/>
      <c r="G24" s="165">
        <v>76.876505057471277</v>
      </c>
      <c r="H24" s="165">
        <v>95.82365517241378</v>
      </c>
      <c r="I24" s="165">
        <v>20.074203199999999</v>
      </c>
      <c r="J24" s="413">
        <v>77.099999999999994</v>
      </c>
      <c r="K24" s="1025"/>
      <c r="L24" s="166"/>
      <c r="M24" s="784">
        <f t="shared" si="0"/>
        <v>78.23487268597701</v>
      </c>
      <c r="N24" s="785">
        <f t="shared" si="1"/>
        <v>38</v>
      </c>
      <c r="O24" s="167">
        <f t="shared" si="22"/>
        <v>78.574464593103443</v>
      </c>
      <c r="P24" s="169">
        <f t="shared" si="2"/>
        <v>45</v>
      </c>
      <c r="Q24" s="167" t="e">
        <f>AVERAGE(D24,E24,H24,I24,#REF!,J24,L24)</f>
        <v>#REF!</v>
      </c>
      <c r="R24" s="169" t="e">
        <f t="shared" si="3"/>
        <v>#REF!</v>
      </c>
      <c r="S24" s="167"/>
      <c r="T24" s="169" t="e">
        <f t="shared" si="4"/>
        <v>#N/A</v>
      </c>
      <c r="U24" s="167">
        <f t="shared" si="23"/>
        <v>48.587101599999997</v>
      </c>
      <c r="V24" s="768">
        <f t="shared" si="5"/>
        <v>52</v>
      </c>
      <c r="W24" s="548"/>
      <c r="X24" s="164"/>
      <c r="Y24" s="164"/>
      <c r="Z24" s="203"/>
      <c r="AA24" s="165">
        <v>57.400000000000006</v>
      </c>
      <c r="AB24" s="165">
        <v>56.3</v>
      </c>
      <c r="AC24" s="165">
        <v>60.95</v>
      </c>
      <c r="AD24" s="165">
        <v>57.426470600000002</v>
      </c>
      <c r="AE24" s="165">
        <v>59.9</v>
      </c>
      <c r="AF24" s="413"/>
      <c r="AG24" s="166"/>
      <c r="AH24" s="167">
        <f t="shared" si="24"/>
        <v>58.395294119999996</v>
      </c>
      <c r="AI24" s="171">
        <f t="shared" si="6"/>
        <v>12</v>
      </c>
      <c r="AJ24" s="172"/>
      <c r="AK24" s="188"/>
      <c r="AL24" s="177"/>
      <c r="AM24" s="173">
        <v>99</v>
      </c>
      <c r="AN24" s="173">
        <v>90</v>
      </c>
      <c r="AO24" s="173"/>
      <c r="AP24" s="173">
        <v>112</v>
      </c>
      <c r="AQ24" s="173">
        <v>103</v>
      </c>
      <c r="AR24" s="173"/>
      <c r="AS24" s="165"/>
      <c r="AT24" s="174">
        <f t="shared" si="25"/>
        <v>101</v>
      </c>
      <c r="AU24" s="171">
        <f t="shared" si="7"/>
        <v>41</v>
      </c>
      <c r="AV24" s="175"/>
      <c r="AW24" s="188"/>
      <c r="AX24" s="173"/>
      <c r="AY24" s="173"/>
      <c r="AZ24" s="173"/>
      <c r="BA24" s="173"/>
      <c r="BB24" s="173">
        <v>38</v>
      </c>
      <c r="BC24" s="173">
        <v>42.3228346</v>
      </c>
      <c r="BD24" s="165">
        <v>33.5</v>
      </c>
      <c r="BE24" s="165"/>
      <c r="BF24" s="176">
        <f t="shared" si="8"/>
        <v>37.940944866666662</v>
      </c>
      <c r="BG24" s="171">
        <f t="shared" si="9"/>
        <v>5</v>
      </c>
      <c r="BH24" s="177"/>
      <c r="BI24" s="178"/>
      <c r="BJ24" s="164"/>
      <c r="BK24" s="165"/>
      <c r="BL24" s="173"/>
      <c r="BM24" s="165">
        <v>2</v>
      </c>
      <c r="BN24" s="165">
        <v>0</v>
      </c>
      <c r="BO24" s="165"/>
      <c r="BP24" s="165"/>
      <c r="BQ24" s="180">
        <f t="shared" si="10"/>
        <v>1</v>
      </c>
      <c r="BR24" s="169">
        <f t="shared" si="11"/>
        <v>33</v>
      </c>
      <c r="BS24" s="177"/>
      <c r="BT24" s="181"/>
      <c r="BU24" s="465"/>
      <c r="BV24" s="165">
        <v>0</v>
      </c>
      <c r="BW24" s="165">
        <v>0</v>
      </c>
      <c r="BX24" s="165">
        <v>0</v>
      </c>
      <c r="BY24" s="165"/>
      <c r="BZ24" s="165"/>
      <c r="CA24" s="165"/>
      <c r="CB24" s="180">
        <f t="shared" si="26"/>
        <v>0</v>
      </c>
      <c r="CC24" s="169">
        <f t="shared" si="12"/>
        <v>1</v>
      </c>
      <c r="CD24" s="177"/>
      <c r="CE24" s="188"/>
      <c r="CF24" s="610"/>
      <c r="CG24" s="177"/>
      <c r="CH24" s="425"/>
      <c r="CI24" s="203">
        <v>2</v>
      </c>
      <c r="CJ24" s="165">
        <v>0</v>
      </c>
      <c r="CK24" s="165"/>
      <c r="CL24" s="165"/>
      <c r="CM24" s="165"/>
      <c r="CN24" s="180">
        <f t="shared" si="13"/>
        <v>1</v>
      </c>
      <c r="CO24" s="169">
        <f t="shared" si="14"/>
        <v>45</v>
      </c>
      <c r="CP24" s="183"/>
      <c r="CQ24" s="242"/>
      <c r="CR24" s="253"/>
      <c r="CS24" s="165"/>
      <c r="CT24" s="237">
        <v>0</v>
      </c>
      <c r="CU24" s="165"/>
      <c r="CV24" s="165"/>
      <c r="CW24" s="165"/>
      <c r="CX24" s="237"/>
      <c r="CY24" s="170">
        <f t="shared" si="27"/>
        <v>0</v>
      </c>
      <c r="CZ24" s="247">
        <f t="shared" si="15"/>
        <v>1</v>
      </c>
      <c r="DA24" s="261"/>
      <c r="DB24" s="269"/>
      <c r="DC24" s="168"/>
      <c r="DD24" s="269"/>
      <c r="DE24" s="461"/>
      <c r="DF24" s="270" t="s">
        <v>57</v>
      </c>
      <c r="DG24" s="177"/>
      <c r="DH24" s="165"/>
      <c r="DI24" s="173"/>
      <c r="DJ24" s="165"/>
      <c r="DK24" s="170" t="e">
        <f t="shared" si="28"/>
        <v>#DIV/0!</v>
      </c>
      <c r="DL24" s="169" t="e">
        <f t="shared" si="16"/>
        <v>#DIV/0!</v>
      </c>
      <c r="DM24" s="253"/>
      <c r="DN24" s="177"/>
      <c r="DO24" s="173">
        <v>2.5</v>
      </c>
      <c r="DP24" s="165"/>
      <c r="DQ24" s="170">
        <f t="shared" si="29"/>
        <v>2.5</v>
      </c>
      <c r="DR24" s="169">
        <f t="shared" si="17"/>
        <v>1</v>
      </c>
      <c r="DS24" s="203"/>
      <c r="DT24" s="177"/>
      <c r="DU24" s="177"/>
      <c r="DV24" s="253" t="e">
        <f t="shared" si="30"/>
        <v>#DIV/0!</v>
      </c>
      <c r="DW24" s="610" t="e">
        <f t="shared" si="18"/>
        <v>#DIV/0!</v>
      </c>
      <c r="DX24" s="184"/>
      <c r="DY24" s="203"/>
      <c r="DZ24" s="177"/>
      <c r="EA24" s="177"/>
      <c r="EB24" s="253" t="e">
        <f t="shared" si="31"/>
        <v>#DIV/0!</v>
      </c>
      <c r="EC24" s="610" t="e">
        <f t="shared" si="19"/>
        <v>#DIV/0!</v>
      </c>
      <c r="ED24" s="165"/>
      <c r="EE24" s="165"/>
      <c r="EF24" s="165"/>
      <c r="EG24" s="170" t="e">
        <f t="shared" si="20"/>
        <v>#DIV/0!</v>
      </c>
      <c r="EH24" s="169" t="e">
        <f t="shared" si="21"/>
        <v>#DIV/0!</v>
      </c>
      <c r="EI24" s="185"/>
      <c r="EJ24" s="185"/>
      <c r="EK24" s="185"/>
      <c r="EL24" s="186" t="e">
        <f t="shared" si="32"/>
        <v>#DIV/0!</v>
      </c>
      <c r="EM24" s="185"/>
      <c r="EN24" s="164"/>
      <c r="EO24" s="185"/>
      <c r="EP24" s="186" t="e">
        <f t="shared" si="33"/>
        <v>#DIV/0!</v>
      </c>
      <c r="EQ24" s="185"/>
      <c r="ER24" s="164"/>
      <c r="ES24" s="166">
        <v>5</v>
      </c>
      <c r="ET24" s="166">
        <v>6</v>
      </c>
      <c r="EU24" s="187">
        <f t="shared" si="34"/>
        <v>5.5</v>
      </c>
      <c r="EV24" s="185"/>
      <c r="EW24" s="185"/>
      <c r="EX24" s="180" t="e">
        <f t="shared" si="35"/>
        <v>#DIV/0!</v>
      </c>
      <c r="EY24" s="188"/>
      <c r="EZ24" s="185"/>
      <c r="FA24" s="189" t="e">
        <f t="shared" si="36"/>
        <v>#DIV/0!</v>
      </c>
      <c r="FB24" s="182"/>
      <c r="FC24" s="173"/>
      <c r="FD24" s="173"/>
      <c r="FE24" s="178"/>
      <c r="FF24" s="179"/>
      <c r="FG24" s="190"/>
      <c r="FH24" s="191"/>
      <c r="FI24" s="192"/>
    </row>
    <row r="25" spans="1:165" x14ac:dyDescent="0.2">
      <c r="A25" s="18">
        <v>21</v>
      </c>
      <c r="B25" s="455" t="s">
        <v>172</v>
      </c>
      <c r="C25" s="551" t="s">
        <v>220</v>
      </c>
      <c r="D25" s="765"/>
      <c r="E25" s="4">
        <v>116.2</v>
      </c>
      <c r="F25" s="4"/>
      <c r="G25" s="4">
        <v>61.65000758620689</v>
      </c>
      <c r="H25" s="4">
        <v>100.37923006896551</v>
      </c>
      <c r="I25" s="4">
        <v>48.094370099999999</v>
      </c>
      <c r="J25" s="412">
        <v>82.9</v>
      </c>
      <c r="K25" s="1024"/>
      <c r="L25" s="14"/>
      <c r="M25" s="782">
        <f t="shared" si="0"/>
        <v>81.844721551034468</v>
      </c>
      <c r="N25" s="783">
        <f t="shared" si="1"/>
        <v>28</v>
      </c>
      <c r="O25" s="157">
        <f t="shared" si="22"/>
        <v>86.893400042241382</v>
      </c>
      <c r="P25" s="67">
        <f t="shared" si="2"/>
        <v>26</v>
      </c>
      <c r="Q25" s="157" t="e">
        <f>AVERAGE(D25,E25,H25,I25,#REF!,J25,L25)</f>
        <v>#REF!</v>
      </c>
      <c r="R25" s="67" t="e">
        <f t="shared" si="3"/>
        <v>#REF!</v>
      </c>
      <c r="S25" s="157"/>
      <c r="T25" s="67" t="e">
        <f t="shared" si="4"/>
        <v>#N/A</v>
      </c>
      <c r="U25" s="157">
        <f t="shared" si="23"/>
        <v>65.497185049999999</v>
      </c>
      <c r="V25" s="766">
        <f t="shared" si="5"/>
        <v>40</v>
      </c>
      <c r="W25" s="548"/>
      <c r="X25" s="13"/>
      <c r="Y25" s="13"/>
      <c r="Z25" s="202"/>
      <c r="AA25" s="4">
        <v>55.95</v>
      </c>
      <c r="AB25" s="4">
        <v>55.7</v>
      </c>
      <c r="AC25" s="4">
        <v>59.95</v>
      </c>
      <c r="AD25" s="4">
        <v>56.15</v>
      </c>
      <c r="AE25" s="4">
        <v>57.9</v>
      </c>
      <c r="AF25" s="412"/>
      <c r="AG25" s="14"/>
      <c r="AH25" s="157">
        <f t="shared" si="24"/>
        <v>57.13000000000001</v>
      </c>
      <c r="AI25" s="40">
        <f t="shared" si="6"/>
        <v>23</v>
      </c>
      <c r="AJ25" s="16"/>
      <c r="AK25" s="17"/>
      <c r="AL25" s="10"/>
      <c r="AM25" s="5">
        <v>92</v>
      </c>
      <c r="AN25" s="5">
        <v>82</v>
      </c>
      <c r="AP25" s="5">
        <v>110</v>
      </c>
      <c r="AQ25" s="5">
        <v>95</v>
      </c>
      <c r="AR25" s="5"/>
      <c r="AS25" s="4"/>
      <c r="AT25" s="32">
        <f t="shared" si="25"/>
        <v>94.75</v>
      </c>
      <c r="AU25" s="40">
        <f t="shared" si="7"/>
        <v>15</v>
      </c>
      <c r="AV25" s="90"/>
      <c r="AW25" s="17"/>
      <c r="AX25" s="5"/>
      <c r="BB25" s="5">
        <v>34</v>
      </c>
      <c r="BC25" s="5">
        <v>37.401574799999999</v>
      </c>
      <c r="BD25" s="4">
        <v>30.3</v>
      </c>
      <c r="BE25" s="4"/>
      <c r="BF25" s="33">
        <f t="shared" si="8"/>
        <v>33.90052493333333</v>
      </c>
      <c r="BG25" s="40">
        <f t="shared" si="9"/>
        <v>42</v>
      </c>
      <c r="BH25" s="10"/>
      <c r="BI25" s="65"/>
      <c r="BJ25" s="13"/>
      <c r="BK25" s="4"/>
      <c r="BL25" s="5"/>
      <c r="BM25" s="4">
        <v>1</v>
      </c>
      <c r="BN25" s="4">
        <v>0</v>
      </c>
      <c r="BO25" s="4"/>
      <c r="BP25" s="4"/>
      <c r="BQ25" s="30">
        <f t="shared" si="10"/>
        <v>0.5</v>
      </c>
      <c r="BR25" s="67">
        <f t="shared" si="11"/>
        <v>2</v>
      </c>
      <c r="BS25" s="10"/>
      <c r="BT25" s="149"/>
      <c r="BU25" s="292"/>
      <c r="BV25" s="4">
        <v>0</v>
      </c>
      <c r="BW25" s="4">
        <v>0</v>
      </c>
      <c r="BX25" s="4">
        <v>2.7</v>
      </c>
      <c r="BY25" s="4"/>
      <c r="BZ25" s="4"/>
      <c r="CA25" s="4"/>
      <c r="CB25" s="30">
        <f t="shared" si="26"/>
        <v>0.9</v>
      </c>
      <c r="CC25" s="67">
        <f t="shared" si="12"/>
        <v>33</v>
      </c>
      <c r="CD25" s="10"/>
      <c r="CE25" s="17"/>
      <c r="CF25" s="607"/>
      <c r="CG25" s="10"/>
      <c r="CH25" s="423"/>
      <c r="CI25" s="202">
        <v>0</v>
      </c>
      <c r="CJ25" s="4">
        <v>0</v>
      </c>
      <c r="CK25" s="4"/>
      <c r="CL25" s="4"/>
      <c r="CM25" s="4"/>
      <c r="CN25" s="30">
        <f t="shared" si="13"/>
        <v>0</v>
      </c>
      <c r="CO25" s="67">
        <f t="shared" si="14"/>
        <v>1</v>
      </c>
      <c r="CP25" s="70"/>
      <c r="CQ25" s="241"/>
      <c r="CR25" s="249"/>
      <c r="CS25" s="4"/>
      <c r="CT25" s="236">
        <v>0</v>
      </c>
      <c r="CU25" s="4"/>
      <c r="CV25" s="4"/>
      <c r="CW25" s="4"/>
      <c r="CX25" s="236"/>
      <c r="CY25" s="29">
        <f t="shared" si="27"/>
        <v>0</v>
      </c>
      <c r="CZ25" s="243">
        <f t="shared" si="15"/>
        <v>1</v>
      </c>
      <c r="DA25" s="255"/>
      <c r="DB25" s="267"/>
      <c r="DC25" s="158"/>
      <c r="DD25" s="267"/>
      <c r="DF25" s="268" t="s">
        <v>57</v>
      </c>
      <c r="DG25" s="10"/>
      <c r="DH25" s="4"/>
      <c r="DK25" s="29" t="e">
        <f t="shared" si="28"/>
        <v>#DIV/0!</v>
      </c>
      <c r="DL25" s="67" t="e">
        <f t="shared" si="16"/>
        <v>#DIV/0!</v>
      </c>
      <c r="DM25" s="249"/>
      <c r="DN25" s="10"/>
      <c r="DO25" s="5">
        <v>6</v>
      </c>
      <c r="DQ25" s="29">
        <f t="shared" si="29"/>
        <v>6</v>
      </c>
      <c r="DR25" s="67">
        <f t="shared" si="17"/>
        <v>36</v>
      </c>
      <c r="DS25" s="202"/>
      <c r="DT25" s="10"/>
      <c r="DU25" s="10"/>
      <c r="DV25" s="249" t="e">
        <f t="shared" si="30"/>
        <v>#DIV/0!</v>
      </c>
      <c r="DW25" s="607" t="e">
        <f t="shared" si="18"/>
        <v>#DIV/0!</v>
      </c>
      <c r="DX25" s="21"/>
      <c r="DY25" s="202"/>
      <c r="DZ25" s="10"/>
      <c r="EA25" s="10"/>
      <c r="EB25" s="249" t="e">
        <f t="shared" si="31"/>
        <v>#DIV/0!</v>
      </c>
      <c r="EC25" s="607" t="e">
        <f t="shared" si="19"/>
        <v>#DIV/0!</v>
      </c>
      <c r="ED25" s="4"/>
      <c r="EE25" s="4"/>
      <c r="EF25" s="4"/>
      <c r="EG25" s="29" t="e">
        <f t="shared" si="20"/>
        <v>#DIV/0!</v>
      </c>
      <c r="EH25" s="67" t="e">
        <f t="shared" si="21"/>
        <v>#DIV/0!</v>
      </c>
      <c r="EI25" s="79"/>
      <c r="EJ25" s="79"/>
      <c r="EK25" s="79"/>
      <c r="EL25" s="124" t="e">
        <f t="shared" si="32"/>
        <v>#DIV/0!</v>
      </c>
      <c r="EM25" s="79"/>
      <c r="EN25" s="13"/>
      <c r="EO25" s="79"/>
      <c r="EP25" s="124" t="e">
        <f t="shared" si="33"/>
        <v>#DIV/0!</v>
      </c>
      <c r="EQ25" s="79"/>
      <c r="ER25" s="13"/>
      <c r="ES25" s="14">
        <v>4.5</v>
      </c>
      <c r="ET25" s="14">
        <v>5.875</v>
      </c>
      <c r="EU25" s="66">
        <f t="shared" si="34"/>
        <v>5.1875</v>
      </c>
      <c r="EV25" s="79"/>
      <c r="EW25" s="79"/>
      <c r="EX25" s="30" t="e">
        <f t="shared" si="35"/>
        <v>#DIV/0!</v>
      </c>
      <c r="EY25" s="17"/>
      <c r="EZ25" s="79"/>
      <c r="FA25" s="23" t="e">
        <f t="shared" si="36"/>
        <v>#DIV/0!</v>
      </c>
      <c r="FB25" s="141"/>
      <c r="FE25" s="65"/>
      <c r="FF25" s="92"/>
      <c r="FG25" s="95"/>
      <c r="FH25" s="98"/>
      <c r="FI25" s="86"/>
    </row>
    <row r="26" spans="1:165" x14ac:dyDescent="0.2">
      <c r="A26" s="18">
        <v>22</v>
      </c>
      <c r="B26" s="455" t="s">
        <v>173</v>
      </c>
      <c r="C26" s="551" t="s">
        <v>221</v>
      </c>
      <c r="D26" s="765"/>
      <c r="E26" s="4">
        <v>91</v>
      </c>
      <c r="F26" s="4"/>
      <c r="G26" s="4">
        <v>58.386556666666657</v>
      </c>
      <c r="H26" s="4">
        <v>93.660564597701153</v>
      </c>
      <c r="I26" s="4">
        <v>69.997771</v>
      </c>
      <c r="J26" s="412">
        <v>66</v>
      </c>
      <c r="K26" s="1024"/>
      <c r="L26" s="14"/>
      <c r="M26" s="782">
        <f t="shared" si="0"/>
        <v>75.808978452873561</v>
      </c>
      <c r="N26" s="783">
        <f t="shared" si="1"/>
        <v>43</v>
      </c>
      <c r="O26" s="157">
        <f t="shared" si="22"/>
        <v>80.164583899425281</v>
      </c>
      <c r="P26" s="67">
        <f t="shared" si="2"/>
        <v>40</v>
      </c>
      <c r="Q26" s="157" t="e">
        <f>AVERAGE(D26,E26,H26,I26,#REF!,J26,L26)</f>
        <v>#REF!</v>
      </c>
      <c r="R26" s="67" t="e">
        <f t="shared" si="3"/>
        <v>#REF!</v>
      </c>
      <c r="S26" s="157"/>
      <c r="T26" s="67" t="e">
        <f t="shared" si="4"/>
        <v>#N/A</v>
      </c>
      <c r="U26" s="157">
        <f t="shared" si="23"/>
        <v>67.9988855</v>
      </c>
      <c r="V26" s="766">
        <f t="shared" si="5"/>
        <v>37</v>
      </c>
      <c r="W26" s="548"/>
      <c r="X26" s="13"/>
      <c r="Y26" s="13"/>
      <c r="Z26" s="202"/>
      <c r="AA26" s="4">
        <v>56.85</v>
      </c>
      <c r="AB26" s="4">
        <v>56.4</v>
      </c>
      <c r="AC26" s="4">
        <v>57.1</v>
      </c>
      <c r="AD26" s="4">
        <v>55.75</v>
      </c>
      <c r="AE26" s="4">
        <v>56.4</v>
      </c>
      <c r="AF26" s="412"/>
      <c r="AG26" s="14"/>
      <c r="AH26" s="157">
        <f t="shared" si="24"/>
        <v>56.5</v>
      </c>
      <c r="AI26" s="40">
        <f t="shared" si="6"/>
        <v>36</v>
      </c>
      <c r="AJ26" s="16"/>
      <c r="AK26" s="17"/>
      <c r="AL26" s="10"/>
      <c r="AM26" s="5">
        <v>94</v>
      </c>
      <c r="AN26" s="5">
        <v>84</v>
      </c>
      <c r="AP26" s="5">
        <v>112</v>
      </c>
      <c r="AQ26" s="5">
        <v>101</v>
      </c>
      <c r="AR26" s="5"/>
      <c r="AS26" s="4"/>
      <c r="AT26" s="32">
        <f t="shared" si="25"/>
        <v>97.75</v>
      </c>
      <c r="AU26" s="40">
        <f t="shared" si="7"/>
        <v>25</v>
      </c>
      <c r="AV26" s="90"/>
      <c r="AW26" s="17"/>
      <c r="AX26" s="5"/>
      <c r="BB26" s="5">
        <v>35</v>
      </c>
      <c r="BC26" s="5">
        <v>43.503937000000001</v>
      </c>
      <c r="BD26" s="4">
        <v>33.5</v>
      </c>
      <c r="BE26" s="4"/>
      <c r="BF26" s="33">
        <f t="shared" si="8"/>
        <v>37.334645666666667</v>
      </c>
      <c r="BG26" s="40">
        <f t="shared" si="9"/>
        <v>9</v>
      </c>
      <c r="BH26" s="10"/>
      <c r="BI26" s="65"/>
      <c r="BJ26" s="13"/>
      <c r="BK26" s="4"/>
      <c r="BL26" s="5"/>
      <c r="BM26" s="4">
        <v>1</v>
      </c>
      <c r="BN26" s="4">
        <v>0</v>
      </c>
      <c r="BO26" s="4"/>
      <c r="BP26" s="4"/>
      <c r="BQ26" s="30">
        <f t="shared" si="10"/>
        <v>0.5</v>
      </c>
      <c r="BR26" s="67">
        <f t="shared" si="11"/>
        <v>2</v>
      </c>
      <c r="BS26" s="10"/>
      <c r="BT26" s="149"/>
      <c r="BU26" s="292"/>
      <c r="BV26" s="4">
        <v>7</v>
      </c>
      <c r="BW26" s="4">
        <v>4</v>
      </c>
      <c r="BX26" s="4">
        <v>8</v>
      </c>
      <c r="BY26" s="4"/>
      <c r="BZ26" s="4"/>
      <c r="CA26" s="4"/>
      <c r="CB26" s="30">
        <f t="shared" si="26"/>
        <v>6.333333333333333</v>
      </c>
      <c r="CC26" s="67">
        <f t="shared" si="12"/>
        <v>51</v>
      </c>
      <c r="CD26" s="10"/>
      <c r="CE26" s="17"/>
      <c r="CF26" s="607"/>
      <c r="CG26" s="10"/>
      <c r="CH26" s="423"/>
      <c r="CI26" s="202">
        <v>1</v>
      </c>
      <c r="CJ26" s="4">
        <v>0</v>
      </c>
      <c r="CK26" s="4"/>
      <c r="CL26" s="4"/>
      <c r="CM26" s="4"/>
      <c r="CN26" s="30">
        <f t="shared" si="13"/>
        <v>0.5</v>
      </c>
      <c r="CO26" s="67">
        <f t="shared" si="14"/>
        <v>31</v>
      </c>
      <c r="CP26" s="70"/>
      <c r="CQ26" s="241"/>
      <c r="CR26" s="249"/>
      <c r="CS26" s="4"/>
      <c r="CT26" s="236">
        <v>0</v>
      </c>
      <c r="CU26" s="4"/>
      <c r="CV26" s="4"/>
      <c r="CW26" s="4"/>
      <c r="CX26" s="236"/>
      <c r="CY26" s="29">
        <f t="shared" si="27"/>
        <v>0</v>
      </c>
      <c r="CZ26" s="243">
        <f t="shared" si="15"/>
        <v>1</v>
      </c>
      <c r="DA26" s="255"/>
      <c r="DB26" s="267"/>
      <c r="DC26" s="158"/>
      <c r="DD26" s="267"/>
      <c r="DF26" s="268" t="s">
        <v>57</v>
      </c>
      <c r="DG26" s="10"/>
      <c r="DH26" s="4"/>
      <c r="DK26" s="29" t="e">
        <f t="shared" si="28"/>
        <v>#DIV/0!</v>
      </c>
      <c r="DL26" s="67" t="e">
        <f t="shared" si="16"/>
        <v>#DIV/0!</v>
      </c>
      <c r="DM26" s="249"/>
      <c r="DN26" s="10"/>
      <c r="DO26" s="5">
        <v>4.5</v>
      </c>
      <c r="DQ26" s="29">
        <f t="shared" si="29"/>
        <v>4.5</v>
      </c>
      <c r="DR26" s="67">
        <f t="shared" si="17"/>
        <v>17</v>
      </c>
      <c r="DS26" s="202"/>
      <c r="DT26" s="10"/>
      <c r="DU26" s="10"/>
      <c r="DV26" s="249" t="e">
        <f t="shared" si="30"/>
        <v>#DIV/0!</v>
      </c>
      <c r="DW26" s="607" t="e">
        <f t="shared" si="18"/>
        <v>#DIV/0!</v>
      </c>
      <c r="DX26" s="21"/>
      <c r="DY26" s="202"/>
      <c r="DZ26" s="10"/>
      <c r="EA26" s="10"/>
      <c r="EB26" s="249" t="e">
        <f t="shared" si="31"/>
        <v>#DIV/0!</v>
      </c>
      <c r="EC26" s="607" t="e">
        <f t="shared" si="19"/>
        <v>#DIV/0!</v>
      </c>
      <c r="ED26" s="4"/>
      <c r="EE26" s="4"/>
      <c r="EF26" s="4"/>
      <c r="EG26" s="29" t="e">
        <f t="shared" si="20"/>
        <v>#DIV/0!</v>
      </c>
      <c r="EH26" s="67" t="e">
        <f t="shared" si="21"/>
        <v>#DIV/0!</v>
      </c>
      <c r="EI26" s="79"/>
      <c r="EJ26" s="79"/>
      <c r="EK26" s="79"/>
      <c r="EL26" s="124" t="e">
        <f t="shared" si="32"/>
        <v>#DIV/0!</v>
      </c>
      <c r="EM26" s="79"/>
      <c r="EN26" s="13"/>
      <c r="EO26" s="79"/>
      <c r="EP26" s="124" t="e">
        <f t="shared" si="33"/>
        <v>#DIV/0!</v>
      </c>
      <c r="EQ26" s="79"/>
      <c r="ER26" s="13"/>
      <c r="ES26" s="14">
        <v>5</v>
      </c>
      <c r="ET26" s="14">
        <v>6.25</v>
      </c>
      <c r="EU26" s="66">
        <f t="shared" si="34"/>
        <v>5.625</v>
      </c>
      <c r="EV26" s="79"/>
      <c r="EW26" s="79"/>
      <c r="EX26" s="30" t="e">
        <f t="shared" si="35"/>
        <v>#DIV/0!</v>
      </c>
      <c r="EY26" s="17"/>
      <c r="EZ26" s="79"/>
      <c r="FA26" s="23" t="e">
        <f t="shared" si="36"/>
        <v>#DIV/0!</v>
      </c>
      <c r="FB26" s="141"/>
      <c r="FE26" s="65"/>
      <c r="FF26" s="92"/>
      <c r="FG26" s="95"/>
      <c r="FH26" s="98"/>
      <c r="FI26" s="86"/>
    </row>
    <row r="27" spans="1:165" x14ac:dyDescent="0.2">
      <c r="A27" s="18">
        <v>23</v>
      </c>
      <c r="B27" s="455" t="s">
        <v>174</v>
      </c>
      <c r="C27" s="551" t="s">
        <v>222</v>
      </c>
      <c r="D27" s="765"/>
      <c r="E27" s="4">
        <v>98.5</v>
      </c>
      <c r="F27" s="4"/>
      <c r="G27" s="4">
        <v>73.717111724137922</v>
      </c>
      <c r="H27" s="4">
        <v>97.008620689655174</v>
      </c>
      <c r="I27" s="4">
        <v>71.627178700000002</v>
      </c>
      <c r="J27" s="412">
        <v>89.6</v>
      </c>
      <c r="K27" s="1024"/>
      <c r="L27" s="14"/>
      <c r="M27" s="782">
        <f t="shared" si="0"/>
        <v>86.090582222758627</v>
      </c>
      <c r="N27" s="783">
        <f t="shared" si="1"/>
        <v>15</v>
      </c>
      <c r="O27" s="157">
        <f t="shared" si="22"/>
        <v>89.1839498474138</v>
      </c>
      <c r="P27" s="67">
        <f t="shared" si="2"/>
        <v>16</v>
      </c>
      <c r="Q27" s="157" t="e">
        <f>AVERAGE(D27,E27,H27,I27,#REF!,J27,L27)</f>
        <v>#REF!</v>
      </c>
      <c r="R27" s="67" t="e">
        <f t="shared" si="3"/>
        <v>#REF!</v>
      </c>
      <c r="S27" s="157"/>
      <c r="T27" s="67" t="e">
        <f t="shared" si="4"/>
        <v>#N/A</v>
      </c>
      <c r="U27" s="157">
        <f t="shared" si="23"/>
        <v>80.613589349999998</v>
      </c>
      <c r="V27" s="766">
        <f t="shared" si="5"/>
        <v>6</v>
      </c>
      <c r="W27" s="548"/>
      <c r="X27" s="13"/>
      <c r="Y27" s="13"/>
      <c r="Z27" s="202"/>
      <c r="AA27" s="4">
        <v>58.4</v>
      </c>
      <c r="AB27" s="4">
        <v>60.1</v>
      </c>
      <c r="AC27" s="4">
        <v>64</v>
      </c>
      <c r="AD27" s="4">
        <v>58.7</v>
      </c>
      <c r="AE27" s="4">
        <v>58.8</v>
      </c>
      <c r="AF27" s="412"/>
      <c r="AG27" s="14"/>
      <c r="AH27" s="157">
        <f t="shared" si="24"/>
        <v>60</v>
      </c>
      <c r="AI27" s="40">
        <f t="shared" si="6"/>
        <v>2</v>
      </c>
      <c r="AJ27" s="16"/>
      <c r="AK27" s="17"/>
      <c r="AL27" s="10"/>
      <c r="AM27" s="5">
        <v>90</v>
      </c>
      <c r="AN27" s="5">
        <v>79</v>
      </c>
      <c r="AP27" s="5">
        <v>110</v>
      </c>
      <c r="AQ27" s="5">
        <v>93</v>
      </c>
      <c r="AR27" s="5"/>
      <c r="AS27" s="4"/>
      <c r="AT27" s="32">
        <f t="shared" si="25"/>
        <v>93</v>
      </c>
      <c r="AU27" s="40">
        <f t="shared" si="7"/>
        <v>8</v>
      </c>
      <c r="AV27" s="90"/>
      <c r="AW27" s="17"/>
      <c r="AX27" s="5"/>
      <c r="BB27" s="5">
        <v>32</v>
      </c>
      <c r="BC27" s="5">
        <v>38.582677199999999</v>
      </c>
      <c r="BD27" s="4">
        <v>30.3</v>
      </c>
      <c r="BE27" s="4"/>
      <c r="BF27" s="33">
        <f t="shared" si="8"/>
        <v>33.62755906666667</v>
      </c>
      <c r="BG27" s="40">
        <f t="shared" si="9"/>
        <v>43</v>
      </c>
      <c r="BH27" s="10"/>
      <c r="BI27" s="65"/>
      <c r="BJ27" s="13"/>
      <c r="BK27" s="4"/>
      <c r="BL27" s="5"/>
      <c r="BM27" s="4">
        <v>2</v>
      </c>
      <c r="BN27" s="4">
        <v>0</v>
      </c>
      <c r="BO27" s="4"/>
      <c r="BP27" s="4"/>
      <c r="BQ27" s="30">
        <f t="shared" si="10"/>
        <v>1</v>
      </c>
      <c r="BR27" s="67">
        <f t="shared" si="11"/>
        <v>33</v>
      </c>
      <c r="BS27" s="10"/>
      <c r="BT27" s="149"/>
      <c r="BU27" s="292"/>
      <c r="BV27" s="4">
        <v>0</v>
      </c>
      <c r="BW27" s="4">
        <v>0</v>
      </c>
      <c r="BX27" s="4">
        <v>2.7</v>
      </c>
      <c r="BY27" s="4"/>
      <c r="BZ27" s="4"/>
      <c r="CA27" s="4"/>
      <c r="CB27" s="30">
        <f t="shared" si="26"/>
        <v>0.9</v>
      </c>
      <c r="CC27" s="67">
        <f t="shared" si="12"/>
        <v>33</v>
      </c>
      <c r="CD27" s="10"/>
      <c r="CE27" s="17"/>
      <c r="CF27" s="607"/>
      <c r="CG27" s="10"/>
      <c r="CH27" s="423"/>
      <c r="CI27" s="202">
        <v>0</v>
      </c>
      <c r="CJ27" s="4">
        <v>0</v>
      </c>
      <c r="CK27" s="4"/>
      <c r="CL27" s="4"/>
      <c r="CM27" s="4"/>
      <c r="CN27" s="30">
        <f t="shared" si="13"/>
        <v>0</v>
      </c>
      <c r="CO27" s="67">
        <f t="shared" si="14"/>
        <v>1</v>
      </c>
      <c r="CP27" s="70"/>
      <c r="CQ27" s="241"/>
      <c r="CR27" s="249"/>
      <c r="CS27" s="4"/>
      <c r="CT27" s="236">
        <v>0</v>
      </c>
      <c r="CU27" s="4"/>
      <c r="CV27" s="4"/>
      <c r="CW27" s="4"/>
      <c r="CX27" s="236"/>
      <c r="CY27" s="29">
        <f t="shared" si="27"/>
        <v>0</v>
      </c>
      <c r="CZ27" s="243">
        <f t="shared" si="15"/>
        <v>1</v>
      </c>
      <c r="DA27" s="255"/>
      <c r="DB27" s="267"/>
      <c r="DC27" s="158"/>
      <c r="DD27" s="267"/>
      <c r="DF27" s="268" t="s">
        <v>57</v>
      </c>
      <c r="DG27" s="10"/>
      <c r="DH27" s="4"/>
      <c r="DK27" s="29" t="e">
        <f t="shared" si="28"/>
        <v>#DIV/0!</v>
      </c>
      <c r="DL27" s="67" t="e">
        <f t="shared" si="16"/>
        <v>#DIV/0!</v>
      </c>
      <c r="DM27" s="249"/>
      <c r="DN27" s="10"/>
      <c r="DO27" s="5">
        <v>4.5</v>
      </c>
      <c r="DQ27" s="29">
        <f t="shared" si="29"/>
        <v>4.5</v>
      </c>
      <c r="DR27" s="67">
        <f t="shared" si="17"/>
        <v>17</v>
      </c>
      <c r="DS27" s="202"/>
      <c r="DT27" s="10"/>
      <c r="DU27" s="10"/>
      <c r="DV27" s="249" t="e">
        <f t="shared" si="30"/>
        <v>#DIV/0!</v>
      </c>
      <c r="DW27" s="607" t="e">
        <f t="shared" si="18"/>
        <v>#DIV/0!</v>
      </c>
      <c r="DX27" s="21"/>
      <c r="DY27" s="202"/>
      <c r="DZ27" s="10"/>
      <c r="EA27" s="10"/>
      <c r="EB27" s="249" t="e">
        <f t="shared" si="31"/>
        <v>#DIV/0!</v>
      </c>
      <c r="EC27" s="607" t="e">
        <f t="shared" si="19"/>
        <v>#DIV/0!</v>
      </c>
      <c r="ED27" s="4"/>
      <c r="EE27" s="4"/>
      <c r="EF27" s="4"/>
      <c r="EG27" s="29" t="e">
        <f t="shared" si="20"/>
        <v>#DIV/0!</v>
      </c>
      <c r="EH27" s="67" t="e">
        <f t="shared" si="21"/>
        <v>#DIV/0!</v>
      </c>
      <c r="EI27" s="79"/>
      <c r="EJ27" s="79"/>
      <c r="EK27" s="79"/>
      <c r="EL27" s="124" t="e">
        <f t="shared" si="32"/>
        <v>#DIV/0!</v>
      </c>
      <c r="EM27" s="79"/>
      <c r="EN27" s="13"/>
      <c r="EO27" s="79"/>
      <c r="EP27" s="124" t="e">
        <f t="shared" si="33"/>
        <v>#DIV/0!</v>
      </c>
      <c r="EQ27" s="79"/>
      <c r="ER27" s="13"/>
      <c r="ES27" s="14">
        <v>5.5</v>
      </c>
      <c r="ET27" s="14">
        <v>5.75</v>
      </c>
      <c r="EU27" s="66">
        <f t="shared" si="34"/>
        <v>5.625</v>
      </c>
      <c r="EV27" s="79"/>
      <c r="EW27" s="79"/>
      <c r="EX27" s="30" t="e">
        <f t="shared" si="35"/>
        <v>#DIV/0!</v>
      </c>
      <c r="EY27" s="17"/>
      <c r="EZ27" s="79"/>
      <c r="FA27" s="23" t="e">
        <f t="shared" si="36"/>
        <v>#DIV/0!</v>
      </c>
      <c r="FB27" s="141"/>
      <c r="FE27" s="65"/>
      <c r="FF27" s="92"/>
      <c r="FG27" s="95"/>
      <c r="FH27" s="98"/>
      <c r="FI27" s="86"/>
    </row>
    <row r="28" spans="1:165" x14ac:dyDescent="0.2">
      <c r="A28" s="18">
        <v>24</v>
      </c>
      <c r="B28" s="455" t="s">
        <v>175</v>
      </c>
      <c r="C28" s="551" t="s">
        <v>223</v>
      </c>
      <c r="D28" s="765"/>
      <c r="E28" s="4">
        <v>102.8</v>
      </c>
      <c r="F28" s="4"/>
      <c r="G28" s="4">
        <v>66.514610344827574</v>
      </c>
      <c r="H28" s="4">
        <v>93.199318160919546</v>
      </c>
      <c r="I28" s="4">
        <v>69.541881599999996</v>
      </c>
      <c r="J28" s="412">
        <v>84.2</v>
      </c>
      <c r="K28" s="1024"/>
      <c r="L28" s="14"/>
      <c r="M28" s="782">
        <f t="shared" si="0"/>
        <v>83.251162021149426</v>
      </c>
      <c r="N28" s="783">
        <f t="shared" si="1"/>
        <v>21</v>
      </c>
      <c r="O28" s="157">
        <f t="shared" si="22"/>
        <v>87.435299940229882</v>
      </c>
      <c r="P28" s="67">
        <f t="shared" si="2"/>
        <v>24</v>
      </c>
      <c r="Q28" s="157" t="e">
        <f>AVERAGE(D28,E28,H28,I28,#REF!,J28,L28)</f>
        <v>#REF!</v>
      </c>
      <c r="R28" s="67" t="e">
        <f t="shared" si="3"/>
        <v>#REF!</v>
      </c>
      <c r="S28" s="157"/>
      <c r="T28" s="67" t="e">
        <f t="shared" si="4"/>
        <v>#N/A</v>
      </c>
      <c r="U28" s="157">
        <f t="shared" si="23"/>
        <v>76.8709408</v>
      </c>
      <c r="V28" s="766">
        <f t="shared" si="5"/>
        <v>13</v>
      </c>
      <c r="W28" s="548"/>
      <c r="X28" s="13"/>
      <c r="Y28" s="13"/>
      <c r="Z28" s="202"/>
      <c r="AA28" s="4">
        <v>59</v>
      </c>
      <c r="AB28" s="4">
        <v>59.9</v>
      </c>
      <c r="AC28" s="4">
        <v>64.349999999999994</v>
      </c>
      <c r="AD28" s="4">
        <v>58.55</v>
      </c>
      <c r="AE28" s="4">
        <v>59.9</v>
      </c>
      <c r="AF28" s="412"/>
      <c r="AG28" s="14"/>
      <c r="AH28" s="157">
        <f t="shared" si="24"/>
        <v>60.339999999999996</v>
      </c>
      <c r="AI28" s="40">
        <f t="shared" si="6"/>
        <v>1</v>
      </c>
      <c r="AJ28" s="16"/>
      <c r="AK28" s="17"/>
      <c r="AL28" s="10"/>
      <c r="AM28" s="5">
        <v>91</v>
      </c>
      <c r="AN28" s="5">
        <v>80</v>
      </c>
      <c r="AP28" s="5">
        <v>109</v>
      </c>
      <c r="AQ28" s="5">
        <v>98</v>
      </c>
      <c r="AR28" s="5"/>
      <c r="AS28" s="4"/>
      <c r="AT28" s="32">
        <f t="shared" si="25"/>
        <v>94.5</v>
      </c>
      <c r="AU28" s="40">
        <f t="shared" si="7"/>
        <v>14</v>
      </c>
      <c r="AV28" s="90"/>
      <c r="AW28" s="17"/>
      <c r="AX28" s="5"/>
      <c r="BB28" s="5">
        <v>33</v>
      </c>
      <c r="BC28" s="5">
        <v>38.385826799999997</v>
      </c>
      <c r="BD28" s="4">
        <v>29.1</v>
      </c>
      <c r="BE28" s="4"/>
      <c r="BF28" s="33">
        <f t="shared" si="8"/>
        <v>33.495275599999992</v>
      </c>
      <c r="BG28" s="40">
        <f t="shared" si="9"/>
        <v>45</v>
      </c>
      <c r="BH28" s="10"/>
      <c r="BI28" s="65"/>
      <c r="BJ28" s="13"/>
      <c r="BK28" s="4"/>
      <c r="BL28" s="5"/>
      <c r="BM28" s="4">
        <v>2</v>
      </c>
      <c r="BN28" s="4">
        <v>0</v>
      </c>
      <c r="BO28" s="4"/>
      <c r="BP28" s="4"/>
      <c r="BQ28" s="30">
        <f t="shared" si="10"/>
        <v>1</v>
      </c>
      <c r="BR28" s="67">
        <f t="shared" si="11"/>
        <v>33</v>
      </c>
      <c r="BS28" s="10"/>
      <c r="BT28" s="149"/>
      <c r="BU28" s="292"/>
      <c r="BV28" s="4">
        <v>0</v>
      </c>
      <c r="BW28" s="4">
        <v>0</v>
      </c>
      <c r="BX28" s="4">
        <v>0.7</v>
      </c>
      <c r="BY28" s="4"/>
      <c r="BZ28" s="4"/>
      <c r="CA28" s="4"/>
      <c r="CB28" s="30">
        <f t="shared" si="26"/>
        <v>0.23333333333333331</v>
      </c>
      <c r="CC28" s="67">
        <f t="shared" si="12"/>
        <v>14</v>
      </c>
      <c r="CD28" s="10"/>
      <c r="CE28" s="17"/>
      <c r="CF28" s="607"/>
      <c r="CG28" s="10"/>
      <c r="CH28" s="423"/>
      <c r="CI28" s="202">
        <v>0</v>
      </c>
      <c r="CJ28" s="4">
        <v>0</v>
      </c>
      <c r="CK28" s="4"/>
      <c r="CL28" s="4"/>
      <c r="CM28" s="4"/>
      <c r="CN28" s="30">
        <f t="shared" si="13"/>
        <v>0</v>
      </c>
      <c r="CO28" s="67">
        <f t="shared" si="14"/>
        <v>1</v>
      </c>
      <c r="CP28" s="70"/>
      <c r="CQ28" s="241"/>
      <c r="CR28" s="249"/>
      <c r="CS28" s="4"/>
      <c r="CT28" s="236">
        <v>0</v>
      </c>
      <c r="CU28" s="4"/>
      <c r="CV28" s="4"/>
      <c r="CW28" s="4"/>
      <c r="CX28" s="236"/>
      <c r="CY28" s="29">
        <f t="shared" si="27"/>
        <v>0</v>
      </c>
      <c r="CZ28" s="243">
        <f t="shared" si="15"/>
        <v>1</v>
      </c>
      <c r="DA28" s="255"/>
      <c r="DB28" s="267"/>
      <c r="DC28" s="158"/>
      <c r="DD28" s="267"/>
      <c r="DF28" s="268" t="s">
        <v>57</v>
      </c>
      <c r="DG28" s="10"/>
      <c r="DH28" s="4"/>
      <c r="DK28" s="29" t="e">
        <f t="shared" si="28"/>
        <v>#DIV/0!</v>
      </c>
      <c r="DL28" s="67" t="e">
        <f t="shared" si="16"/>
        <v>#DIV/0!</v>
      </c>
      <c r="DM28" s="249"/>
      <c r="DN28" s="10"/>
      <c r="DO28" s="5">
        <v>5.5</v>
      </c>
      <c r="DQ28" s="29">
        <f t="shared" si="29"/>
        <v>5.5</v>
      </c>
      <c r="DR28" s="67">
        <f t="shared" si="17"/>
        <v>28</v>
      </c>
      <c r="DS28" s="202"/>
      <c r="DT28" s="10"/>
      <c r="DU28" s="10"/>
      <c r="DV28" s="249" t="e">
        <f t="shared" si="30"/>
        <v>#DIV/0!</v>
      </c>
      <c r="DW28" s="607" t="e">
        <f t="shared" si="18"/>
        <v>#DIV/0!</v>
      </c>
      <c r="DX28" s="21"/>
      <c r="DY28" s="202"/>
      <c r="DZ28" s="10"/>
      <c r="EA28" s="10"/>
      <c r="EB28" s="249" t="e">
        <f t="shared" si="31"/>
        <v>#DIV/0!</v>
      </c>
      <c r="EC28" s="607" t="e">
        <f t="shared" si="19"/>
        <v>#DIV/0!</v>
      </c>
      <c r="ED28" s="4"/>
      <c r="EE28" s="4"/>
      <c r="EF28" s="4"/>
      <c r="EG28" s="29" t="e">
        <f t="shared" si="20"/>
        <v>#DIV/0!</v>
      </c>
      <c r="EH28" s="67" t="e">
        <f t="shared" si="21"/>
        <v>#DIV/0!</v>
      </c>
      <c r="EI28" s="79"/>
      <c r="EJ28" s="79"/>
      <c r="EK28" s="79"/>
      <c r="EL28" s="124" t="e">
        <f t="shared" si="32"/>
        <v>#DIV/0!</v>
      </c>
      <c r="EM28" s="79"/>
      <c r="EN28" s="13"/>
      <c r="EO28" s="79"/>
      <c r="EP28" s="124" t="e">
        <f t="shared" si="33"/>
        <v>#DIV/0!</v>
      </c>
      <c r="EQ28" s="79"/>
      <c r="ER28" s="13"/>
      <c r="ES28" s="14">
        <v>5.5</v>
      </c>
      <c r="ET28" s="14">
        <v>4.75</v>
      </c>
      <c r="EU28" s="66">
        <f t="shared" si="34"/>
        <v>5.125</v>
      </c>
      <c r="EV28" s="79"/>
      <c r="EW28" s="79"/>
      <c r="EX28" s="30" t="e">
        <f t="shared" si="35"/>
        <v>#DIV/0!</v>
      </c>
      <c r="EY28" s="17"/>
      <c r="EZ28" s="79"/>
      <c r="FA28" s="23" t="e">
        <f t="shared" si="36"/>
        <v>#DIV/0!</v>
      </c>
      <c r="FB28" s="141"/>
      <c r="FE28" s="65"/>
      <c r="FF28" s="92"/>
      <c r="FG28" s="95"/>
      <c r="FH28" s="98"/>
      <c r="FI28" s="86"/>
    </row>
    <row r="29" spans="1:165" s="193" customFormat="1" x14ac:dyDescent="0.2">
      <c r="A29" s="163">
        <v>25</v>
      </c>
      <c r="B29" s="456" t="s">
        <v>176</v>
      </c>
      <c r="C29" s="552" t="s">
        <v>224</v>
      </c>
      <c r="D29" s="767"/>
      <c r="E29" s="165">
        <v>114</v>
      </c>
      <c r="F29" s="165"/>
      <c r="G29" s="165">
        <v>70.201443333333316</v>
      </c>
      <c r="H29" s="165">
        <v>103.29450114942527</v>
      </c>
      <c r="I29" s="165">
        <v>67.481110799999996</v>
      </c>
      <c r="J29" s="413">
        <v>84.2</v>
      </c>
      <c r="K29" s="1025"/>
      <c r="L29" s="166"/>
      <c r="M29" s="784">
        <f t="shared" si="0"/>
        <v>87.83541105655172</v>
      </c>
      <c r="N29" s="785">
        <f t="shared" si="1"/>
        <v>9</v>
      </c>
      <c r="O29" s="167">
        <f t="shared" si="22"/>
        <v>92.243902987356321</v>
      </c>
      <c r="P29" s="169">
        <f t="shared" si="2"/>
        <v>9</v>
      </c>
      <c r="Q29" s="167" t="e">
        <f>AVERAGE(D29,E29,H29,I29,#REF!,J29,L29)</f>
        <v>#REF!</v>
      </c>
      <c r="R29" s="169" t="e">
        <f t="shared" si="3"/>
        <v>#REF!</v>
      </c>
      <c r="S29" s="167"/>
      <c r="T29" s="169" t="e">
        <f t="shared" si="4"/>
        <v>#N/A</v>
      </c>
      <c r="U29" s="167">
        <f t="shared" si="23"/>
        <v>75.8405554</v>
      </c>
      <c r="V29" s="768">
        <f t="shared" si="5"/>
        <v>18</v>
      </c>
      <c r="W29" s="548"/>
      <c r="X29" s="164"/>
      <c r="Y29" s="164"/>
      <c r="Z29" s="203"/>
      <c r="AA29" s="165">
        <v>55</v>
      </c>
      <c r="AB29" s="165">
        <v>56.8</v>
      </c>
      <c r="AC29" s="165">
        <v>58.75</v>
      </c>
      <c r="AD29" s="165">
        <v>56.9</v>
      </c>
      <c r="AE29" s="165">
        <v>55.5</v>
      </c>
      <c r="AF29" s="413"/>
      <c r="AG29" s="166"/>
      <c r="AH29" s="167">
        <f t="shared" si="24"/>
        <v>56.590000000000011</v>
      </c>
      <c r="AI29" s="171">
        <f t="shared" si="6"/>
        <v>35</v>
      </c>
      <c r="AJ29" s="172"/>
      <c r="AK29" s="188"/>
      <c r="AL29" s="177"/>
      <c r="AM29" s="173">
        <v>93</v>
      </c>
      <c r="AN29" s="173">
        <v>83</v>
      </c>
      <c r="AO29" s="173"/>
      <c r="AP29" s="173">
        <v>111</v>
      </c>
      <c r="AQ29" s="173">
        <v>100</v>
      </c>
      <c r="AR29" s="173"/>
      <c r="AS29" s="165"/>
      <c r="AT29" s="174">
        <f t="shared" si="25"/>
        <v>96.75</v>
      </c>
      <c r="AU29" s="171">
        <f t="shared" si="7"/>
        <v>19</v>
      </c>
      <c r="AV29" s="175"/>
      <c r="AW29" s="188"/>
      <c r="AX29" s="173"/>
      <c r="AY29" s="173"/>
      <c r="AZ29" s="173"/>
      <c r="BA29" s="173"/>
      <c r="BB29" s="173">
        <v>36</v>
      </c>
      <c r="BC29" s="173">
        <v>37.204724400000003</v>
      </c>
      <c r="BD29" s="165">
        <v>31.5</v>
      </c>
      <c r="BE29" s="165"/>
      <c r="BF29" s="176">
        <f t="shared" si="8"/>
        <v>34.901574799999999</v>
      </c>
      <c r="BG29" s="171">
        <f t="shared" si="9"/>
        <v>32</v>
      </c>
      <c r="BH29" s="177"/>
      <c r="BI29" s="178"/>
      <c r="BJ29" s="164"/>
      <c r="BK29" s="165"/>
      <c r="BL29" s="173"/>
      <c r="BM29" s="165">
        <v>2</v>
      </c>
      <c r="BN29" s="165">
        <v>0.5</v>
      </c>
      <c r="BO29" s="165"/>
      <c r="BP29" s="165"/>
      <c r="BQ29" s="180">
        <f t="shared" si="10"/>
        <v>1.25</v>
      </c>
      <c r="BR29" s="169">
        <f t="shared" si="11"/>
        <v>44</v>
      </c>
      <c r="BS29" s="177"/>
      <c r="BT29" s="181"/>
      <c r="BU29" s="465"/>
      <c r="BV29" s="165">
        <v>0</v>
      </c>
      <c r="BW29" s="165">
        <v>0</v>
      </c>
      <c r="BX29" s="165">
        <v>3.3</v>
      </c>
      <c r="BY29" s="165"/>
      <c r="BZ29" s="165"/>
      <c r="CA29" s="165"/>
      <c r="CB29" s="180">
        <f t="shared" si="26"/>
        <v>1.0999999999999999</v>
      </c>
      <c r="CC29" s="169">
        <f t="shared" si="12"/>
        <v>36</v>
      </c>
      <c r="CD29" s="177"/>
      <c r="CE29" s="188"/>
      <c r="CF29" s="610"/>
      <c r="CG29" s="177"/>
      <c r="CH29" s="425"/>
      <c r="CI29" s="203">
        <v>0</v>
      </c>
      <c r="CJ29" s="165">
        <v>0</v>
      </c>
      <c r="CK29" s="165"/>
      <c r="CL29" s="165"/>
      <c r="CM29" s="165"/>
      <c r="CN29" s="180">
        <f t="shared" si="13"/>
        <v>0</v>
      </c>
      <c r="CO29" s="169">
        <f t="shared" si="14"/>
        <v>1</v>
      </c>
      <c r="CP29" s="183"/>
      <c r="CQ29" s="242"/>
      <c r="CR29" s="253"/>
      <c r="CS29" s="165"/>
      <c r="CT29" s="237">
        <v>0</v>
      </c>
      <c r="CU29" s="165"/>
      <c r="CV29" s="165"/>
      <c r="CW29" s="165"/>
      <c r="CX29" s="237"/>
      <c r="CY29" s="170">
        <f t="shared" si="27"/>
        <v>0</v>
      </c>
      <c r="CZ29" s="247">
        <f t="shared" si="15"/>
        <v>1</v>
      </c>
      <c r="DA29" s="261"/>
      <c r="DB29" s="269"/>
      <c r="DC29" s="168"/>
      <c r="DD29" s="269"/>
      <c r="DE29" s="461"/>
      <c r="DF29" s="270" t="s">
        <v>57</v>
      </c>
      <c r="DG29" s="177"/>
      <c r="DH29" s="165"/>
      <c r="DI29" s="173"/>
      <c r="DJ29" s="165"/>
      <c r="DK29" s="170" t="e">
        <f t="shared" si="28"/>
        <v>#DIV/0!</v>
      </c>
      <c r="DL29" s="169" t="e">
        <f t="shared" si="16"/>
        <v>#DIV/0!</v>
      </c>
      <c r="DM29" s="253"/>
      <c r="DN29" s="177"/>
      <c r="DO29" s="173">
        <v>6.5</v>
      </c>
      <c r="DP29" s="165"/>
      <c r="DQ29" s="170">
        <f t="shared" si="29"/>
        <v>6.5</v>
      </c>
      <c r="DR29" s="169">
        <f t="shared" si="17"/>
        <v>43</v>
      </c>
      <c r="DS29" s="203"/>
      <c r="DT29" s="177"/>
      <c r="DU29" s="177"/>
      <c r="DV29" s="253" t="e">
        <f t="shared" si="30"/>
        <v>#DIV/0!</v>
      </c>
      <c r="DW29" s="610" t="e">
        <f t="shared" si="18"/>
        <v>#DIV/0!</v>
      </c>
      <c r="DX29" s="184"/>
      <c r="DY29" s="203"/>
      <c r="DZ29" s="177"/>
      <c r="EA29" s="177"/>
      <c r="EB29" s="253" t="e">
        <f t="shared" si="31"/>
        <v>#DIV/0!</v>
      </c>
      <c r="EC29" s="610" t="e">
        <f t="shared" si="19"/>
        <v>#DIV/0!</v>
      </c>
      <c r="ED29" s="165"/>
      <c r="EE29" s="165"/>
      <c r="EF29" s="165"/>
      <c r="EG29" s="170" t="e">
        <f t="shared" si="20"/>
        <v>#DIV/0!</v>
      </c>
      <c r="EH29" s="169" t="e">
        <f t="shared" si="21"/>
        <v>#DIV/0!</v>
      </c>
      <c r="EI29" s="185"/>
      <c r="EJ29" s="185"/>
      <c r="EK29" s="185"/>
      <c r="EL29" s="186" t="e">
        <f t="shared" si="32"/>
        <v>#DIV/0!</v>
      </c>
      <c r="EM29" s="185"/>
      <c r="EN29" s="164"/>
      <c r="EO29" s="185"/>
      <c r="EP29" s="186" t="e">
        <f t="shared" si="33"/>
        <v>#DIV/0!</v>
      </c>
      <c r="EQ29" s="185"/>
      <c r="ER29" s="164"/>
      <c r="ES29" s="166">
        <v>7</v>
      </c>
      <c r="ET29" s="166">
        <v>6.125</v>
      </c>
      <c r="EU29" s="187">
        <f t="shared" si="34"/>
        <v>6.5625</v>
      </c>
      <c r="EV29" s="185"/>
      <c r="EW29" s="185"/>
      <c r="EX29" s="180" t="e">
        <f t="shared" si="35"/>
        <v>#DIV/0!</v>
      </c>
      <c r="EY29" s="188"/>
      <c r="EZ29" s="185"/>
      <c r="FA29" s="189" t="e">
        <f t="shared" si="36"/>
        <v>#DIV/0!</v>
      </c>
      <c r="FB29" s="182"/>
      <c r="FC29" s="173"/>
      <c r="FD29" s="173"/>
      <c r="FE29" s="178"/>
      <c r="FF29" s="179"/>
      <c r="FG29" s="190"/>
      <c r="FH29" s="191"/>
      <c r="FI29" s="192"/>
    </row>
    <row r="30" spans="1:165" x14ac:dyDescent="0.2">
      <c r="A30" s="18">
        <v>26</v>
      </c>
      <c r="B30" s="455" t="s">
        <v>177</v>
      </c>
      <c r="C30" s="551" t="s">
        <v>225</v>
      </c>
      <c r="D30" s="765"/>
      <c r="E30" s="4">
        <v>100.5</v>
      </c>
      <c r="F30" s="4"/>
      <c r="G30" s="4">
        <v>81.394249195402296</v>
      </c>
      <c r="H30" s="4">
        <v>99.900826666666646</v>
      </c>
      <c r="I30" s="4">
        <v>43.045109500000002</v>
      </c>
      <c r="J30" s="412">
        <v>66.7</v>
      </c>
      <c r="K30" s="1024"/>
      <c r="L30" s="14"/>
      <c r="M30" s="782">
        <f t="shared" si="0"/>
        <v>78.308037072413782</v>
      </c>
      <c r="N30" s="783">
        <f t="shared" si="1"/>
        <v>37</v>
      </c>
      <c r="O30" s="157">
        <f t="shared" si="22"/>
        <v>77.536484041666668</v>
      </c>
      <c r="P30" s="67">
        <f t="shared" si="2"/>
        <v>46</v>
      </c>
      <c r="Q30" s="157" t="e">
        <f>AVERAGE(D30,E30,H30,I30,#REF!,J30,L30)</f>
        <v>#REF!</v>
      </c>
      <c r="R30" s="67" t="e">
        <f t="shared" si="3"/>
        <v>#REF!</v>
      </c>
      <c r="S30" s="157"/>
      <c r="T30" s="67" t="e">
        <f t="shared" si="4"/>
        <v>#N/A</v>
      </c>
      <c r="U30" s="157">
        <f t="shared" si="23"/>
        <v>54.872554750000006</v>
      </c>
      <c r="V30" s="766">
        <f t="shared" si="5"/>
        <v>50</v>
      </c>
      <c r="W30" s="548"/>
      <c r="X30" s="13"/>
      <c r="Y30" s="13"/>
      <c r="Z30" s="202"/>
      <c r="AA30" s="4">
        <v>57.35</v>
      </c>
      <c r="AB30" s="4">
        <v>59.8</v>
      </c>
      <c r="AC30" s="4">
        <v>61.150000000000006</v>
      </c>
      <c r="AD30" s="4">
        <v>58.65</v>
      </c>
      <c r="AE30" s="4">
        <v>57.2</v>
      </c>
      <c r="AF30" s="412"/>
      <c r="AG30" s="14"/>
      <c r="AH30" s="157">
        <f t="shared" si="24"/>
        <v>58.830000000000005</v>
      </c>
      <c r="AI30" s="40">
        <f t="shared" si="6"/>
        <v>7</v>
      </c>
      <c r="AJ30" s="16"/>
      <c r="AK30" s="17"/>
      <c r="AL30" s="10"/>
      <c r="AM30" s="5">
        <v>92</v>
      </c>
      <c r="AN30" s="5">
        <v>86</v>
      </c>
      <c r="AP30" s="5">
        <v>111</v>
      </c>
      <c r="AQ30" s="5">
        <v>100</v>
      </c>
      <c r="AR30" s="5"/>
      <c r="AS30" s="4"/>
      <c r="AT30" s="32">
        <f t="shared" si="25"/>
        <v>97.25</v>
      </c>
      <c r="AU30" s="40">
        <f t="shared" si="7"/>
        <v>22</v>
      </c>
      <c r="AV30" s="90"/>
      <c r="AW30" s="17"/>
      <c r="AX30" s="5"/>
      <c r="BB30" s="5">
        <v>36</v>
      </c>
      <c r="BC30" s="5">
        <v>41.141732300000001</v>
      </c>
      <c r="BD30" s="4">
        <v>32.700000000000003</v>
      </c>
      <c r="BE30" s="4"/>
      <c r="BF30" s="33">
        <f t="shared" si="8"/>
        <v>36.61391076666667</v>
      </c>
      <c r="BG30" s="40">
        <f t="shared" si="9"/>
        <v>13</v>
      </c>
      <c r="BH30" s="10"/>
      <c r="BI30" s="65"/>
      <c r="BJ30" s="13"/>
      <c r="BK30" s="4"/>
      <c r="BL30" s="5"/>
      <c r="BM30" s="4">
        <v>2</v>
      </c>
      <c r="BN30" s="4">
        <v>0</v>
      </c>
      <c r="BO30" s="4"/>
      <c r="BP30" s="4"/>
      <c r="BQ30" s="30">
        <f t="shared" si="10"/>
        <v>1</v>
      </c>
      <c r="BR30" s="67">
        <f t="shared" si="11"/>
        <v>33</v>
      </c>
      <c r="BS30" s="10"/>
      <c r="BT30" s="149"/>
      <c r="BU30" s="292"/>
      <c r="BV30" s="4">
        <v>0</v>
      </c>
      <c r="BW30" s="4">
        <v>0</v>
      </c>
      <c r="BX30" s="4">
        <v>2</v>
      </c>
      <c r="BY30" s="4"/>
      <c r="BZ30" s="4"/>
      <c r="CA30" s="4"/>
      <c r="CB30" s="30">
        <f t="shared" si="26"/>
        <v>0.66666666666666663</v>
      </c>
      <c r="CC30" s="67">
        <f t="shared" si="12"/>
        <v>29</v>
      </c>
      <c r="CD30" s="10"/>
      <c r="CE30" s="17"/>
      <c r="CF30" s="607"/>
      <c r="CG30" s="10"/>
      <c r="CH30" s="423"/>
      <c r="CI30" s="202">
        <v>0</v>
      </c>
      <c r="CJ30" s="4">
        <v>0</v>
      </c>
      <c r="CK30" s="4"/>
      <c r="CL30" s="4"/>
      <c r="CM30" s="4"/>
      <c r="CN30" s="30">
        <f t="shared" si="13"/>
        <v>0</v>
      </c>
      <c r="CO30" s="67">
        <f t="shared" si="14"/>
        <v>1</v>
      </c>
      <c r="CP30" s="70"/>
      <c r="CQ30" s="241"/>
      <c r="CR30" s="249"/>
      <c r="CS30" s="4"/>
      <c r="CT30" s="236">
        <v>0</v>
      </c>
      <c r="CU30" s="4"/>
      <c r="CV30" s="4"/>
      <c r="CW30" s="4"/>
      <c r="CX30" s="236"/>
      <c r="CY30" s="29">
        <f t="shared" si="27"/>
        <v>0</v>
      </c>
      <c r="CZ30" s="243">
        <f t="shared" si="15"/>
        <v>1</v>
      </c>
      <c r="DA30" s="255"/>
      <c r="DB30" s="267"/>
      <c r="DC30" s="158"/>
      <c r="DD30" s="267"/>
      <c r="DF30" s="268" t="s">
        <v>57</v>
      </c>
      <c r="DG30" s="10"/>
      <c r="DH30" s="4"/>
      <c r="DK30" s="29" t="e">
        <f t="shared" si="28"/>
        <v>#DIV/0!</v>
      </c>
      <c r="DL30" s="67" t="e">
        <f t="shared" si="16"/>
        <v>#DIV/0!</v>
      </c>
      <c r="DM30" s="249"/>
      <c r="DN30" s="10"/>
      <c r="DO30" s="5">
        <v>4</v>
      </c>
      <c r="DQ30" s="29">
        <f t="shared" si="29"/>
        <v>4</v>
      </c>
      <c r="DR30" s="67">
        <f t="shared" si="17"/>
        <v>7</v>
      </c>
      <c r="DS30" s="202"/>
      <c r="DT30" s="10"/>
      <c r="DU30" s="10"/>
      <c r="DV30" s="249" t="e">
        <f t="shared" si="30"/>
        <v>#DIV/0!</v>
      </c>
      <c r="DW30" s="607" t="e">
        <f t="shared" si="18"/>
        <v>#DIV/0!</v>
      </c>
      <c r="DX30" s="21"/>
      <c r="DY30" s="202"/>
      <c r="DZ30" s="10"/>
      <c r="EA30" s="10"/>
      <c r="EB30" s="249" t="e">
        <f t="shared" si="31"/>
        <v>#DIV/0!</v>
      </c>
      <c r="EC30" s="607" t="e">
        <f t="shared" si="19"/>
        <v>#DIV/0!</v>
      </c>
      <c r="ED30" s="4"/>
      <c r="EE30" s="4"/>
      <c r="EF30" s="4"/>
      <c r="EG30" s="29" t="e">
        <f t="shared" si="20"/>
        <v>#DIV/0!</v>
      </c>
      <c r="EH30" s="67" t="e">
        <f t="shared" si="21"/>
        <v>#DIV/0!</v>
      </c>
      <c r="EI30" s="79"/>
      <c r="EJ30" s="79"/>
      <c r="EK30" s="79"/>
      <c r="EL30" s="124" t="e">
        <f t="shared" si="32"/>
        <v>#DIV/0!</v>
      </c>
      <c r="EM30" s="79"/>
      <c r="EN30" s="13"/>
      <c r="EO30" s="79"/>
      <c r="EP30" s="124" t="e">
        <f t="shared" si="33"/>
        <v>#DIV/0!</v>
      </c>
      <c r="EQ30" s="79"/>
      <c r="ER30" s="13"/>
      <c r="ES30" s="14">
        <v>6.5</v>
      </c>
      <c r="ET30" s="14">
        <v>5.25</v>
      </c>
      <c r="EU30" s="66">
        <f t="shared" si="34"/>
        <v>5.875</v>
      </c>
      <c r="EV30" s="79"/>
      <c r="EW30" s="79"/>
      <c r="EX30" s="30" t="e">
        <f t="shared" si="35"/>
        <v>#DIV/0!</v>
      </c>
      <c r="EY30" s="17"/>
      <c r="EZ30" s="79"/>
      <c r="FA30" s="23" t="e">
        <f t="shared" si="36"/>
        <v>#DIV/0!</v>
      </c>
      <c r="FB30" s="141"/>
      <c r="FE30" s="65"/>
      <c r="FF30" s="92"/>
      <c r="FG30" s="95"/>
      <c r="FH30" s="98"/>
      <c r="FI30" s="86"/>
    </row>
    <row r="31" spans="1:165" x14ac:dyDescent="0.2">
      <c r="A31" s="18">
        <v>27</v>
      </c>
      <c r="B31" s="455" t="s">
        <v>178</v>
      </c>
      <c r="C31" s="551" t="s">
        <v>226</v>
      </c>
      <c r="D31" s="765"/>
      <c r="E31" s="4">
        <v>95.7</v>
      </c>
      <c r="F31" s="4"/>
      <c r="G31" s="4">
        <v>65.069246896551732</v>
      </c>
      <c r="H31" s="4">
        <v>101.51716413793102</v>
      </c>
      <c r="I31" s="4">
        <v>52.470918500000003</v>
      </c>
      <c r="J31" s="412">
        <v>86.3</v>
      </c>
      <c r="K31" s="1024"/>
      <c r="L31" s="14"/>
      <c r="M31" s="782">
        <f t="shared" si="0"/>
        <v>80.211465906896549</v>
      </c>
      <c r="N31" s="783">
        <f t="shared" si="1"/>
        <v>30</v>
      </c>
      <c r="O31" s="157">
        <f t="shared" si="22"/>
        <v>83.997020659482757</v>
      </c>
      <c r="P31" s="67">
        <f t="shared" si="2"/>
        <v>32</v>
      </c>
      <c r="Q31" s="157" t="e">
        <f>AVERAGE(D31,E31,H31,I31,#REF!,J31,L31)</f>
        <v>#REF!</v>
      </c>
      <c r="R31" s="67" t="e">
        <f t="shared" si="3"/>
        <v>#REF!</v>
      </c>
      <c r="S31" s="157"/>
      <c r="T31" s="67" t="e">
        <f t="shared" si="4"/>
        <v>#N/A</v>
      </c>
      <c r="U31" s="157">
        <f t="shared" si="23"/>
        <v>69.385459249999997</v>
      </c>
      <c r="V31" s="766">
        <f t="shared" si="5"/>
        <v>34</v>
      </c>
      <c r="W31" s="548"/>
      <c r="X31" s="13"/>
      <c r="Y31" s="13"/>
      <c r="Z31" s="202"/>
      <c r="AA31" s="4">
        <v>55.95</v>
      </c>
      <c r="AB31" s="4">
        <v>56.5</v>
      </c>
      <c r="AC31" s="4">
        <v>59.65</v>
      </c>
      <c r="AD31" s="4">
        <v>55.4</v>
      </c>
      <c r="AE31" s="4">
        <v>57.6</v>
      </c>
      <c r="AF31" s="412"/>
      <c r="AG31" s="14"/>
      <c r="AH31" s="157">
        <f t="shared" si="24"/>
        <v>57.02</v>
      </c>
      <c r="AI31" s="40">
        <f t="shared" si="6"/>
        <v>25</v>
      </c>
      <c r="AJ31" s="16"/>
      <c r="AK31" s="17"/>
      <c r="AL31" s="10"/>
      <c r="AM31" s="5">
        <v>88</v>
      </c>
      <c r="AN31" s="5">
        <v>80</v>
      </c>
      <c r="AP31" s="5">
        <v>106</v>
      </c>
      <c r="AQ31" s="5">
        <v>95</v>
      </c>
      <c r="AR31" s="5"/>
      <c r="AS31" s="4"/>
      <c r="AT31" s="32">
        <f t="shared" si="25"/>
        <v>92.25</v>
      </c>
      <c r="AU31" s="40">
        <f t="shared" si="7"/>
        <v>6</v>
      </c>
      <c r="AV31" s="90"/>
      <c r="AW31" s="17"/>
      <c r="AX31" s="5"/>
      <c r="BB31" s="5">
        <v>34</v>
      </c>
      <c r="BC31" s="5">
        <v>39.370078700000001</v>
      </c>
      <c r="BD31" s="4">
        <v>32.299999999999997</v>
      </c>
      <c r="BE31" s="4"/>
      <c r="BF31" s="33">
        <f t="shared" si="8"/>
        <v>35.223359566666666</v>
      </c>
      <c r="BG31" s="40">
        <f t="shared" si="9"/>
        <v>26</v>
      </c>
      <c r="BH31" s="10"/>
      <c r="BI31" s="65"/>
      <c r="BJ31" s="13"/>
      <c r="BK31" s="4"/>
      <c r="BL31" s="5"/>
      <c r="BM31" s="4">
        <v>1</v>
      </c>
      <c r="BN31" s="4">
        <v>0</v>
      </c>
      <c r="BO31" s="4"/>
      <c r="BP31" s="4"/>
      <c r="BQ31" s="30">
        <f t="shared" si="10"/>
        <v>0.5</v>
      </c>
      <c r="BR31" s="67">
        <f t="shared" si="11"/>
        <v>2</v>
      </c>
      <c r="BS31" s="10"/>
      <c r="BT31" s="149"/>
      <c r="BU31" s="292"/>
      <c r="BV31" s="4">
        <v>7</v>
      </c>
      <c r="BW31" s="4">
        <v>6</v>
      </c>
      <c r="BX31" s="4">
        <v>8</v>
      </c>
      <c r="BY31" s="4"/>
      <c r="BZ31" s="4"/>
      <c r="CA31" s="4"/>
      <c r="CB31" s="30">
        <f t="shared" si="26"/>
        <v>7</v>
      </c>
      <c r="CC31" s="67">
        <f t="shared" si="12"/>
        <v>52</v>
      </c>
      <c r="CD31" s="10"/>
      <c r="CE31" s="17"/>
      <c r="CF31" s="607"/>
      <c r="CG31" s="10"/>
      <c r="CH31" s="423"/>
      <c r="CI31" s="202"/>
      <c r="CJ31" s="4">
        <v>0</v>
      </c>
      <c r="CK31" s="4"/>
      <c r="CL31" s="4"/>
      <c r="CM31" s="4"/>
      <c r="CN31" s="30">
        <f t="shared" si="13"/>
        <v>0</v>
      </c>
      <c r="CO31" s="67">
        <f t="shared" si="14"/>
        <v>1</v>
      </c>
      <c r="CP31" s="70"/>
      <c r="CQ31" s="241"/>
      <c r="CR31" s="249"/>
      <c r="CS31" s="4"/>
      <c r="CT31" s="236">
        <v>0</v>
      </c>
      <c r="CU31" s="4"/>
      <c r="CV31" s="4"/>
      <c r="CW31" s="4"/>
      <c r="CX31" s="236"/>
      <c r="CY31" s="29">
        <f t="shared" si="27"/>
        <v>0</v>
      </c>
      <c r="CZ31" s="243">
        <f t="shared" si="15"/>
        <v>1</v>
      </c>
      <c r="DA31" s="255"/>
      <c r="DB31" s="267"/>
      <c r="DC31" s="158"/>
      <c r="DD31" s="267"/>
      <c r="DF31" s="268" t="s">
        <v>57</v>
      </c>
      <c r="DG31" s="10"/>
      <c r="DH31" s="4"/>
      <c r="DK31" s="29" t="e">
        <f t="shared" si="28"/>
        <v>#DIV/0!</v>
      </c>
      <c r="DL31" s="67" t="e">
        <f t="shared" si="16"/>
        <v>#DIV/0!</v>
      </c>
      <c r="DM31" s="249"/>
      <c r="DN31" s="10"/>
      <c r="DO31" s="5">
        <v>7</v>
      </c>
      <c r="DQ31" s="29">
        <f t="shared" si="29"/>
        <v>7</v>
      </c>
      <c r="DR31" s="67">
        <f t="shared" si="17"/>
        <v>49</v>
      </c>
      <c r="DS31" s="202"/>
      <c r="DT31" s="10"/>
      <c r="DU31" s="10"/>
      <c r="DV31" s="249" t="e">
        <f t="shared" si="30"/>
        <v>#DIV/0!</v>
      </c>
      <c r="DW31" s="607" t="e">
        <f t="shared" si="18"/>
        <v>#DIV/0!</v>
      </c>
      <c r="DX31" s="21"/>
      <c r="DY31" s="202"/>
      <c r="DZ31" s="10"/>
      <c r="EA31" s="10"/>
      <c r="EB31" s="249" t="e">
        <f t="shared" si="31"/>
        <v>#DIV/0!</v>
      </c>
      <c r="EC31" s="607" t="e">
        <f t="shared" si="19"/>
        <v>#DIV/0!</v>
      </c>
      <c r="ED31" s="4"/>
      <c r="EE31" s="4"/>
      <c r="EF31" s="4"/>
      <c r="EG31" s="29" t="e">
        <f t="shared" si="20"/>
        <v>#DIV/0!</v>
      </c>
      <c r="EH31" s="67" t="e">
        <f t="shared" si="21"/>
        <v>#DIV/0!</v>
      </c>
      <c r="EI31" s="79"/>
      <c r="EJ31" s="79"/>
      <c r="EK31" s="79"/>
      <c r="EL31" s="124" t="e">
        <f t="shared" si="32"/>
        <v>#DIV/0!</v>
      </c>
      <c r="EM31" s="79"/>
      <c r="EN31" s="13"/>
      <c r="EO31" s="79"/>
      <c r="EP31" s="124" t="e">
        <f t="shared" si="33"/>
        <v>#DIV/0!</v>
      </c>
      <c r="EQ31" s="79"/>
      <c r="ER31" s="13"/>
      <c r="ES31" s="14">
        <v>5</v>
      </c>
      <c r="ET31" s="14">
        <v>5</v>
      </c>
      <c r="EU31" s="66">
        <f t="shared" si="34"/>
        <v>5</v>
      </c>
      <c r="EV31" s="79"/>
      <c r="EW31" s="79"/>
      <c r="EX31" s="30" t="e">
        <f t="shared" si="35"/>
        <v>#DIV/0!</v>
      </c>
      <c r="EY31" s="17"/>
      <c r="EZ31" s="79"/>
      <c r="FA31" s="23" t="e">
        <f t="shared" si="36"/>
        <v>#DIV/0!</v>
      </c>
      <c r="FB31" s="141"/>
      <c r="FE31" s="65"/>
      <c r="FF31" s="92"/>
      <c r="FG31" s="95"/>
      <c r="FH31" s="98"/>
      <c r="FI31" s="86"/>
    </row>
    <row r="32" spans="1:165" x14ac:dyDescent="0.2">
      <c r="A32" s="18">
        <v>28</v>
      </c>
      <c r="B32" s="455" t="s">
        <v>179</v>
      </c>
      <c r="C32" s="551" t="s">
        <v>227</v>
      </c>
      <c r="D32" s="765"/>
      <c r="E32" s="4">
        <v>96.4</v>
      </c>
      <c r="F32" s="4"/>
      <c r="G32" s="4">
        <v>57.966154482758604</v>
      </c>
      <c r="H32" s="4">
        <v>111.48108855172414</v>
      </c>
      <c r="I32" s="4">
        <v>72.240194799999998</v>
      </c>
      <c r="J32" s="412">
        <v>97.6</v>
      </c>
      <c r="K32" s="1024"/>
      <c r="L32" s="14"/>
      <c r="M32" s="782">
        <f t="shared" si="0"/>
        <v>87.137487566896539</v>
      </c>
      <c r="N32" s="783">
        <f t="shared" si="1"/>
        <v>13</v>
      </c>
      <c r="O32" s="157">
        <f t="shared" si="22"/>
        <v>94.430320837931021</v>
      </c>
      <c r="P32" s="67">
        <f t="shared" si="2"/>
        <v>6</v>
      </c>
      <c r="Q32" s="157" t="e">
        <f>AVERAGE(D32,E32,H32,I32,#REF!,J32,L32)</f>
        <v>#REF!</v>
      </c>
      <c r="R32" s="67" t="e">
        <f t="shared" si="3"/>
        <v>#REF!</v>
      </c>
      <c r="S32" s="157"/>
      <c r="T32" s="67" t="e">
        <f t="shared" si="4"/>
        <v>#N/A</v>
      </c>
      <c r="U32" s="157">
        <f t="shared" si="23"/>
        <v>84.920097400000003</v>
      </c>
      <c r="V32" s="766">
        <f t="shared" si="5"/>
        <v>2</v>
      </c>
      <c r="W32" s="548"/>
      <c r="X32" s="13"/>
      <c r="Y32" s="13"/>
      <c r="Z32" s="202"/>
      <c r="AA32" s="4">
        <v>55.6</v>
      </c>
      <c r="AB32" s="4">
        <v>55.6</v>
      </c>
      <c r="AC32" s="4">
        <v>60.25</v>
      </c>
      <c r="AD32" s="4">
        <v>54.85</v>
      </c>
      <c r="AE32" s="4">
        <v>56.7</v>
      </c>
      <c r="AF32" s="412"/>
      <c r="AG32" s="14"/>
      <c r="AH32" s="157">
        <f t="shared" si="24"/>
        <v>56.6</v>
      </c>
      <c r="AI32" s="40">
        <f t="shared" si="6"/>
        <v>34</v>
      </c>
      <c r="AJ32" s="16"/>
      <c r="AK32" s="17"/>
      <c r="AL32" s="10"/>
      <c r="AM32" s="5">
        <v>92</v>
      </c>
      <c r="AN32" s="5">
        <v>88</v>
      </c>
      <c r="AP32" s="5">
        <v>111</v>
      </c>
      <c r="AQ32" s="5">
        <v>98</v>
      </c>
      <c r="AR32" s="5"/>
      <c r="AS32" s="4"/>
      <c r="AT32" s="32">
        <f t="shared" si="25"/>
        <v>97.25</v>
      </c>
      <c r="AU32" s="40">
        <f t="shared" si="7"/>
        <v>22</v>
      </c>
      <c r="AV32" s="90"/>
      <c r="AW32" s="17"/>
      <c r="AX32" s="5"/>
      <c r="BB32" s="5">
        <v>33</v>
      </c>
      <c r="BC32" s="5">
        <v>39.173228299999998</v>
      </c>
      <c r="BD32" s="4">
        <v>31.1</v>
      </c>
      <c r="BE32" s="4"/>
      <c r="BF32" s="33">
        <f t="shared" si="8"/>
        <v>34.424409433333331</v>
      </c>
      <c r="BG32" s="40">
        <f t="shared" si="9"/>
        <v>37</v>
      </c>
      <c r="BH32" s="10"/>
      <c r="BI32" s="65"/>
      <c r="BJ32" s="13"/>
      <c r="BK32" s="4"/>
      <c r="BL32" s="5"/>
      <c r="BM32" s="4">
        <v>1</v>
      </c>
      <c r="BN32" s="4">
        <v>0</v>
      </c>
      <c r="BO32" s="4"/>
      <c r="BP32" s="4"/>
      <c r="BQ32" s="30">
        <f t="shared" si="10"/>
        <v>0.5</v>
      </c>
      <c r="BR32" s="67">
        <f t="shared" si="11"/>
        <v>2</v>
      </c>
      <c r="BS32" s="10"/>
      <c r="BT32" s="149"/>
      <c r="BU32" s="292"/>
      <c r="BV32" s="4">
        <v>0</v>
      </c>
      <c r="BW32" s="4">
        <v>0</v>
      </c>
      <c r="BX32" s="4">
        <v>1</v>
      </c>
      <c r="BY32" s="4"/>
      <c r="BZ32" s="4"/>
      <c r="CA32" s="4"/>
      <c r="CB32" s="30">
        <f t="shared" si="26"/>
        <v>0.33333333333333331</v>
      </c>
      <c r="CC32" s="67">
        <f t="shared" si="12"/>
        <v>24</v>
      </c>
      <c r="CD32" s="10"/>
      <c r="CE32" s="17"/>
      <c r="CF32" s="607"/>
      <c r="CG32" s="10"/>
      <c r="CH32" s="423"/>
      <c r="CI32" s="202">
        <v>0</v>
      </c>
      <c r="CJ32" s="4">
        <v>0</v>
      </c>
      <c r="CK32" s="4"/>
      <c r="CL32" s="4"/>
      <c r="CM32" s="4"/>
      <c r="CN32" s="30">
        <f t="shared" si="13"/>
        <v>0</v>
      </c>
      <c r="CO32" s="67">
        <f t="shared" si="14"/>
        <v>1</v>
      </c>
      <c r="CP32" s="70"/>
      <c r="CQ32" s="241"/>
      <c r="CR32" s="249"/>
      <c r="CS32" s="4"/>
      <c r="CT32" s="236">
        <v>0</v>
      </c>
      <c r="CU32" s="4"/>
      <c r="CV32" s="4"/>
      <c r="CW32" s="4"/>
      <c r="CX32" s="236"/>
      <c r="CY32" s="29">
        <f t="shared" si="27"/>
        <v>0</v>
      </c>
      <c r="CZ32" s="243">
        <f t="shared" si="15"/>
        <v>1</v>
      </c>
      <c r="DA32" s="255"/>
      <c r="DB32" s="267"/>
      <c r="DC32" s="158"/>
      <c r="DD32" s="267"/>
      <c r="DF32" s="268" t="s">
        <v>57</v>
      </c>
      <c r="DG32" s="10"/>
      <c r="DH32" s="4"/>
      <c r="DK32" s="29" t="e">
        <f t="shared" si="28"/>
        <v>#DIV/0!</v>
      </c>
      <c r="DL32" s="67" t="e">
        <f t="shared" si="16"/>
        <v>#DIV/0!</v>
      </c>
      <c r="DM32" s="249"/>
      <c r="DN32" s="10"/>
      <c r="DO32" s="5">
        <v>7</v>
      </c>
      <c r="DQ32" s="29">
        <f t="shared" si="29"/>
        <v>7</v>
      </c>
      <c r="DR32" s="67">
        <f t="shared" si="17"/>
        <v>49</v>
      </c>
      <c r="DS32" s="202"/>
      <c r="DT32" s="10"/>
      <c r="DU32" s="10"/>
      <c r="DV32" s="249" t="e">
        <f t="shared" si="30"/>
        <v>#DIV/0!</v>
      </c>
      <c r="DW32" s="607" t="e">
        <f t="shared" si="18"/>
        <v>#DIV/0!</v>
      </c>
      <c r="DX32" s="21"/>
      <c r="DY32" s="202"/>
      <c r="DZ32" s="10"/>
      <c r="EA32" s="10"/>
      <c r="EB32" s="249" t="e">
        <f t="shared" si="31"/>
        <v>#DIV/0!</v>
      </c>
      <c r="EC32" s="607" t="e">
        <f t="shared" si="19"/>
        <v>#DIV/0!</v>
      </c>
      <c r="ED32" s="4"/>
      <c r="EE32" s="4"/>
      <c r="EF32" s="4"/>
      <c r="EG32" s="29" t="e">
        <f t="shared" si="20"/>
        <v>#DIV/0!</v>
      </c>
      <c r="EH32" s="67" t="e">
        <f t="shared" si="21"/>
        <v>#DIV/0!</v>
      </c>
      <c r="EI32" s="79"/>
      <c r="EJ32" s="79"/>
      <c r="EK32" s="79"/>
      <c r="EL32" s="124" t="e">
        <f t="shared" si="32"/>
        <v>#DIV/0!</v>
      </c>
      <c r="EM32" s="79"/>
      <c r="EN32" s="13"/>
      <c r="EO32" s="79"/>
      <c r="EP32" s="124" t="e">
        <f t="shared" si="33"/>
        <v>#DIV/0!</v>
      </c>
      <c r="EQ32" s="79"/>
      <c r="ER32" s="13"/>
      <c r="ES32" s="14">
        <v>4.5</v>
      </c>
      <c r="ET32" s="14">
        <v>5.25</v>
      </c>
      <c r="EU32" s="66">
        <f t="shared" si="34"/>
        <v>4.875</v>
      </c>
      <c r="EV32" s="79"/>
      <c r="EW32" s="79"/>
      <c r="EX32" s="30" t="e">
        <f t="shared" si="35"/>
        <v>#DIV/0!</v>
      </c>
      <c r="EY32" s="17"/>
      <c r="EZ32" s="79"/>
      <c r="FA32" s="23" t="e">
        <f t="shared" si="36"/>
        <v>#DIV/0!</v>
      </c>
      <c r="FB32" s="141"/>
      <c r="FE32" s="65"/>
      <c r="FF32" s="92"/>
      <c r="FG32" s="95"/>
      <c r="FH32" s="98"/>
      <c r="FI32" s="86"/>
    </row>
    <row r="33" spans="1:167" x14ac:dyDescent="0.2">
      <c r="A33" s="18">
        <v>29</v>
      </c>
      <c r="B33" s="455" t="s">
        <v>180</v>
      </c>
      <c r="C33" s="551" t="s">
        <v>228</v>
      </c>
      <c r="D33" s="765"/>
      <c r="E33" s="4">
        <v>98.9</v>
      </c>
      <c r="F33" s="4"/>
      <c r="G33" s="4">
        <v>61.309227931034471</v>
      </c>
      <c r="H33" s="4">
        <v>100.80585103448276</v>
      </c>
      <c r="I33" s="4">
        <v>64.392745599999998</v>
      </c>
      <c r="J33" s="412">
        <v>84.2</v>
      </c>
      <c r="K33" s="1024"/>
      <c r="L33" s="14"/>
      <c r="M33" s="782">
        <f t="shared" si="0"/>
        <v>81.921564913103452</v>
      </c>
      <c r="N33" s="783">
        <f t="shared" si="1"/>
        <v>27</v>
      </c>
      <c r="O33" s="157">
        <f t="shared" si="22"/>
        <v>87.074649158620687</v>
      </c>
      <c r="P33" s="67">
        <f t="shared" si="2"/>
        <v>25</v>
      </c>
      <c r="Q33" s="157" t="e">
        <f>AVERAGE(D33,E33,H33,I33,#REF!,J33,L33)</f>
        <v>#REF!</v>
      </c>
      <c r="R33" s="67" t="e">
        <f t="shared" si="3"/>
        <v>#REF!</v>
      </c>
      <c r="S33" s="157"/>
      <c r="T33" s="67" t="e">
        <f t="shared" si="4"/>
        <v>#N/A</v>
      </c>
      <c r="U33" s="157">
        <f t="shared" si="23"/>
        <v>74.2963728</v>
      </c>
      <c r="V33" s="766">
        <f t="shared" si="5"/>
        <v>23</v>
      </c>
      <c r="W33" s="548"/>
      <c r="X33" s="13"/>
      <c r="Y33" s="13"/>
      <c r="Z33" s="202"/>
      <c r="AA33" s="4">
        <v>56.5</v>
      </c>
      <c r="AB33" s="4">
        <v>55.1</v>
      </c>
      <c r="AC33" s="4">
        <v>57.2</v>
      </c>
      <c r="AD33" s="4">
        <v>55.45</v>
      </c>
      <c r="AE33" s="4">
        <v>57.5</v>
      </c>
      <c r="AF33" s="412"/>
      <c r="AG33" s="14"/>
      <c r="AH33" s="157">
        <f t="shared" si="24"/>
        <v>56.35</v>
      </c>
      <c r="AI33" s="40">
        <f t="shared" si="6"/>
        <v>38</v>
      </c>
      <c r="AJ33" s="16"/>
      <c r="AK33" s="17"/>
      <c r="AL33" s="10"/>
      <c r="AM33" s="5">
        <v>95</v>
      </c>
      <c r="AN33" s="5">
        <v>87</v>
      </c>
      <c r="AP33" s="5">
        <v>112</v>
      </c>
      <c r="AQ33" s="5">
        <v>103</v>
      </c>
      <c r="AR33" s="5"/>
      <c r="AS33" s="4"/>
      <c r="AT33" s="32">
        <f t="shared" si="25"/>
        <v>99.25</v>
      </c>
      <c r="AU33" s="40">
        <f t="shared" si="7"/>
        <v>35</v>
      </c>
      <c r="AV33" s="90"/>
      <c r="AW33" s="17"/>
      <c r="AX33" s="5"/>
      <c r="BB33" s="5">
        <v>36</v>
      </c>
      <c r="BC33" s="5">
        <v>42.716535399999998</v>
      </c>
      <c r="BD33" s="4">
        <v>35.4</v>
      </c>
      <c r="BE33" s="4"/>
      <c r="BF33" s="33">
        <f t="shared" si="8"/>
        <v>38.038845133333332</v>
      </c>
      <c r="BG33" s="40">
        <f t="shared" si="9"/>
        <v>4</v>
      </c>
      <c r="BH33" s="10"/>
      <c r="BI33" s="65"/>
      <c r="BJ33" s="13"/>
      <c r="BK33" s="4"/>
      <c r="BL33" s="5"/>
      <c r="BM33" s="4">
        <v>1</v>
      </c>
      <c r="BN33" s="4">
        <v>0</v>
      </c>
      <c r="BO33" s="4"/>
      <c r="BP33" s="4"/>
      <c r="BQ33" s="30">
        <f t="shared" si="10"/>
        <v>0.5</v>
      </c>
      <c r="BR33" s="67">
        <f t="shared" si="11"/>
        <v>2</v>
      </c>
      <c r="BS33" s="10"/>
      <c r="BT33" s="149"/>
      <c r="BU33" s="292"/>
      <c r="BV33" s="4">
        <v>0</v>
      </c>
      <c r="BW33" s="4">
        <v>1</v>
      </c>
      <c r="BX33" s="4">
        <v>1.3</v>
      </c>
      <c r="BY33" s="4"/>
      <c r="BZ33" s="4"/>
      <c r="CA33" s="4"/>
      <c r="CB33" s="30">
        <f t="shared" si="26"/>
        <v>0.76666666666666661</v>
      </c>
      <c r="CC33" s="67">
        <f t="shared" si="12"/>
        <v>31</v>
      </c>
      <c r="CD33" s="10"/>
      <c r="CE33" s="17"/>
      <c r="CF33" s="607"/>
      <c r="CG33" s="10"/>
      <c r="CH33" s="423"/>
      <c r="CI33" s="202">
        <v>1</v>
      </c>
      <c r="CJ33" s="4">
        <v>0</v>
      </c>
      <c r="CK33" s="4"/>
      <c r="CL33" s="4"/>
      <c r="CM33" s="4"/>
      <c r="CN33" s="30">
        <f t="shared" si="13"/>
        <v>0.5</v>
      </c>
      <c r="CO33" s="67">
        <f t="shared" si="14"/>
        <v>31</v>
      </c>
      <c r="CP33" s="70"/>
      <c r="CQ33" s="241"/>
      <c r="CR33" s="249"/>
      <c r="CS33" s="4"/>
      <c r="CT33" s="236">
        <v>0</v>
      </c>
      <c r="CU33" s="4"/>
      <c r="CV33" s="4"/>
      <c r="CW33" s="4"/>
      <c r="CX33" s="236"/>
      <c r="CY33" s="29">
        <f t="shared" si="27"/>
        <v>0</v>
      </c>
      <c r="CZ33" s="243">
        <f t="shared" si="15"/>
        <v>1</v>
      </c>
      <c r="DA33" s="255"/>
      <c r="DB33" s="267"/>
      <c r="DC33" s="158"/>
      <c r="DD33" s="267"/>
      <c r="DF33" s="268" t="s">
        <v>57</v>
      </c>
      <c r="DG33" s="10"/>
      <c r="DH33" s="4"/>
      <c r="DK33" s="29" t="e">
        <f t="shared" si="28"/>
        <v>#DIV/0!</v>
      </c>
      <c r="DL33" s="67" t="e">
        <f t="shared" si="16"/>
        <v>#DIV/0!</v>
      </c>
      <c r="DM33" s="249"/>
      <c r="DN33" s="10"/>
      <c r="DO33" s="5">
        <v>5.5</v>
      </c>
      <c r="DQ33" s="29">
        <f t="shared" si="29"/>
        <v>5.5</v>
      </c>
      <c r="DR33" s="67">
        <f t="shared" si="17"/>
        <v>28</v>
      </c>
      <c r="DS33" s="202"/>
      <c r="DT33" s="10"/>
      <c r="DU33" s="10"/>
      <c r="DV33" s="249" t="e">
        <f t="shared" si="30"/>
        <v>#DIV/0!</v>
      </c>
      <c r="DW33" s="607" t="e">
        <f t="shared" si="18"/>
        <v>#DIV/0!</v>
      </c>
      <c r="DX33" s="21"/>
      <c r="DY33" s="202"/>
      <c r="DZ33" s="10"/>
      <c r="EA33" s="10"/>
      <c r="EB33" s="249" t="e">
        <f t="shared" si="31"/>
        <v>#DIV/0!</v>
      </c>
      <c r="EC33" s="607" t="e">
        <f t="shared" si="19"/>
        <v>#DIV/0!</v>
      </c>
      <c r="ED33" s="4"/>
      <c r="EE33" s="4"/>
      <c r="EF33" s="4"/>
      <c r="EG33" s="29" t="e">
        <f t="shared" si="20"/>
        <v>#DIV/0!</v>
      </c>
      <c r="EH33" s="67" t="e">
        <f t="shared" si="21"/>
        <v>#DIV/0!</v>
      </c>
      <c r="EI33" s="79"/>
      <c r="EJ33" s="79"/>
      <c r="EK33" s="79"/>
      <c r="EL33" s="124" t="e">
        <f t="shared" si="32"/>
        <v>#DIV/0!</v>
      </c>
      <c r="EM33" s="79"/>
      <c r="EN33" s="13"/>
      <c r="EO33" s="79"/>
      <c r="EP33" s="124" t="e">
        <f t="shared" si="33"/>
        <v>#DIV/0!</v>
      </c>
      <c r="EQ33" s="79"/>
      <c r="ER33" s="13"/>
      <c r="ES33" s="14">
        <v>5</v>
      </c>
      <c r="ET33" s="14">
        <v>5.5</v>
      </c>
      <c r="EU33" s="66">
        <f t="shared" si="34"/>
        <v>5.25</v>
      </c>
      <c r="EV33" s="79"/>
      <c r="EW33" s="79"/>
      <c r="EX33" s="30" t="e">
        <f t="shared" si="35"/>
        <v>#DIV/0!</v>
      </c>
      <c r="EY33" s="17"/>
      <c r="EZ33" s="79"/>
      <c r="FA33" s="23" t="e">
        <f t="shared" si="36"/>
        <v>#DIV/0!</v>
      </c>
      <c r="FB33" s="141"/>
      <c r="FE33" s="65"/>
      <c r="FF33" s="92"/>
      <c r="FG33" s="95"/>
      <c r="FH33" s="98"/>
      <c r="FI33" s="86"/>
    </row>
    <row r="34" spans="1:167" s="193" customFormat="1" x14ac:dyDescent="0.2">
      <c r="A34" s="163">
        <v>30</v>
      </c>
      <c r="B34" s="456" t="s">
        <v>181</v>
      </c>
      <c r="C34" s="552" t="s">
        <v>229</v>
      </c>
      <c r="D34" s="767"/>
      <c r="E34" s="165">
        <v>107.9</v>
      </c>
      <c r="F34" s="165"/>
      <c r="G34" s="165">
        <v>58.377378620689647</v>
      </c>
      <c r="H34" s="165">
        <v>84.169268965517247</v>
      </c>
      <c r="I34" s="165">
        <v>51.107334299999998</v>
      </c>
      <c r="J34" s="413">
        <v>85.7</v>
      </c>
      <c r="K34" s="1025"/>
      <c r="L34" s="166"/>
      <c r="M34" s="784">
        <f t="shared" si="0"/>
        <v>77.450796377241375</v>
      </c>
      <c r="N34" s="785">
        <f t="shared" si="1"/>
        <v>40</v>
      </c>
      <c r="O34" s="167">
        <f t="shared" si="22"/>
        <v>82.219150816379312</v>
      </c>
      <c r="P34" s="169">
        <f t="shared" si="2"/>
        <v>37</v>
      </c>
      <c r="Q34" s="167" t="e">
        <f>AVERAGE(D34,E34,H34,I34,#REF!,J34,L34)</f>
        <v>#REF!</v>
      </c>
      <c r="R34" s="169" t="e">
        <f t="shared" si="3"/>
        <v>#REF!</v>
      </c>
      <c r="S34" s="167"/>
      <c r="T34" s="169" t="e">
        <f t="shared" si="4"/>
        <v>#N/A</v>
      </c>
      <c r="U34" s="167">
        <f t="shared" si="23"/>
        <v>68.403667150000004</v>
      </c>
      <c r="V34" s="768">
        <f t="shared" si="5"/>
        <v>36</v>
      </c>
      <c r="W34" s="548"/>
      <c r="X34" s="164"/>
      <c r="Y34" s="164"/>
      <c r="Z34" s="203"/>
      <c r="AA34" s="165">
        <v>59.400000000000006</v>
      </c>
      <c r="AB34" s="165">
        <v>58.1</v>
      </c>
      <c r="AC34" s="165">
        <v>59.8</v>
      </c>
      <c r="AD34" s="165">
        <v>56.5</v>
      </c>
      <c r="AE34" s="165">
        <v>58.8</v>
      </c>
      <c r="AF34" s="413"/>
      <c r="AG34" s="166"/>
      <c r="AH34" s="167">
        <f t="shared" si="24"/>
        <v>58.52</v>
      </c>
      <c r="AI34" s="171">
        <f t="shared" si="6"/>
        <v>10</v>
      </c>
      <c r="AJ34" s="172"/>
      <c r="AK34" s="188"/>
      <c r="AL34" s="177"/>
      <c r="AM34" s="173">
        <v>89</v>
      </c>
      <c r="AN34" s="173">
        <v>78</v>
      </c>
      <c r="AO34" s="173"/>
      <c r="AP34" s="173">
        <v>110</v>
      </c>
      <c r="AQ34" s="173">
        <v>94</v>
      </c>
      <c r="AR34" s="173"/>
      <c r="AS34" s="165"/>
      <c r="AT34" s="174">
        <f t="shared" si="25"/>
        <v>92.75</v>
      </c>
      <c r="AU34" s="171">
        <f t="shared" si="7"/>
        <v>7</v>
      </c>
      <c r="AV34" s="175"/>
      <c r="AW34" s="188"/>
      <c r="AX34" s="173"/>
      <c r="AY34" s="173"/>
      <c r="AZ34" s="173"/>
      <c r="BA34" s="173"/>
      <c r="BB34" s="173">
        <v>36</v>
      </c>
      <c r="BC34" s="173">
        <v>38.385826799999997</v>
      </c>
      <c r="BD34" s="165">
        <v>31.1</v>
      </c>
      <c r="BE34" s="165"/>
      <c r="BF34" s="176">
        <f t="shared" si="8"/>
        <v>35.161942266666664</v>
      </c>
      <c r="BG34" s="171">
        <f t="shared" si="9"/>
        <v>30</v>
      </c>
      <c r="BH34" s="177"/>
      <c r="BI34" s="178"/>
      <c r="BJ34" s="164"/>
      <c r="BK34" s="165"/>
      <c r="BL34" s="173"/>
      <c r="BM34" s="165">
        <v>2</v>
      </c>
      <c r="BN34" s="165">
        <v>0.5</v>
      </c>
      <c r="BO34" s="165"/>
      <c r="BP34" s="165"/>
      <c r="BQ34" s="180">
        <f t="shared" si="10"/>
        <v>1.25</v>
      </c>
      <c r="BR34" s="169">
        <f t="shared" si="11"/>
        <v>44</v>
      </c>
      <c r="BS34" s="177"/>
      <c r="BT34" s="181"/>
      <c r="BU34" s="465"/>
      <c r="BV34" s="165">
        <v>0</v>
      </c>
      <c r="BW34" s="165">
        <v>1</v>
      </c>
      <c r="BX34" s="165">
        <v>1.3</v>
      </c>
      <c r="BY34" s="165"/>
      <c r="BZ34" s="165"/>
      <c r="CA34" s="165"/>
      <c r="CB34" s="180">
        <f t="shared" si="26"/>
        <v>0.76666666666666661</v>
      </c>
      <c r="CC34" s="169">
        <f t="shared" si="12"/>
        <v>31</v>
      </c>
      <c r="CD34" s="177"/>
      <c r="CE34" s="188"/>
      <c r="CF34" s="610"/>
      <c r="CG34" s="177"/>
      <c r="CH34" s="425"/>
      <c r="CI34" s="203">
        <v>2</v>
      </c>
      <c r="CJ34" s="165">
        <v>0</v>
      </c>
      <c r="CK34" s="165"/>
      <c r="CL34" s="165"/>
      <c r="CM34" s="165"/>
      <c r="CN34" s="180">
        <f t="shared" si="13"/>
        <v>1</v>
      </c>
      <c r="CO34" s="169">
        <f t="shared" si="14"/>
        <v>45</v>
      </c>
      <c r="CP34" s="183"/>
      <c r="CQ34" s="242"/>
      <c r="CR34" s="253"/>
      <c r="CS34" s="165"/>
      <c r="CT34" s="237">
        <v>2</v>
      </c>
      <c r="CU34" s="165"/>
      <c r="CV34" s="165"/>
      <c r="CW34" s="165"/>
      <c r="CX34" s="237"/>
      <c r="CY34" s="170">
        <f t="shared" si="27"/>
        <v>2</v>
      </c>
      <c r="CZ34" s="247">
        <f t="shared" si="15"/>
        <v>47</v>
      </c>
      <c r="DA34" s="261"/>
      <c r="DB34" s="269"/>
      <c r="DC34" s="168"/>
      <c r="DD34" s="269"/>
      <c r="DE34" s="461"/>
      <c r="DF34" s="270" t="s">
        <v>57</v>
      </c>
      <c r="DG34" s="177"/>
      <c r="DH34" s="165"/>
      <c r="DI34" s="173"/>
      <c r="DJ34" s="165"/>
      <c r="DK34" s="170" t="e">
        <f t="shared" si="28"/>
        <v>#DIV/0!</v>
      </c>
      <c r="DL34" s="169" t="e">
        <f t="shared" si="16"/>
        <v>#DIV/0!</v>
      </c>
      <c r="DM34" s="253"/>
      <c r="DN34" s="177"/>
      <c r="DO34" s="173">
        <v>6</v>
      </c>
      <c r="DP34" s="165"/>
      <c r="DQ34" s="170">
        <f t="shared" si="29"/>
        <v>6</v>
      </c>
      <c r="DR34" s="169">
        <f t="shared" si="17"/>
        <v>36</v>
      </c>
      <c r="DS34" s="203"/>
      <c r="DT34" s="177"/>
      <c r="DU34" s="177"/>
      <c r="DV34" s="253" t="e">
        <f t="shared" si="30"/>
        <v>#DIV/0!</v>
      </c>
      <c r="DW34" s="610" t="e">
        <f t="shared" si="18"/>
        <v>#DIV/0!</v>
      </c>
      <c r="DX34" s="184"/>
      <c r="DY34" s="203"/>
      <c r="DZ34" s="177"/>
      <c r="EA34" s="177"/>
      <c r="EB34" s="253" t="e">
        <f t="shared" si="31"/>
        <v>#DIV/0!</v>
      </c>
      <c r="EC34" s="610" t="e">
        <f t="shared" si="19"/>
        <v>#DIV/0!</v>
      </c>
      <c r="ED34" s="165"/>
      <c r="EE34" s="165"/>
      <c r="EF34" s="165"/>
      <c r="EG34" s="170" t="e">
        <f t="shared" si="20"/>
        <v>#DIV/0!</v>
      </c>
      <c r="EH34" s="169" t="e">
        <f t="shared" si="21"/>
        <v>#DIV/0!</v>
      </c>
      <c r="EI34" s="185"/>
      <c r="EJ34" s="185"/>
      <c r="EK34" s="185"/>
      <c r="EL34" s="186" t="e">
        <f t="shared" si="32"/>
        <v>#DIV/0!</v>
      </c>
      <c r="EM34" s="185"/>
      <c r="EN34" s="164"/>
      <c r="EO34" s="185"/>
      <c r="EP34" s="186" t="e">
        <f t="shared" si="33"/>
        <v>#DIV/0!</v>
      </c>
      <c r="EQ34" s="185"/>
      <c r="ER34" s="164"/>
      <c r="ES34" s="166">
        <v>4</v>
      </c>
      <c r="ET34" s="166">
        <v>4.625</v>
      </c>
      <c r="EU34" s="187">
        <f t="shared" si="34"/>
        <v>4.3125</v>
      </c>
      <c r="EV34" s="185"/>
      <c r="EW34" s="185"/>
      <c r="EX34" s="180" t="e">
        <f t="shared" si="35"/>
        <v>#DIV/0!</v>
      </c>
      <c r="EY34" s="188"/>
      <c r="EZ34" s="185"/>
      <c r="FA34" s="189" t="e">
        <f t="shared" si="36"/>
        <v>#DIV/0!</v>
      </c>
      <c r="FB34" s="182"/>
      <c r="FC34" s="173"/>
      <c r="FD34" s="173"/>
      <c r="FE34" s="178"/>
      <c r="FF34" s="179"/>
      <c r="FG34" s="190"/>
      <c r="FH34" s="191"/>
      <c r="FI34" s="192"/>
    </row>
    <row r="35" spans="1:167" x14ac:dyDescent="0.2">
      <c r="A35" s="18">
        <v>31</v>
      </c>
      <c r="B35" s="455" t="s">
        <v>182</v>
      </c>
      <c r="C35" s="551" t="s">
        <v>230</v>
      </c>
      <c r="D35" s="765"/>
      <c r="E35" s="4">
        <v>105</v>
      </c>
      <c r="F35" s="4"/>
      <c r="G35" s="4">
        <v>76.44573287356323</v>
      </c>
      <c r="H35" s="4">
        <v>106.37378147126435</v>
      </c>
      <c r="I35" s="4">
        <v>48.755500900000001</v>
      </c>
      <c r="J35" s="412">
        <v>91.3</v>
      </c>
      <c r="K35" s="1024"/>
      <c r="L35" s="14"/>
      <c r="M35" s="782">
        <f t="shared" si="0"/>
        <v>85.575003048965513</v>
      </c>
      <c r="N35" s="783">
        <f t="shared" si="1"/>
        <v>16</v>
      </c>
      <c r="O35" s="157">
        <f t="shared" si="22"/>
        <v>87.857320592816095</v>
      </c>
      <c r="P35" s="67">
        <f t="shared" si="2"/>
        <v>21</v>
      </c>
      <c r="Q35" s="157" t="e">
        <f>AVERAGE(D35,E35,H35,I35,#REF!,J35,L35)</f>
        <v>#REF!</v>
      </c>
      <c r="R35" s="67" t="e">
        <f t="shared" si="3"/>
        <v>#REF!</v>
      </c>
      <c r="S35" s="157"/>
      <c r="T35" s="67" t="e">
        <f t="shared" si="4"/>
        <v>#N/A</v>
      </c>
      <c r="U35" s="157">
        <f t="shared" si="23"/>
        <v>70.027750449999999</v>
      </c>
      <c r="V35" s="766">
        <f t="shared" si="5"/>
        <v>32</v>
      </c>
      <c r="W35" s="548"/>
      <c r="X35" s="13"/>
      <c r="Y35" s="13"/>
      <c r="Z35" s="202"/>
      <c r="AA35" s="4">
        <v>57.4</v>
      </c>
      <c r="AB35" s="4">
        <v>58.4</v>
      </c>
      <c r="AC35" s="4">
        <v>59.8</v>
      </c>
      <c r="AD35" s="4">
        <v>57.2</v>
      </c>
      <c r="AE35" s="4">
        <v>58.5</v>
      </c>
      <c r="AF35" s="412"/>
      <c r="AG35" s="14"/>
      <c r="AH35" s="157">
        <f t="shared" si="24"/>
        <v>58.260000000000005</v>
      </c>
      <c r="AI35" s="40">
        <f t="shared" si="6"/>
        <v>13</v>
      </c>
      <c r="AJ35" s="16"/>
      <c r="AK35" s="17"/>
      <c r="AL35" s="10"/>
      <c r="AM35" s="5">
        <v>90</v>
      </c>
      <c r="AN35" s="5">
        <v>78</v>
      </c>
      <c r="AP35" s="5">
        <v>110</v>
      </c>
      <c r="AQ35" s="5">
        <v>95</v>
      </c>
      <c r="AR35" s="5"/>
      <c r="AS35" s="4"/>
      <c r="AT35" s="32">
        <f t="shared" si="25"/>
        <v>93.25</v>
      </c>
      <c r="AU35" s="40">
        <f t="shared" si="7"/>
        <v>10</v>
      </c>
      <c r="AV35" s="90"/>
      <c r="AW35" s="17"/>
      <c r="AX35" s="5"/>
      <c r="BB35" s="5">
        <v>32</v>
      </c>
      <c r="BC35" s="5">
        <v>36.614173200000003</v>
      </c>
      <c r="BD35" s="4">
        <v>30.3</v>
      </c>
      <c r="BE35" s="4"/>
      <c r="BF35" s="33">
        <f t="shared" si="8"/>
        <v>32.971391066666669</v>
      </c>
      <c r="BG35" s="40">
        <f t="shared" si="9"/>
        <v>48</v>
      </c>
      <c r="BH35" s="10"/>
      <c r="BI35" s="65"/>
      <c r="BJ35" s="13"/>
      <c r="BK35" s="4"/>
      <c r="BL35" s="5"/>
      <c r="BM35" s="4">
        <v>1</v>
      </c>
      <c r="BN35" s="4">
        <v>0.5</v>
      </c>
      <c r="BO35" s="4"/>
      <c r="BP35" s="4"/>
      <c r="BQ35" s="30">
        <f t="shared" si="10"/>
        <v>0.75</v>
      </c>
      <c r="BR35" s="67">
        <f t="shared" si="11"/>
        <v>30</v>
      </c>
      <c r="BS35" s="10"/>
      <c r="BT35" s="149"/>
      <c r="BU35" s="292"/>
      <c r="BV35" s="4">
        <v>0</v>
      </c>
      <c r="BW35" s="4">
        <v>1</v>
      </c>
      <c r="BX35" s="4">
        <v>7</v>
      </c>
      <c r="BY35" s="4"/>
      <c r="BZ35" s="4"/>
      <c r="CA35" s="4"/>
      <c r="CB35" s="30">
        <f t="shared" si="26"/>
        <v>2.6666666666666665</v>
      </c>
      <c r="CC35" s="67">
        <f t="shared" si="12"/>
        <v>47</v>
      </c>
      <c r="CD35" s="10"/>
      <c r="CE35" s="17"/>
      <c r="CF35" s="607"/>
      <c r="CG35" s="10"/>
      <c r="CH35" s="423"/>
      <c r="CI35" s="202">
        <v>0</v>
      </c>
      <c r="CJ35" s="4">
        <v>0</v>
      </c>
      <c r="CK35" s="4"/>
      <c r="CL35" s="4"/>
      <c r="CM35" s="4"/>
      <c r="CN35" s="30">
        <f t="shared" si="13"/>
        <v>0</v>
      </c>
      <c r="CO35" s="67">
        <f t="shared" si="14"/>
        <v>1</v>
      </c>
      <c r="CP35" s="70"/>
      <c r="CQ35" s="241"/>
      <c r="CR35" s="249"/>
      <c r="CS35" s="4"/>
      <c r="CT35" s="236">
        <v>0</v>
      </c>
      <c r="CU35" s="4"/>
      <c r="CV35" s="4"/>
      <c r="CW35" s="4"/>
      <c r="CX35" s="236"/>
      <c r="CY35" s="29">
        <f t="shared" si="27"/>
        <v>0</v>
      </c>
      <c r="CZ35" s="243">
        <f t="shared" si="15"/>
        <v>1</v>
      </c>
      <c r="DA35" s="255"/>
      <c r="DB35" s="267"/>
      <c r="DC35" s="158"/>
      <c r="DD35" s="267"/>
      <c r="DF35" s="268" t="s">
        <v>57</v>
      </c>
      <c r="DG35" s="10"/>
      <c r="DH35" s="4"/>
      <c r="DK35" s="29" t="e">
        <f t="shared" si="28"/>
        <v>#DIV/0!</v>
      </c>
      <c r="DL35" s="67" t="e">
        <f t="shared" si="16"/>
        <v>#DIV/0!</v>
      </c>
      <c r="DM35" s="249"/>
      <c r="DN35" s="10"/>
      <c r="DO35" s="5">
        <v>4</v>
      </c>
      <c r="DQ35" s="29">
        <f t="shared" si="29"/>
        <v>4</v>
      </c>
      <c r="DR35" s="67">
        <f t="shared" si="17"/>
        <v>7</v>
      </c>
      <c r="DS35" s="202"/>
      <c r="DT35" s="10"/>
      <c r="DU35" s="10"/>
      <c r="DV35" s="249" t="e">
        <f t="shared" si="30"/>
        <v>#DIV/0!</v>
      </c>
      <c r="DW35" s="607" t="e">
        <f t="shared" si="18"/>
        <v>#DIV/0!</v>
      </c>
      <c r="DX35" s="21"/>
      <c r="DY35" s="202"/>
      <c r="DZ35" s="10"/>
      <c r="EA35" s="10"/>
      <c r="EB35" s="249" t="e">
        <f t="shared" si="31"/>
        <v>#DIV/0!</v>
      </c>
      <c r="EC35" s="607" t="e">
        <f t="shared" si="19"/>
        <v>#DIV/0!</v>
      </c>
      <c r="ED35" s="4"/>
      <c r="EE35" s="4"/>
      <c r="EF35" s="4"/>
      <c r="EG35" s="29" t="e">
        <f t="shared" si="20"/>
        <v>#DIV/0!</v>
      </c>
      <c r="EH35" s="67" t="e">
        <f t="shared" si="21"/>
        <v>#DIV/0!</v>
      </c>
      <c r="EI35" s="79"/>
      <c r="EJ35" s="79"/>
      <c r="EK35" s="79"/>
      <c r="EL35" s="124" t="e">
        <f t="shared" si="32"/>
        <v>#DIV/0!</v>
      </c>
      <c r="EM35" s="79"/>
      <c r="EN35" s="13"/>
      <c r="EO35" s="79"/>
      <c r="EP35" s="124" t="e">
        <f t="shared" si="33"/>
        <v>#DIV/0!</v>
      </c>
      <c r="EQ35" s="79"/>
      <c r="ER35" s="13"/>
      <c r="ES35" s="14">
        <v>5</v>
      </c>
      <c r="ET35" s="14">
        <v>4.25</v>
      </c>
      <c r="EU35" s="66">
        <f t="shared" si="34"/>
        <v>4.625</v>
      </c>
      <c r="EV35" s="79"/>
      <c r="EW35" s="79"/>
      <c r="EX35" s="30" t="e">
        <f t="shared" si="35"/>
        <v>#DIV/0!</v>
      </c>
      <c r="EY35" s="17"/>
      <c r="EZ35" s="79"/>
      <c r="FA35" s="23" t="e">
        <f t="shared" si="36"/>
        <v>#DIV/0!</v>
      </c>
      <c r="FB35" s="141"/>
      <c r="FE35" s="65"/>
      <c r="FF35" s="92"/>
      <c r="FG35" s="95"/>
      <c r="FH35" s="98"/>
      <c r="FI35" s="86"/>
      <c r="FK35" s="6" t="s">
        <v>4</v>
      </c>
    </row>
    <row r="36" spans="1:167" x14ac:dyDescent="0.2">
      <c r="A36" s="18">
        <v>32</v>
      </c>
      <c r="B36" s="455" t="s">
        <v>183</v>
      </c>
      <c r="C36" s="551" t="s">
        <v>231</v>
      </c>
      <c r="D36" s="765"/>
      <c r="E36" s="4">
        <v>80.8</v>
      </c>
      <c r="F36" s="4"/>
      <c r="G36" s="4">
        <v>72.542321839080458</v>
      </c>
      <c r="H36" s="4">
        <v>105.03046450574712</v>
      </c>
      <c r="I36" s="4">
        <v>67.251965600000005</v>
      </c>
      <c r="J36" s="412">
        <v>85.2</v>
      </c>
      <c r="K36" s="1024"/>
      <c r="L36" s="14"/>
      <c r="M36" s="782">
        <f t="shared" si="0"/>
        <v>82.164950388965508</v>
      </c>
      <c r="N36" s="783">
        <f t="shared" si="1"/>
        <v>26</v>
      </c>
      <c r="O36" s="157">
        <f t="shared" si="22"/>
        <v>84.570607526436774</v>
      </c>
      <c r="P36" s="67">
        <f t="shared" si="2"/>
        <v>31</v>
      </c>
      <c r="Q36" s="157" t="e">
        <f>AVERAGE(D36,E36,H36,I36,#REF!,J36,L36)</f>
        <v>#REF!</v>
      </c>
      <c r="R36" s="67" t="e">
        <f t="shared" si="3"/>
        <v>#REF!</v>
      </c>
      <c r="S36" s="157"/>
      <c r="T36" s="67" t="e">
        <f t="shared" si="4"/>
        <v>#N/A</v>
      </c>
      <c r="U36" s="157">
        <f t="shared" si="23"/>
        <v>76.225982799999997</v>
      </c>
      <c r="V36" s="766">
        <f t="shared" si="5"/>
        <v>17</v>
      </c>
      <c r="W36" s="548"/>
      <c r="X36" s="13"/>
      <c r="Y36" s="13"/>
      <c r="Z36" s="202"/>
      <c r="AA36" s="4">
        <v>56</v>
      </c>
      <c r="AB36" s="4">
        <v>56.5</v>
      </c>
      <c r="AC36" s="4">
        <v>56.45</v>
      </c>
      <c r="AD36" s="4">
        <v>55.3</v>
      </c>
      <c r="AE36" s="4">
        <v>57.6</v>
      </c>
      <c r="AF36" s="412"/>
      <c r="AG36" s="14"/>
      <c r="AH36" s="157">
        <f t="shared" si="24"/>
        <v>56.370000000000005</v>
      </c>
      <c r="AI36" s="40">
        <f t="shared" si="6"/>
        <v>37</v>
      </c>
      <c r="AJ36" s="16"/>
      <c r="AK36" s="17"/>
      <c r="AL36" s="10"/>
      <c r="AM36" s="5">
        <v>92</v>
      </c>
      <c r="AN36" s="5">
        <v>84</v>
      </c>
      <c r="AP36" s="5">
        <v>112</v>
      </c>
      <c r="AQ36" s="5">
        <v>99</v>
      </c>
      <c r="AR36" s="5"/>
      <c r="AS36" s="4"/>
      <c r="AT36" s="32">
        <f t="shared" si="25"/>
        <v>96.75</v>
      </c>
      <c r="AU36" s="40">
        <f t="shared" si="7"/>
        <v>19</v>
      </c>
      <c r="AV36" s="90"/>
      <c r="AW36" s="17"/>
      <c r="AX36" s="5"/>
      <c r="BB36" s="5">
        <v>35</v>
      </c>
      <c r="BC36" s="5">
        <v>39.763779499999998</v>
      </c>
      <c r="BD36" s="4">
        <v>32.700000000000003</v>
      </c>
      <c r="BE36" s="4"/>
      <c r="BF36" s="33">
        <f t="shared" si="8"/>
        <v>35.821259833333336</v>
      </c>
      <c r="BG36" s="40">
        <f t="shared" si="9"/>
        <v>22</v>
      </c>
      <c r="BH36" s="10"/>
      <c r="BI36" s="65"/>
      <c r="BJ36" s="13"/>
      <c r="BK36" s="4"/>
      <c r="BL36" s="5"/>
      <c r="BM36" s="4">
        <v>1</v>
      </c>
      <c r="BN36" s="4">
        <v>1</v>
      </c>
      <c r="BO36" s="4"/>
      <c r="BP36" s="4"/>
      <c r="BQ36" s="30">
        <f t="shared" si="10"/>
        <v>1</v>
      </c>
      <c r="BR36" s="67">
        <f t="shared" si="11"/>
        <v>33</v>
      </c>
      <c r="BS36" s="10"/>
      <c r="BT36" s="149"/>
      <c r="BU36" s="292"/>
      <c r="BV36" s="4">
        <v>0</v>
      </c>
      <c r="BW36" s="4">
        <v>4</v>
      </c>
      <c r="BX36" s="4">
        <v>3.7</v>
      </c>
      <c r="BY36" s="4"/>
      <c r="BZ36" s="4"/>
      <c r="CA36" s="4"/>
      <c r="CB36" s="30">
        <f t="shared" si="26"/>
        <v>2.5666666666666669</v>
      </c>
      <c r="CC36" s="67">
        <f t="shared" si="12"/>
        <v>45</v>
      </c>
      <c r="CD36" s="10"/>
      <c r="CE36" s="17"/>
      <c r="CF36" s="607"/>
      <c r="CG36" s="10"/>
      <c r="CH36" s="423"/>
      <c r="CI36" s="202">
        <v>0</v>
      </c>
      <c r="CJ36" s="4">
        <v>0</v>
      </c>
      <c r="CK36" s="4"/>
      <c r="CL36" s="4"/>
      <c r="CM36" s="4"/>
      <c r="CN36" s="30">
        <f t="shared" si="13"/>
        <v>0</v>
      </c>
      <c r="CO36" s="67">
        <f t="shared" si="14"/>
        <v>1</v>
      </c>
      <c r="CP36" s="70"/>
      <c r="CQ36" s="241"/>
      <c r="CR36" s="249"/>
      <c r="CS36" s="4"/>
      <c r="CT36" s="236">
        <v>0</v>
      </c>
      <c r="CU36" s="4"/>
      <c r="CV36" s="4"/>
      <c r="CW36" s="4"/>
      <c r="CX36" s="236"/>
      <c r="CY36" s="29">
        <f t="shared" si="27"/>
        <v>0</v>
      </c>
      <c r="CZ36" s="243">
        <f t="shared" si="15"/>
        <v>1</v>
      </c>
      <c r="DA36" s="255"/>
      <c r="DB36" s="267"/>
      <c r="DC36" s="158"/>
      <c r="DD36" s="267"/>
      <c r="DF36" s="268" t="s">
        <v>57</v>
      </c>
      <c r="DG36" s="10"/>
      <c r="DH36" s="4"/>
      <c r="DK36" s="29" t="e">
        <f t="shared" si="28"/>
        <v>#DIV/0!</v>
      </c>
      <c r="DL36" s="67" t="e">
        <f t="shared" si="16"/>
        <v>#DIV/0!</v>
      </c>
      <c r="DM36" s="249"/>
      <c r="DN36" s="10"/>
      <c r="DO36" s="5">
        <v>6.5</v>
      </c>
      <c r="DQ36" s="29">
        <f t="shared" si="29"/>
        <v>6.5</v>
      </c>
      <c r="DR36" s="67">
        <f t="shared" si="17"/>
        <v>43</v>
      </c>
      <c r="DS36" s="202"/>
      <c r="DT36" s="10"/>
      <c r="DU36" s="10"/>
      <c r="DV36" s="249" t="e">
        <f t="shared" si="30"/>
        <v>#DIV/0!</v>
      </c>
      <c r="DW36" s="607" t="e">
        <f t="shared" si="18"/>
        <v>#DIV/0!</v>
      </c>
      <c r="DX36" s="21"/>
      <c r="DY36" s="202"/>
      <c r="DZ36" s="10"/>
      <c r="EA36" s="10"/>
      <c r="EB36" s="249" t="e">
        <f t="shared" si="31"/>
        <v>#DIV/0!</v>
      </c>
      <c r="EC36" s="607" t="e">
        <f t="shared" si="19"/>
        <v>#DIV/0!</v>
      </c>
      <c r="ED36" s="4"/>
      <c r="EE36" s="4"/>
      <c r="EF36" s="4"/>
      <c r="EG36" s="29" t="e">
        <f t="shared" si="20"/>
        <v>#DIV/0!</v>
      </c>
      <c r="EH36" s="67" t="e">
        <f t="shared" si="21"/>
        <v>#DIV/0!</v>
      </c>
      <c r="EI36" s="79"/>
      <c r="EJ36" s="79"/>
      <c r="EK36" s="79"/>
      <c r="EL36" s="124" t="e">
        <f t="shared" si="32"/>
        <v>#DIV/0!</v>
      </c>
      <c r="EM36" s="79"/>
      <c r="EN36" s="13"/>
      <c r="EO36" s="79"/>
      <c r="EP36" s="124" t="e">
        <f t="shared" si="33"/>
        <v>#DIV/0!</v>
      </c>
      <c r="EQ36" s="79"/>
      <c r="ER36" s="13"/>
      <c r="ES36" s="14">
        <v>6</v>
      </c>
      <c r="ET36" s="14">
        <v>5</v>
      </c>
      <c r="EU36" s="66">
        <f t="shared" si="34"/>
        <v>5.5</v>
      </c>
      <c r="EV36" s="79"/>
      <c r="EW36" s="79"/>
      <c r="EX36" s="30" t="e">
        <f t="shared" si="35"/>
        <v>#DIV/0!</v>
      </c>
      <c r="EY36" s="17"/>
      <c r="EZ36" s="79"/>
      <c r="FA36" s="23" t="e">
        <f t="shared" si="36"/>
        <v>#DIV/0!</v>
      </c>
      <c r="FB36" s="141"/>
      <c r="FE36" s="65"/>
      <c r="FF36" s="92"/>
      <c r="FG36" s="95"/>
      <c r="FH36" s="98"/>
      <c r="FI36" s="86"/>
    </row>
    <row r="37" spans="1:167" x14ac:dyDescent="0.2">
      <c r="A37" s="18">
        <v>33</v>
      </c>
      <c r="B37" s="455" t="s">
        <v>184</v>
      </c>
      <c r="C37" s="551" t="s">
        <v>232</v>
      </c>
      <c r="D37" s="765"/>
      <c r="E37" s="4">
        <v>105.2</v>
      </c>
      <c r="F37" s="4"/>
      <c r="G37" s="4">
        <v>53.494896551724139</v>
      </c>
      <c r="H37" s="4">
        <v>114.22672597701148</v>
      </c>
      <c r="I37" s="4">
        <v>73.943401800000004</v>
      </c>
      <c r="J37" s="412">
        <v>85.1</v>
      </c>
      <c r="K37" s="1024"/>
      <c r="L37" s="14"/>
      <c r="M37" s="782">
        <f t="shared" ref="M37:M56" si="37">AVERAGE(D37:L37)</f>
        <v>86.393004865747116</v>
      </c>
      <c r="N37" s="783">
        <f t="shared" ref="N37:N56" si="38">RANK(M37,M$5:M$56)</f>
        <v>14</v>
      </c>
      <c r="O37" s="157">
        <f t="shared" si="22"/>
        <v>94.617531944252875</v>
      </c>
      <c r="P37" s="67">
        <f t="shared" ref="P37:P56" si="39">RANK(O37,O$5:O$56)</f>
        <v>5</v>
      </c>
      <c r="Q37" s="157" t="e">
        <f>AVERAGE(D37,E37,H37,I37,#REF!,J37,L37)</f>
        <v>#REF!</v>
      </c>
      <c r="R37" s="67" t="e">
        <f t="shared" ref="R37:R56" si="40">RANK(Q37,Q$5:Q$56)</f>
        <v>#REF!</v>
      </c>
      <c r="S37" s="157"/>
      <c r="T37" s="67" t="e">
        <f t="shared" ref="T37:T56" si="41">RANK(S37,S$5:S$56)</f>
        <v>#N/A</v>
      </c>
      <c r="U37" s="157">
        <f t="shared" si="23"/>
        <v>79.521700899999999</v>
      </c>
      <c r="V37" s="766">
        <f t="shared" ref="V37:V56" si="42">RANK(U37,U$5:U$56)</f>
        <v>8</v>
      </c>
      <c r="W37" s="548"/>
      <c r="X37" s="13"/>
      <c r="Y37" s="13"/>
      <c r="Z37" s="202"/>
      <c r="AA37" s="4">
        <v>59.85</v>
      </c>
      <c r="AB37" s="4">
        <v>56.7</v>
      </c>
      <c r="AC37" s="4">
        <v>61.8</v>
      </c>
      <c r="AD37" s="4">
        <v>58.5</v>
      </c>
      <c r="AE37" s="4">
        <v>59.4</v>
      </c>
      <c r="AF37" s="412"/>
      <c r="AG37" s="14"/>
      <c r="AH37" s="157">
        <f t="shared" si="24"/>
        <v>59.25</v>
      </c>
      <c r="AI37" s="40">
        <f t="shared" ref="AI37:AI56" si="43">RANK(AH37,AH$5:AH$56)</f>
        <v>4</v>
      </c>
      <c r="AJ37" s="16"/>
      <c r="AK37" s="17"/>
      <c r="AL37" s="10"/>
      <c r="AM37" s="5">
        <v>84</v>
      </c>
      <c r="AN37" s="5">
        <v>76</v>
      </c>
      <c r="AP37" s="5">
        <v>107</v>
      </c>
      <c r="AQ37" s="5">
        <v>91</v>
      </c>
      <c r="AR37" s="5"/>
      <c r="AS37" s="4"/>
      <c r="AT37" s="32">
        <f t="shared" si="25"/>
        <v>89.5</v>
      </c>
      <c r="AU37" s="40">
        <f t="shared" ref="AU37:AU56" si="44">RANK(AT37,AT$5:AT$56,1)</f>
        <v>3</v>
      </c>
      <c r="AV37" s="90"/>
      <c r="AW37" s="17"/>
      <c r="AX37" s="5"/>
      <c r="BB37" s="5">
        <v>34</v>
      </c>
      <c r="BC37" s="5">
        <v>36.811023599999999</v>
      </c>
      <c r="BD37" s="4">
        <v>31.5</v>
      </c>
      <c r="BE37" s="4"/>
      <c r="BF37" s="33">
        <f t="shared" ref="BF37:BF56" si="45">AVERAGE(AW37:BE37)</f>
        <v>34.103674533333333</v>
      </c>
      <c r="BG37" s="40">
        <f t="shared" ref="BG37:BG56" si="46">RANK(BF37,BF$5:BF$56)</f>
        <v>40</v>
      </c>
      <c r="BH37" s="10"/>
      <c r="BI37" s="65"/>
      <c r="BJ37" s="13"/>
      <c r="BK37" s="4"/>
      <c r="BL37" s="5"/>
      <c r="BM37" s="4">
        <v>2</v>
      </c>
      <c r="BN37" s="4">
        <v>0.5</v>
      </c>
      <c r="BO37" s="4"/>
      <c r="BP37" s="4"/>
      <c r="BQ37" s="30">
        <f t="shared" ref="BQ37:BQ56" si="47">AVERAGE(BJ37:BP37)</f>
        <v>1.25</v>
      </c>
      <c r="BR37" s="67">
        <f t="shared" ref="BR37:BR56" si="48">RANK(BQ37,BQ$5:BQ$56,1)</f>
        <v>44</v>
      </c>
      <c r="BS37" s="10"/>
      <c r="BT37" s="149"/>
      <c r="BU37" s="292"/>
      <c r="BV37" s="4">
        <v>0</v>
      </c>
      <c r="BW37" s="4">
        <v>0</v>
      </c>
      <c r="BX37" s="4">
        <v>0.7</v>
      </c>
      <c r="BY37" s="4"/>
      <c r="BZ37" s="4"/>
      <c r="CA37" s="4"/>
      <c r="CB37" s="30">
        <f t="shared" si="26"/>
        <v>0.23333333333333331</v>
      </c>
      <c r="CC37" s="67">
        <f t="shared" ref="CC37:CC56" si="49">RANK(CB37,CB$5:CB$56,1)</f>
        <v>14</v>
      </c>
      <c r="CD37" s="10"/>
      <c r="CE37" s="17"/>
      <c r="CF37" s="607"/>
      <c r="CG37" s="10"/>
      <c r="CH37" s="423"/>
      <c r="CI37" s="202">
        <v>2</v>
      </c>
      <c r="CJ37" s="4">
        <v>0</v>
      </c>
      <c r="CK37" s="4"/>
      <c r="CL37" s="4"/>
      <c r="CM37" s="4"/>
      <c r="CN37" s="30">
        <f t="shared" ref="CN37:CN56" si="50">AVERAGE(CI37:CM37)</f>
        <v>1</v>
      </c>
      <c r="CO37" s="67">
        <f t="shared" ref="CO37:CO56" si="51">RANK(CN37,CN$5:CN$56,1)</f>
        <v>45</v>
      </c>
      <c r="CP37" s="70"/>
      <c r="CQ37" s="241"/>
      <c r="CR37" s="249"/>
      <c r="CS37" s="4"/>
      <c r="CT37" s="236">
        <v>1</v>
      </c>
      <c r="CU37" s="4"/>
      <c r="CV37" s="4"/>
      <c r="CW37" s="4"/>
      <c r="CX37" s="236"/>
      <c r="CY37" s="29">
        <f t="shared" si="27"/>
        <v>1</v>
      </c>
      <c r="CZ37" s="243">
        <f t="shared" ref="CZ37:CZ56" si="52">RANK(CY37,CY$5:CY$56,1)</f>
        <v>40</v>
      </c>
      <c r="DA37" s="255"/>
      <c r="DB37" s="267"/>
      <c r="DC37" s="158"/>
      <c r="DD37" s="267"/>
      <c r="DF37" s="268" t="s">
        <v>57</v>
      </c>
      <c r="DG37" s="10"/>
      <c r="DH37" s="4"/>
      <c r="DK37" s="29" t="e">
        <f t="shared" si="28"/>
        <v>#DIV/0!</v>
      </c>
      <c r="DL37" s="67" t="e">
        <f t="shared" ref="DL37:DL56" si="53">RANK(DK37,DK$5:DK$56,1)</f>
        <v>#DIV/0!</v>
      </c>
      <c r="DM37" s="249"/>
      <c r="DN37" s="10"/>
      <c r="DO37" s="5">
        <v>5.5</v>
      </c>
      <c r="DQ37" s="29">
        <f t="shared" si="29"/>
        <v>5.5</v>
      </c>
      <c r="DR37" s="67">
        <f t="shared" ref="DR37:DR56" si="54">RANK(DQ37,DQ$5:DQ$56,1)</f>
        <v>28</v>
      </c>
      <c r="DS37" s="202"/>
      <c r="DT37" s="10"/>
      <c r="DU37" s="10"/>
      <c r="DV37" s="249" t="e">
        <f t="shared" si="30"/>
        <v>#DIV/0!</v>
      </c>
      <c r="DW37" s="607" t="e">
        <f t="shared" ref="DW37:DW56" si="55">RANK(DV37,DV$5:DV$56,1)</f>
        <v>#DIV/0!</v>
      </c>
      <c r="DX37" s="21"/>
      <c r="DY37" s="202"/>
      <c r="DZ37" s="10"/>
      <c r="EA37" s="10"/>
      <c r="EB37" s="249" t="e">
        <f t="shared" si="31"/>
        <v>#DIV/0!</v>
      </c>
      <c r="EC37" s="607" t="e">
        <f t="shared" ref="EC37:EC56" si="56">RANK(EB37,EB$5:EB$56,1)</f>
        <v>#DIV/0!</v>
      </c>
      <c r="ED37" s="4"/>
      <c r="EE37" s="4"/>
      <c r="EF37" s="4"/>
      <c r="EG37" s="29" t="e">
        <f t="shared" ref="EG37:EG56" si="57">AVERAGE(ED37:EF37)</f>
        <v>#DIV/0!</v>
      </c>
      <c r="EH37" s="67" t="e">
        <f t="shared" si="21"/>
        <v>#DIV/0!</v>
      </c>
      <c r="EI37" s="79"/>
      <c r="EJ37" s="79"/>
      <c r="EK37" s="79"/>
      <c r="EL37" s="124" t="e">
        <f t="shared" si="32"/>
        <v>#DIV/0!</v>
      </c>
      <c r="EM37" s="79"/>
      <c r="EN37" s="13"/>
      <c r="EO37" s="79"/>
      <c r="EP37" s="124" t="e">
        <f t="shared" si="33"/>
        <v>#DIV/0!</v>
      </c>
      <c r="EQ37" s="79"/>
      <c r="ER37" s="13"/>
      <c r="ES37" s="14">
        <v>5</v>
      </c>
      <c r="ET37" s="14">
        <v>5.375</v>
      </c>
      <c r="EU37" s="66">
        <f t="shared" si="34"/>
        <v>5.1875</v>
      </c>
      <c r="EV37" s="79"/>
      <c r="EW37" s="79"/>
      <c r="EX37" s="30" t="e">
        <f t="shared" si="35"/>
        <v>#DIV/0!</v>
      </c>
      <c r="EY37" s="17"/>
      <c r="EZ37" s="79"/>
      <c r="FA37" s="23" t="e">
        <f t="shared" si="36"/>
        <v>#DIV/0!</v>
      </c>
      <c r="FB37" s="141"/>
      <c r="FE37" s="65"/>
      <c r="FF37" s="92"/>
      <c r="FG37" s="95"/>
      <c r="FH37" s="98"/>
      <c r="FI37" s="86"/>
    </row>
    <row r="38" spans="1:167" x14ac:dyDescent="0.2">
      <c r="A38" s="18">
        <v>34</v>
      </c>
      <c r="B38" s="455" t="s">
        <v>185</v>
      </c>
      <c r="C38" s="551" t="s">
        <v>233</v>
      </c>
      <c r="D38" s="765"/>
      <c r="E38" s="4">
        <v>108.8</v>
      </c>
      <c r="F38" s="4"/>
      <c r="G38" s="4">
        <v>65.465214022988491</v>
      </c>
      <c r="H38" s="4">
        <v>101.16256459770113</v>
      </c>
      <c r="I38" s="4">
        <v>57.483558799999997</v>
      </c>
      <c r="J38" s="412">
        <v>87.7</v>
      </c>
      <c r="K38" s="1024"/>
      <c r="L38" s="14"/>
      <c r="M38" s="782">
        <f t="shared" si="37"/>
        <v>84.122267484137922</v>
      </c>
      <c r="N38" s="783">
        <f t="shared" si="38"/>
        <v>19</v>
      </c>
      <c r="O38" s="157">
        <f t="shared" si="22"/>
        <v>88.78653084942529</v>
      </c>
      <c r="P38" s="67">
        <f t="shared" si="39"/>
        <v>18</v>
      </c>
      <c r="Q38" s="157" t="e">
        <f>AVERAGE(D38,E38,H38,I38,#REF!,J38,L38)</f>
        <v>#REF!</v>
      </c>
      <c r="R38" s="67" t="e">
        <f t="shared" si="40"/>
        <v>#REF!</v>
      </c>
      <c r="S38" s="157"/>
      <c r="T38" s="67" t="e">
        <f t="shared" si="41"/>
        <v>#N/A</v>
      </c>
      <c r="U38" s="157">
        <f t="shared" si="23"/>
        <v>72.591779400000007</v>
      </c>
      <c r="V38" s="766">
        <f t="shared" si="42"/>
        <v>25</v>
      </c>
      <c r="W38" s="548"/>
      <c r="X38" s="13"/>
      <c r="Y38" s="13"/>
      <c r="Z38" s="202"/>
      <c r="AA38" s="4">
        <v>58.2</v>
      </c>
      <c r="AB38" s="4">
        <v>58.8</v>
      </c>
      <c r="AC38" s="4">
        <v>58.25</v>
      </c>
      <c r="AD38" s="4">
        <v>58</v>
      </c>
      <c r="AE38" s="4">
        <v>61.2</v>
      </c>
      <c r="AF38" s="412"/>
      <c r="AG38" s="14"/>
      <c r="AH38" s="157">
        <f t="shared" si="24"/>
        <v>58.89</v>
      </c>
      <c r="AI38" s="40">
        <f t="shared" si="43"/>
        <v>6</v>
      </c>
      <c r="AJ38" s="16"/>
      <c r="AK38" s="17"/>
      <c r="AL38" s="10"/>
      <c r="AM38" s="5">
        <v>90</v>
      </c>
      <c r="AN38" s="5">
        <v>77</v>
      </c>
      <c r="AP38" s="5">
        <v>110</v>
      </c>
      <c r="AQ38" s="5">
        <v>95</v>
      </c>
      <c r="AR38" s="5"/>
      <c r="AS38" s="4"/>
      <c r="AT38" s="32">
        <f t="shared" si="25"/>
        <v>93</v>
      </c>
      <c r="AU38" s="40">
        <f t="shared" si="44"/>
        <v>8</v>
      </c>
      <c r="AV38" s="90"/>
      <c r="AW38" s="17"/>
      <c r="AX38" s="5"/>
      <c r="BB38" s="5">
        <v>35</v>
      </c>
      <c r="BC38" s="5">
        <v>38.582677199999999</v>
      </c>
      <c r="BD38" s="4">
        <v>30.7</v>
      </c>
      <c r="BE38" s="4"/>
      <c r="BF38" s="33">
        <f t="shared" si="45"/>
        <v>34.760892400000003</v>
      </c>
      <c r="BG38" s="40">
        <f t="shared" si="46"/>
        <v>34</v>
      </c>
      <c r="BH38" s="10"/>
      <c r="BI38" s="65"/>
      <c r="BJ38" s="13"/>
      <c r="BK38" s="4"/>
      <c r="BL38" s="5"/>
      <c r="BM38" s="4">
        <v>2</v>
      </c>
      <c r="BN38" s="4">
        <v>0</v>
      </c>
      <c r="BO38" s="4"/>
      <c r="BP38" s="4"/>
      <c r="BQ38" s="30">
        <f t="shared" si="47"/>
        <v>1</v>
      </c>
      <c r="BR38" s="67">
        <f t="shared" si="48"/>
        <v>33</v>
      </c>
      <c r="BS38" s="10"/>
      <c r="BT38" s="149"/>
      <c r="BU38" s="292"/>
      <c r="BV38" s="4">
        <v>0</v>
      </c>
      <c r="BW38" s="4">
        <v>1</v>
      </c>
      <c r="BX38" s="4">
        <v>3.3</v>
      </c>
      <c r="BY38" s="4"/>
      <c r="BZ38" s="4"/>
      <c r="CA38" s="4"/>
      <c r="CB38" s="30">
        <f t="shared" si="26"/>
        <v>1.4333333333333333</v>
      </c>
      <c r="CC38" s="67">
        <f t="shared" si="49"/>
        <v>37</v>
      </c>
      <c r="CD38" s="10"/>
      <c r="CE38" s="17"/>
      <c r="CF38" s="607"/>
      <c r="CG38" s="10"/>
      <c r="CH38" s="423"/>
      <c r="CI38" s="202">
        <v>1</v>
      </c>
      <c r="CJ38" s="4">
        <v>0</v>
      </c>
      <c r="CK38" s="4"/>
      <c r="CL38" s="4"/>
      <c r="CM38" s="4"/>
      <c r="CN38" s="30">
        <f t="shared" si="50"/>
        <v>0.5</v>
      </c>
      <c r="CO38" s="67">
        <f t="shared" si="51"/>
        <v>31</v>
      </c>
      <c r="CP38" s="70"/>
      <c r="CQ38" s="241"/>
      <c r="CR38" s="249"/>
      <c r="CS38" s="4"/>
      <c r="CT38" s="236">
        <v>1</v>
      </c>
      <c r="CU38" s="4"/>
      <c r="CV38" s="4"/>
      <c r="CW38" s="4"/>
      <c r="CX38" s="236"/>
      <c r="CY38" s="29">
        <f t="shared" si="27"/>
        <v>1</v>
      </c>
      <c r="CZ38" s="243">
        <f t="shared" si="52"/>
        <v>40</v>
      </c>
      <c r="DA38" s="255"/>
      <c r="DB38" s="267"/>
      <c r="DC38" s="158"/>
      <c r="DD38" s="267"/>
      <c r="DF38" s="268" t="s">
        <v>57</v>
      </c>
      <c r="DG38" s="10"/>
      <c r="DH38" s="4"/>
      <c r="DK38" s="29" t="e">
        <f t="shared" si="28"/>
        <v>#DIV/0!</v>
      </c>
      <c r="DL38" s="67" t="e">
        <f t="shared" si="53"/>
        <v>#DIV/0!</v>
      </c>
      <c r="DM38" s="249"/>
      <c r="DN38" s="10"/>
      <c r="DO38" s="5">
        <v>5.5</v>
      </c>
      <c r="DQ38" s="29">
        <f t="shared" si="29"/>
        <v>5.5</v>
      </c>
      <c r="DR38" s="67">
        <f t="shared" si="54"/>
        <v>28</v>
      </c>
      <c r="DS38" s="202"/>
      <c r="DT38" s="10"/>
      <c r="DU38" s="10"/>
      <c r="DV38" s="249" t="e">
        <f t="shared" si="30"/>
        <v>#DIV/0!</v>
      </c>
      <c r="DW38" s="607" t="e">
        <f t="shared" si="55"/>
        <v>#DIV/0!</v>
      </c>
      <c r="DX38" s="21"/>
      <c r="DY38" s="202"/>
      <c r="DZ38" s="10"/>
      <c r="EA38" s="10"/>
      <c r="EB38" s="249" t="e">
        <f t="shared" si="31"/>
        <v>#DIV/0!</v>
      </c>
      <c r="EC38" s="607" t="e">
        <f t="shared" si="56"/>
        <v>#DIV/0!</v>
      </c>
      <c r="ED38" s="4"/>
      <c r="EE38" s="4"/>
      <c r="EF38" s="4"/>
      <c r="EG38" s="29" t="e">
        <f t="shared" si="57"/>
        <v>#DIV/0!</v>
      </c>
      <c r="EH38" s="67" t="e">
        <f t="shared" si="21"/>
        <v>#DIV/0!</v>
      </c>
      <c r="EI38" s="79"/>
      <c r="EJ38" s="79"/>
      <c r="EK38" s="79"/>
      <c r="EL38" s="124" t="e">
        <f t="shared" si="32"/>
        <v>#DIV/0!</v>
      </c>
      <c r="EM38" s="79"/>
      <c r="EN38" s="13"/>
      <c r="EO38" s="79"/>
      <c r="EP38" s="124" t="e">
        <f t="shared" si="33"/>
        <v>#DIV/0!</v>
      </c>
      <c r="EQ38" s="79"/>
      <c r="ER38" s="13"/>
      <c r="ES38" s="14">
        <v>5</v>
      </c>
      <c r="ET38" s="14">
        <v>5.375</v>
      </c>
      <c r="EU38" s="66">
        <f t="shared" si="34"/>
        <v>5.1875</v>
      </c>
      <c r="EV38" s="79"/>
      <c r="EW38" s="79"/>
      <c r="EX38" s="30" t="e">
        <f t="shared" si="35"/>
        <v>#DIV/0!</v>
      </c>
      <c r="EY38" s="17"/>
      <c r="EZ38" s="79"/>
      <c r="FA38" s="23" t="e">
        <f t="shared" si="36"/>
        <v>#DIV/0!</v>
      </c>
      <c r="FB38" s="141"/>
      <c r="FE38" s="65"/>
      <c r="FF38" s="92"/>
      <c r="FG38" s="95"/>
      <c r="FH38" s="98"/>
      <c r="FI38" s="86"/>
    </row>
    <row r="39" spans="1:167" s="193" customFormat="1" x14ac:dyDescent="0.2">
      <c r="A39" s="163">
        <v>35</v>
      </c>
      <c r="B39" s="456" t="s">
        <v>186</v>
      </c>
      <c r="C39" s="552" t="s">
        <v>234</v>
      </c>
      <c r="D39" s="767"/>
      <c r="E39" s="165">
        <v>121.7</v>
      </c>
      <c r="F39" s="165"/>
      <c r="G39" s="165">
        <v>67.181627816091947</v>
      </c>
      <c r="H39" s="165">
        <v>111.02147770114942</v>
      </c>
      <c r="I39" s="165">
        <v>70.226977300000001</v>
      </c>
      <c r="J39" s="413">
        <v>83.3</v>
      </c>
      <c r="K39" s="1025"/>
      <c r="L39" s="166"/>
      <c r="M39" s="784">
        <f t="shared" si="37"/>
        <v>90.686016563448277</v>
      </c>
      <c r="N39" s="785">
        <f t="shared" si="38"/>
        <v>6</v>
      </c>
      <c r="O39" s="167">
        <f t="shared" si="22"/>
        <v>96.562113750287352</v>
      </c>
      <c r="P39" s="169">
        <f t="shared" si="39"/>
        <v>2</v>
      </c>
      <c r="Q39" s="167" t="e">
        <f>AVERAGE(D39,E39,H39,I39,#REF!,J39,L39)</f>
        <v>#REF!</v>
      </c>
      <c r="R39" s="169" t="e">
        <f t="shared" si="40"/>
        <v>#REF!</v>
      </c>
      <c r="S39" s="167"/>
      <c r="T39" s="169" t="e">
        <f t="shared" si="41"/>
        <v>#N/A</v>
      </c>
      <c r="U39" s="167">
        <f t="shared" si="23"/>
        <v>76.763488649999999</v>
      </c>
      <c r="V39" s="768">
        <f t="shared" si="42"/>
        <v>14</v>
      </c>
      <c r="W39" s="548"/>
      <c r="X39" s="164"/>
      <c r="Y39" s="164"/>
      <c r="Z39" s="203"/>
      <c r="AA39" s="165">
        <v>59.05</v>
      </c>
      <c r="AB39" s="165">
        <v>57.7</v>
      </c>
      <c r="AC39" s="165">
        <v>60.7</v>
      </c>
      <c r="AD39" s="165">
        <v>55.85</v>
      </c>
      <c r="AE39" s="165">
        <v>58.8</v>
      </c>
      <c r="AF39" s="413"/>
      <c r="AG39" s="166"/>
      <c r="AH39" s="167">
        <f t="shared" si="24"/>
        <v>58.419999999999995</v>
      </c>
      <c r="AI39" s="171">
        <f t="shared" si="43"/>
        <v>11</v>
      </c>
      <c r="AJ39" s="172"/>
      <c r="AK39" s="188"/>
      <c r="AL39" s="238"/>
      <c r="AM39" s="173">
        <v>91</v>
      </c>
      <c r="AN39" s="173">
        <v>78</v>
      </c>
      <c r="AO39" s="173"/>
      <c r="AP39" s="173">
        <v>111</v>
      </c>
      <c r="AQ39" s="173">
        <v>96</v>
      </c>
      <c r="AR39" s="173"/>
      <c r="AS39" s="165"/>
      <c r="AT39" s="174">
        <f t="shared" si="25"/>
        <v>94</v>
      </c>
      <c r="AU39" s="171">
        <f t="shared" si="44"/>
        <v>12</v>
      </c>
      <c r="AV39" s="175"/>
      <c r="AW39" s="188"/>
      <c r="AX39" s="173"/>
      <c r="AY39" s="173"/>
      <c r="AZ39" s="173"/>
      <c r="BA39" s="173"/>
      <c r="BB39" s="173">
        <v>36</v>
      </c>
      <c r="BC39" s="173">
        <v>39.370078700000001</v>
      </c>
      <c r="BD39" s="165">
        <v>32.299999999999997</v>
      </c>
      <c r="BE39" s="165"/>
      <c r="BF39" s="176">
        <f t="shared" si="45"/>
        <v>35.89002623333333</v>
      </c>
      <c r="BG39" s="171">
        <f t="shared" si="46"/>
        <v>21</v>
      </c>
      <c r="BH39" s="177"/>
      <c r="BI39" s="178"/>
      <c r="BJ39" s="164"/>
      <c r="BK39" s="165"/>
      <c r="BL39" s="173"/>
      <c r="BM39" s="165">
        <v>1</v>
      </c>
      <c r="BN39" s="165">
        <v>0</v>
      </c>
      <c r="BO39" s="165"/>
      <c r="BP39" s="165"/>
      <c r="BQ39" s="180">
        <f t="shared" si="47"/>
        <v>0.5</v>
      </c>
      <c r="BR39" s="169">
        <f t="shared" si="48"/>
        <v>2</v>
      </c>
      <c r="BS39" s="177"/>
      <c r="BT39" s="181"/>
      <c r="BU39" s="465"/>
      <c r="BV39" s="165">
        <v>0</v>
      </c>
      <c r="BW39" s="165">
        <v>0</v>
      </c>
      <c r="BX39" s="165">
        <v>0.7</v>
      </c>
      <c r="BY39" s="165"/>
      <c r="BZ39" s="165"/>
      <c r="CA39" s="165"/>
      <c r="CB39" s="180">
        <f t="shared" si="26"/>
        <v>0.23333333333333331</v>
      </c>
      <c r="CC39" s="169">
        <f t="shared" si="49"/>
        <v>14</v>
      </c>
      <c r="CD39" s="177"/>
      <c r="CE39" s="188"/>
      <c r="CF39" s="610"/>
      <c r="CG39" s="177"/>
      <c r="CH39" s="425"/>
      <c r="CI39" s="203">
        <v>0</v>
      </c>
      <c r="CJ39" s="165">
        <v>0</v>
      </c>
      <c r="CK39" s="165"/>
      <c r="CL39" s="165"/>
      <c r="CM39" s="165"/>
      <c r="CN39" s="180">
        <f t="shared" si="50"/>
        <v>0</v>
      </c>
      <c r="CO39" s="169">
        <f t="shared" si="51"/>
        <v>1</v>
      </c>
      <c r="CP39" s="183"/>
      <c r="CQ39" s="242"/>
      <c r="CR39" s="253"/>
      <c r="CS39" s="165"/>
      <c r="CT39" s="237">
        <v>1</v>
      </c>
      <c r="CU39" s="165"/>
      <c r="CV39" s="165"/>
      <c r="CW39" s="165"/>
      <c r="CX39" s="237"/>
      <c r="CY39" s="170">
        <f t="shared" si="27"/>
        <v>1</v>
      </c>
      <c r="CZ39" s="247">
        <f t="shared" si="52"/>
        <v>40</v>
      </c>
      <c r="DA39" s="261"/>
      <c r="DB39" s="269"/>
      <c r="DC39" s="168"/>
      <c r="DD39" s="269"/>
      <c r="DE39" s="461"/>
      <c r="DF39" s="270" t="s">
        <v>57</v>
      </c>
      <c r="DG39" s="177"/>
      <c r="DH39" s="165"/>
      <c r="DI39" s="173"/>
      <c r="DJ39" s="165"/>
      <c r="DK39" s="170" t="e">
        <f t="shared" si="28"/>
        <v>#DIV/0!</v>
      </c>
      <c r="DL39" s="169" t="e">
        <f t="shared" si="53"/>
        <v>#DIV/0!</v>
      </c>
      <c r="DM39" s="253"/>
      <c r="DN39" s="177"/>
      <c r="DO39" s="173">
        <v>6.5</v>
      </c>
      <c r="DP39" s="165"/>
      <c r="DQ39" s="170">
        <f t="shared" si="29"/>
        <v>6.5</v>
      </c>
      <c r="DR39" s="169">
        <f t="shared" si="54"/>
        <v>43</v>
      </c>
      <c r="DS39" s="203"/>
      <c r="DT39" s="177"/>
      <c r="DU39" s="177"/>
      <c r="DV39" s="253" t="e">
        <f t="shared" si="30"/>
        <v>#DIV/0!</v>
      </c>
      <c r="DW39" s="610" t="e">
        <f t="shared" si="55"/>
        <v>#DIV/0!</v>
      </c>
      <c r="DX39" s="184"/>
      <c r="DY39" s="203"/>
      <c r="DZ39" s="177"/>
      <c r="EA39" s="177"/>
      <c r="EB39" s="253" t="e">
        <f t="shared" si="31"/>
        <v>#DIV/0!</v>
      </c>
      <c r="EC39" s="610" t="e">
        <f t="shared" si="56"/>
        <v>#DIV/0!</v>
      </c>
      <c r="ED39" s="165"/>
      <c r="EE39" s="165"/>
      <c r="EF39" s="165"/>
      <c r="EG39" s="170" t="e">
        <f t="shared" si="57"/>
        <v>#DIV/0!</v>
      </c>
      <c r="EH39" s="169" t="e">
        <f t="shared" si="21"/>
        <v>#DIV/0!</v>
      </c>
      <c r="EI39" s="185"/>
      <c r="EJ39" s="185"/>
      <c r="EK39" s="185"/>
      <c r="EL39" s="186" t="e">
        <f t="shared" si="32"/>
        <v>#DIV/0!</v>
      </c>
      <c r="EM39" s="185"/>
      <c r="EN39" s="164"/>
      <c r="EO39" s="185"/>
      <c r="EP39" s="186" t="e">
        <f t="shared" si="33"/>
        <v>#DIV/0!</v>
      </c>
      <c r="EQ39" s="185"/>
      <c r="ER39" s="164"/>
      <c r="ES39" s="166">
        <v>6</v>
      </c>
      <c r="ET39" s="166">
        <v>5.375</v>
      </c>
      <c r="EU39" s="187">
        <f t="shared" si="34"/>
        <v>5.6875</v>
      </c>
      <c r="EV39" s="185"/>
      <c r="EW39" s="185"/>
      <c r="EX39" s="180" t="e">
        <f t="shared" si="35"/>
        <v>#DIV/0!</v>
      </c>
      <c r="EY39" s="188"/>
      <c r="EZ39" s="185"/>
      <c r="FA39" s="189" t="e">
        <f t="shared" si="36"/>
        <v>#DIV/0!</v>
      </c>
      <c r="FB39" s="182"/>
      <c r="FC39" s="173"/>
      <c r="FD39" s="173"/>
      <c r="FE39" s="178"/>
      <c r="FF39" s="179"/>
      <c r="FG39" s="190"/>
      <c r="FH39" s="191"/>
      <c r="FI39" s="192"/>
    </row>
    <row r="40" spans="1:167" x14ac:dyDescent="0.2">
      <c r="A40" s="18">
        <v>36</v>
      </c>
      <c r="B40" s="455" t="s">
        <v>187</v>
      </c>
      <c r="C40" s="551" t="s">
        <v>235</v>
      </c>
      <c r="D40" s="765"/>
      <c r="E40" s="4">
        <v>111.6</v>
      </c>
      <c r="F40" s="4"/>
      <c r="G40" s="4">
        <v>60.318356551724143</v>
      </c>
      <c r="H40" s="4">
        <v>100.62343310344826</v>
      </c>
      <c r="I40" s="4">
        <v>60.755036199999999</v>
      </c>
      <c r="J40" s="412">
        <v>77.900000000000006</v>
      </c>
      <c r="K40" s="1024"/>
      <c r="L40" s="14"/>
      <c r="M40" s="782">
        <f t="shared" si="37"/>
        <v>82.239365171034478</v>
      </c>
      <c r="N40" s="783">
        <f t="shared" si="38"/>
        <v>25</v>
      </c>
      <c r="O40" s="157">
        <f t="shared" si="22"/>
        <v>87.71961732586206</v>
      </c>
      <c r="P40" s="67">
        <f t="shared" si="39"/>
        <v>22</v>
      </c>
      <c r="Q40" s="157" t="e">
        <f>AVERAGE(D40,E40,H40,I40,#REF!,J40,L40)</f>
        <v>#REF!</v>
      </c>
      <c r="R40" s="67" t="e">
        <f t="shared" si="40"/>
        <v>#REF!</v>
      </c>
      <c r="S40" s="157"/>
      <c r="T40" s="67" t="e">
        <f t="shared" si="41"/>
        <v>#N/A</v>
      </c>
      <c r="U40" s="157">
        <f t="shared" si="23"/>
        <v>69.327518100000006</v>
      </c>
      <c r="V40" s="766">
        <f t="shared" si="42"/>
        <v>35</v>
      </c>
      <c r="W40" s="548"/>
      <c r="X40" s="13"/>
      <c r="Y40" s="13"/>
      <c r="Z40" s="202"/>
      <c r="AA40" s="4">
        <v>57</v>
      </c>
      <c r="AB40" s="4">
        <v>56.8</v>
      </c>
      <c r="AC40" s="4">
        <v>59.05</v>
      </c>
      <c r="AD40" s="4">
        <v>55.3</v>
      </c>
      <c r="AE40" s="4">
        <v>58.4</v>
      </c>
      <c r="AF40" s="412"/>
      <c r="AG40" s="14"/>
      <c r="AH40" s="157">
        <f t="shared" si="24"/>
        <v>57.309999999999988</v>
      </c>
      <c r="AI40" s="40">
        <f t="shared" si="43"/>
        <v>19</v>
      </c>
      <c r="AJ40" s="16"/>
      <c r="AK40" s="17"/>
      <c r="AL40" s="10"/>
      <c r="AM40" s="5">
        <v>94</v>
      </c>
      <c r="AN40" s="5">
        <v>84</v>
      </c>
      <c r="AP40" s="5">
        <v>112</v>
      </c>
      <c r="AQ40" s="5">
        <v>102</v>
      </c>
      <c r="AR40" s="5"/>
      <c r="AS40" s="4"/>
      <c r="AT40" s="32">
        <f t="shared" si="25"/>
        <v>98</v>
      </c>
      <c r="AU40" s="40">
        <f t="shared" si="44"/>
        <v>27</v>
      </c>
      <c r="AV40" s="90"/>
      <c r="AW40" s="17"/>
      <c r="AX40" s="5"/>
      <c r="BB40" s="5">
        <v>34</v>
      </c>
      <c r="BC40" s="5">
        <v>41.141732300000001</v>
      </c>
      <c r="BD40" s="4">
        <v>33.5</v>
      </c>
      <c r="BE40" s="4"/>
      <c r="BF40" s="33">
        <f t="shared" si="45"/>
        <v>36.213910766666665</v>
      </c>
      <c r="BG40" s="40">
        <f t="shared" si="46"/>
        <v>16</v>
      </c>
      <c r="BH40" s="10"/>
      <c r="BI40" s="65"/>
      <c r="BJ40" s="13"/>
      <c r="BK40" s="4"/>
      <c r="BL40" s="5"/>
      <c r="BM40" s="4">
        <v>1</v>
      </c>
      <c r="BN40" s="4">
        <v>0.5</v>
      </c>
      <c r="BO40" s="4"/>
      <c r="BP40" s="4"/>
      <c r="BQ40" s="30">
        <f t="shared" si="47"/>
        <v>0.75</v>
      </c>
      <c r="BR40" s="67">
        <f t="shared" si="48"/>
        <v>30</v>
      </c>
      <c r="BS40" s="10"/>
      <c r="BT40" s="149"/>
      <c r="BU40" s="292"/>
      <c r="BV40" s="4">
        <v>0</v>
      </c>
      <c r="BW40" s="4">
        <v>3.5</v>
      </c>
      <c r="BX40" s="4">
        <v>2.7</v>
      </c>
      <c r="BY40" s="4"/>
      <c r="BZ40" s="4"/>
      <c r="CA40" s="4"/>
      <c r="CB40" s="30">
        <f t="shared" si="26"/>
        <v>2.0666666666666669</v>
      </c>
      <c r="CC40" s="67">
        <f t="shared" si="49"/>
        <v>43</v>
      </c>
      <c r="CD40" s="10"/>
      <c r="CE40" s="17"/>
      <c r="CF40" s="607"/>
      <c r="CG40" s="10"/>
      <c r="CH40" s="423"/>
      <c r="CI40" s="202">
        <v>0</v>
      </c>
      <c r="CJ40" s="4">
        <v>0</v>
      </c>
      <c r="CK40" s="4"/>
      <c r="CL40" s="4"/>
      <c r="CM40" s="4"/>
      <c r="CN40" s="30">
        <f t="shared" si="50"/>
        <v>0</v>
      </c>
      <c r="CO40" s="67">
        <f t="shared" si="51"/>
        <v>1</v>
      </c>
      <c r="CP40" s="70"/>
      <c r="CQ40" s="241"/>
      <c r="CR40" s="249"/>
      <c r="CS40" s="4"/>
      <c r="CT40" s="236">
        <v>2</v>
      </c>
      <c r="CU40" s="4"/>
      <c r="CV40" s="4"/>
      <c r="CW40" s="4"/>
      <c r="CX40" s="236"/>
      <c r="CY40" s="29">
        <f t="shared" si="27"/>
        <v>2</v>
      </c>
      <c r="CZ40" s="243">
        <f t="shared" si="52"/>
        <v>47</v>
      </c>
      <c r="DA40" s="255"/>
      <c r="DB40" s="267"/>
      <c r="DC40" s="158"/>
      <c r="DD40" s="267"/>
      <c r="DF40" s="268" t="s">
        <v>57</v>
      </c>
      <c r="DG40" s="10"/>
      <c r="DH40" s="4"/>
      <c r="DK40" s="29" t="e">
        <f t="shared" si="28"/>
        <v>#DIV/0!</v>
      </c>
      <c r="DL40" s="67" t="e">
        <f t="shared" si="53"/>
        <v>#DIV/0!</v>
      </c>
      <c r="DM40" s="249"/>
      <c r="DN40" s="10"/>
      <c r="DO40" s="5">
        <v>6</v>
      </c>
      <c r="DQ40" s="29">
        <f t="shared" si="29"/>
        <v>6</v>
      </c>
      <c r="DR40" s="67">
        <f t="shared" si="54"/>
        <v>36</v>
      </c>
      <c r="DS40" s="202"/>
      <c r="DT40" s="10"/>
      <c r="DU40" s="10"/>
      <c r="DV40" s="249" t="e">
        <f t="shared" si="30"/>
        <v>#DIV/0!</v>
      </c>
      <c r="DW40" s="607" t="e">
        <f t="shared" si="55"/>
        <v>#DIV/0!</v>
      </c>
      <c r="DX40" s="21"/>
      <c r="DY40" s="202"/>
      <c r="DZ40" s="10"/>
      <c r="EA40" s="10"/>
      <c r="EB40" s="249" t="e">
        <f t="shared" si="31"/>
        <v>#DIV/0!</v>
      </c>
      <c r="EC40" s="607" t="e">
        <f t="shared" si="56"/>
        <v>#DIV/0!</v>
      </c>
      <c r="ED40" s="4"/>
      <c r="EE40" s="4"/>
      <c r="EF40" s="4"/>
      <c r="EG40" s="29" t="e">
        <f t="shared" si="57"/>
        <v>#DIV/0!</v>
      </c>
      <c r="EH40" s="67" t="e">
        <f t="shared" si="21"/>
        <v>#DIV/0!</v>
      </c>
      <c r="EI40" s="79"/>
      <c r="EJ40" s="79"/>
      <c r="EK40" s="79"/>
      <c r="EL40" s="124" t="e">
        <f t="shared" si="32"/>
        <v>#DIV/0!</v>
      </c>
      <c r="EM40" s="79"/>
      <c r="EN40" s="13"/>
      <c r="EO40" s="79"/>
      <c r="EP40" s="124" t="e">
        <f t="shared" si="33"/>
        <v>#DIV/0!</v>
      </c>
      <c r="EQ40" s="79"/>
      <c r="ER40" s="13"/>
      <c r="ES40" s="14">
        <v>5.5</v>
      </c>
      <c r="ET40" s="14">
        <v>5.375</v>
      </c>
      <c r="EU40" s="66">
        <f t="shared" si="34"/>
        <v>5.4375</v>
      </c>
      <c r="EV40" s="79"/>
      <c r="EW40" s="79"/>
      <c r="EX40" s="30" t="e">
        <f t="shared" si="35"/>
        <v>#DIV/0!</v>
      </c>
      <c r="EY40" s="17"/>
      <c r="EZ40" s="79"/>
      <c r="FA40" s="23" t="e">
        <f t="shared" si="36"/>
        <v>#DIV/0!</v>
      </c>
      <c r="FB40" s="141"/>
      <c r="FE40" s="65"/>
      <c r="FF40" s="92"/>
      <c r="FG40" s="93"/>
      <c r="FH40" s="98"/>
      <c r="FI40" s="86"/>
    </row>
    <row r="41" spans="1:167" x14ac:dyDescent="0.2">
      <c r="A41" s="18">
        <v>37</v>
      </c>
      <c r="B41" s="455" t="s">
        <v>188</v>
      </c>
      <c r="C41" s="551" t="s">
        <v>236</v>
      </c>
      <c r="D41" s="765"/>
      <c r="E41" s="4">
        <v>118.7</v>
      </c>
      <c r="F41" s="4"/>
      <c r="G41" s="4">
        <v>54.633212643678156</v>
      </c>
      <c r="H41" s="4">
        <v>98.817000459770128</v>
      </c>
      <c r="I41" s="4">
        <v>75.343014499999995</v>
      </c>
      <c r="J41" s="412">
        <v>89.9</v>
      </c>
      <c r="K41" s="1024"/>
      <c r="L41" s="14"/>
      <c r="M41" s="782">
        <f t="shared" si="37"/>
        <v>87.478645520689653</v>
      </c>
      <c r="N41" s="783">
        <f t="shared" si="38"/>
        <v>12</v>
      </c>
      <c r="O41" s="157">
        <f t="shared" si="22"/>
        <v>95.69000373994254</v>
      </c>
      <c r="P41" s="67">
        <f t="shared" si="39"/>
        <v>4</v>
      </c>
      <c r="Q41" s="157" t="e">
        <f>AVERAGE(D41,E41,H41,I41,#REF!,J41,L41)</f>
        <v>#REF!</v>
      </c>
      <c r="R41" s="67" t="e">
        <f t="shared" si="40"/>
        <v>#REF!</v>
      </c>
      <c r="S41" s="157"/>
      <c r="T41" s="67" t="e">
        <f t="shared" si="41"/>
        <v>#N/A</v>
      </c>
      <c r="U41" s="157">
        <f t="shared" si="23"/>
        <v>82.621507250000008</v>
      </c>
      <c r="V41" s="766">
        <f t="shared" si="42"/>
        <v>3</v>
      </c>
      <c r="W41" s="548"/>
      <c r="X41" s="13"/>
      <c r="Y41" s="13"/>
      <c r="Z41" s="202"/>
      <c r="AA41" s="4">
        <v>58.9</v>
      </c>
      <c r="AB41" s="4">
        <v>53.5</v>
      </c>
      <c r="AC41" s="4">
        <v>58.25</v>
      </c>
      <c r="AD41" s="4">
        <v>55.6</v>
      </c>
      <c r="AE41" s="4">
        <v>58.7</v>
      </c>
      <c r="AF41" s="412"/>
      <c r="AG41" s="14"/>
      <c r="AH41" s="157">
        <f t="shared" si="24"/>
        <v>56.989999999999995</v>
      </c>
      <c r="AI41" s="40">
        <f t="shared" si="43"/>
        <v>26</v>
      </c>
      <c r="AJ41" s="16"/>
      <c r="AK41" s="17"/>
      <c r="AL41" s="239"/>
      <c r="AM41" s="5">
        <v>95</v>
      </c>
      <c r="AN41" s="5">
        <v>87</v>
      </c>
      <c r="AP41" s="5">
        <v>115</v>
      </c>
      <c r="AQ41" s="5">
        <v>105</v>
      </c>
      <c r="AR41" s="5"/>
      <c r="AS41" s="4"/>
      <c r="AT41" s="32">
        <f t="shared" si="25"/>
        <v>100.5</v>
      </c>
      <c r="AU41" s="40">
        <f t="shared" si="44"/>
        <v>40</v>
      </c>
      <c r="AV41" s="90"/>
      <c r="AW41" s="17"/>
      <c r="AX41" s="5"/>
      <c r="BB41" s="5">
        <v>37</v>
      </c>
      <c r="BC41" s="5">
        <v>40.944881899999999</v>
      </c>
      <c r="BD41" s="4">
        <v>34.299999999999997</v>
      </c>
      <c r="BE41" s="4"/>
      <c r="BF41" s="33">
        <f t="shared" si="45"/>
        <v>37.41496063333333</v>
      </c>
      <c r="BG41" s="40">
        <f t="shared" si="46"/>
        <v>8</v>
      </c>
      <c r="BH41" s="10"/>
      <c r="BI41" s="65"/>
      <c r="BJ41" s="13"/>
      <c r="BK41" s="4"/>
      <c r="BL41" s="5"/>
      <c r="BM41" s="4">
        <v>1</v>
      </c>
      <c r="BN41" s="4">
        <v>0</v>
      </c>
      <c r="BO41" s="4"/>
      <c r="BP41" s="4"/>
      <c r="BQ41" s="30">
        <f t="shared" si="47"/>
        <v>0.5</v>
      </c>
      <c r="BR41" s="67">
        <f t="shared" si="48"/>
        <v>2</v>
      </c>
      <c r="BS41" s="10"/>
      <c r="BT41" s="149"/>
      <c r="BU41" s="292"/>
      <c r="BV41" s="4">
        <v>0</v>
      </c>
      <c r="BW41" s="4">
        <v>0</v>
      </c>
      <c r="BX41" s="4">
        <v>0</v>
      </c>
      <c r="BY41" s="4"/>
      <c r="BZ41" s="4"/>
      <c r="CA41" s="4"/>
      <c r="CB41" s="30">
        <f t="shared" si="26"/>
        <v>0</v>
      </c>
      <c r="CC41" s="67">
        <f t="shared" si="49"/>
        <v>1</v>
      </c>
      <c r="CD41" s="10"/>
      <c r="CE41" s="17"/>
      <c r="CF41" s="607"/>
      <c r="CG41" s="10"/>
      <c r="CH41" s="423"/>
      <c r="CI41" s="202">
        <v>0</v>
      </c>
      <c r="CJ41" s="4">
        <v>0</v>
      </c>
      <c r="CK41" s="4"/>
      <c r="CL41" s="4"/>
      <c r="CM41" s="4"/>
      <c r="CN41" s="30">
        <f t="shared" si="50"/>
        <v>0</v>
      </c>
      <c r="CO41" s="67">
        <f t="shared" si="51"/>
        <v>1</v>
      </c>
      <c r="CP41" s="70"/>
      <c r="CQ41" s="241"/>
      <c r="CR41" s="249"/>
      <c r="CS41" s="4"/>
      <c r="CT41" s="236">
        <v>0</v>
      </c>
      <c r="CU41" s="4"/>
      <c r="CV41" s="4"/>
      <c r="CW41" s="4"/>
      <c r="CX41" s="236"/>
      <c r="CY41" s="29">
        <f t="shared" si="27"/>
        <v>0</v>
      </c>
      <c r="CZ41" s="243">
        <f t="shared" si="52"/>
        <v>1</v>
      </c>
      <c r="DA41" s="255"/>
      <c r="DB41" s="267"/>
      <c r="DC41" s="158"/>
      <c r="DD41" s="267"/>
      <c r="DF41" s="268" t="s">
        <v>57</v>
      </c>
      <c r="DG41" s="10"/>
      <c r="DH41" s="4"/>
      <c r="DK41" s="29" t="e">
        <f t="shared" si="28"/>
        <v>#DIV/0!</v>
      </c>
      <c r="DL41" s="67" t="e">
        <f t="shared" si="53"/>
        <v>#DIV/0!</v>
      </c>
      <c r="DM41" s="249"/>
      <c r="DN41" s="10"/>
      <c r="DO41" s="5">
        <v>5.5</v>
      </c>
      <c r="DQ41" s="29">
        <f t="shared" si="29"/>
        <v>5.5</v>
      </c>
      <c r="DR41" s="67">
        <f t="shared" si="54"/>
        <v>28</v>
      </c>
      <c r="DS41" s="202"/>
      <c r="DT41" s="10"/>
      <c r="DU41" s="10"/>
      <c r="DV41" s="249" t="e">
        <f t="shared" si="30"/>
        <v>#DIV/0!</v>
      </c>
      <c r="DW41" s="607" t="e">
        <f t="shared" si="55"/>
        <v>#DIV/0!</v>
      </c>
      <c r="DX41" s="21"/>
      <c r="DY41" s="202"/>
      <c r="DZ41" s="10"/>
      <c r="EA41" s="10"/>
      <c r="EB41" s="249" t="e">
        <f t="shared" si="31"/>
        <v>#DIV/0!</v>
      </c>
      <c r="EC41" s="607" t="e">
        <f t="shared" si="56"/>
        <v>#DIV/0!</v>
      </c>
      <c r="ED41" s="4"/>
      <c r="EE41" s="4"/>
      <c r="EF41" s="4"/>
      <c r="EG41" s="29" t="e">
        <f t="shared" si="57"/>
        <v>#DIV/0!</v>
      </c>
      <c r="EH41" s="67" t="e">
        <f t="shared" si="21"/>
        <v>#DIV/0!</v>
      </c>
      <c r="EI41" s="79"/>
      <c r="EJ41" s="79"/>
      <c r="EK41" s="79"/>
      <c r="EL41" s="124" t="e">
        <f t="shared" si="32"/>
        <v>#DIV/0!</v>
      </c>
      <c r="EM41" s="79"/>
      <c r="EN41" s="13"/>
      <c r="EO41" s="79"/>
      <c r="EP41" s="124" t="e">
        <f t="shared" si="33"/>
        <v>#DIV/0!</v>
      </c>
      <c r="EQ41" s="79"/>
      <c r="ER41" s="13"/>
      <c r="ES41" s="14">
        <v>5.5</v>
      </c>
      <c r="ET41" s="14">
        <v>5.875</v>
      </c>
      <c r="EU41" s="66">
        <f t="shared" si="34"/>
        <v>5.6875</v>
      </c>
      <c r="EV41" s="79"/>
      <c r="EW41" s="79"/>
      <c r="EX41" s="30" t="e">
        <f t="shared" si="35"/>
        <v>#DIV/0!</v>
      </c>
      <c r="EY41" s="17"/>
      <c r="EZ41" s="79"/>
      <c r="FA41" s="23" t="e">
        <f t="shared" si="36"/>
        <v>#DIV/0!</v>
      </c>
      <c r="FB41" s="141"/>
      <c r="FE41" s="65"/>
      <c r="FF41" s="92"/>
      <c r="FG41" s="96"/>
      <c r="FH41" s="98"/>
      <c r="FI41" s="86"/>
    </row>
    <row r="42" spans="1:167" x14ac:dyDescent="0.2">
      <c r="A42" s="18">
        <v>38</v>
      </c>
      <c r="B42" s="455" t="s">
        <v>189</v>
      </c>
      <c r="C42" s="551" t="s">
        <v>237</v>
      </c>
      <c r="D42" s="765"/>
      <c r="E42" s="4">
        <v>103.9</v>
      </c>
      <c r="F42" s="4"/>
      <c r="G42" s="4">
        <v>64.274928735632173</v>
      </c>
      <c r="H42" s="4">
        <v>109.79373103448276</v>
      </c>
      <c r="I42" s="4">
        <v>61.610263400000001</v>
      </c>
      <c r="J42" s="412">
        <v>87.8</v>
      </c>
      <c r="K42" s="1024"/>
      <c r="L42" s="14"/>
      <c r="M42" s="782">
        <f t="shared" si="37"/>
        <v>85.475784634023</v>
      </c>
      <c r="N42" s="783">
        <f t="shared" si="38"/>
        <v>17</v>
      </c>
      <c r="O42" s="157">
        <f t="shared" si="22"/>
        <v>90.775998608620696</v>
      </c>
      <c r="P42" s="67">
        <f t="shared" si="39"/>
        <v>13</v>
      </c>
      <c r="Q42" s="157" t="e">
        <f>AVERAGE(D42,E42,H42,I42,#REF!,J42,L42)</f>
        <v>#REF!</v>
      </c>
      <c r="R42" s="67" t="e">
        <f t="shared" si="40"/>
        <v>#REF!</v>
      </c>
      <c r="S42" s="157"/>
      <c r="T42" s="67" t="e">
        <f t="shared" si="41"/>
        <v>#N/A</v>
      </c>
      <c r="U42" s="157">
        <f t="shared" si="23"/>
        <v>74.705131699999995</v>
      </c>
      <c r="V42" s="766">
        <f t="shared" si="42"/>
        <v>20</v>
      </c>
      <c r="W42" s="548"/>
      <c r="X42" s="13"/>
      <c r="Y42" s="13"/>
      <c r="Z42" s="202"/>
      <c r="AA42" s="4">
        <v>60.400000000000006</v>
      </c>
      <c r="AB42" s="4">
        <v>58.4</v>
      </c>
      <c r="AC42" s="4">
        <v>60.8</v>
      </c>
      <c r="AD42" s="4">
        <v>58.15</v>
      </c>
      <c r="AE42" s="4">
        <v>60.4</v>
      </c>
      <c r="AF42" s="412"/>
      <c r="AG42" s="14"/>
      <c r="AH42" s="157">
        <f t="shared" si="24"/>
        <v>59.63000000000001</v>
      </c>
      <c r="AI42" s="40">
        <f t="shared" si="43"/>
        <v>3</v>
      </c>
      <c r="AJ42" s="16"/>
      <c r="AK42" s="17"/>
      <c r="AL42" s="10"/>
      <c r="AM42" s="5">
        <v>88</v>
      </c>
      <c r="AN42" s="5">
        <v>76</v>
      </c>
      <c r="AP42" s="5">
        <v>105</v>
      </c>
      <c r="AQ42" s="5">
        <v>90</v>
      </c>
      <c r="AR42" s="5"/>
      <c r="AS42" s="4"/>
      <c r="AT42" s="32">
        <f t="shared" si="25"/>
        <v>89.75</v>
      </c>
      <c r="AU42" s="40">
        <f t="shared" si="44"/>
        <v>4</v>
      </c>
      <c r="AV42" s="90"/>
      <c r="AW42" s="17"/>
      <c r="AX42" s="5"/>
      <c r="BB42" s="5">
        <v>37</v>
      </c>
      <c r="BC42" s="5">
        <v>37.992125999999999</v>
      </c>
      <c r="BD42" s="4">
        <v>31.1</v>
      </c>
      <c r="BE42" s="4"/>
      <c r="BF42" s="33">
        <f t="shared" si="45"/>
        <v>35.364042000000005</v>
      </c>
      <c r="BG42" s="40">
        <f t="shared" si="46"/>
        <v>24</v>
      </c>
      <c r="BH42" s="10"/>
      <c r="BI42" s="65"/>
      <c r="BJ42" s="13"/>
      <c r="BK42" s="4"/>
      <c r="BL42" s="5"/>
      <c r="BM42" s="4">
        <v>2</v>
      </c>
      <c r="BN42" s="4">
        <v>0.5</v>
      </c>
      <c r="BO42" s="4"/>
      <c r="BP42" s="4"/>
      <c r="BQ42" s="30">
        <f t="shared" ref="BQ42:BQ43" si="58">AVERAGE(BJ42:BP42)</f>
        <v>1.25</v>
      </c>
      <c r="BR42" s="67">
        <f t="shared" si="48"/>
        <v>44</v>
      </c>
      <c r="BS42" s="10"/>
      <c r="BT42" s="149"/>
      <c r="BU42" s="292"/>
      <c r="BV42" s="4">
        <v>0</v>
      </c>
      <c r="BW42" s="4">
        <v>2.5</v>
      </c>
      <c r="BX42" s="4">
        <v>0.3</v>
      </c>
      <c r="BY42" s="4"/>
      <c r="BZ42" s="4"/>
      <c r="CA42" s="4"/>
      <c r="CB42" s="30">
        <f t="shared" ref="CB42:CB43" si="59">AVERAGE(BU42:CA42)</f>
        <v>0.93333333333333324</v>
      </c>
      <c r="CC42" s="67">
        <f t="shared" si="49"/>
        <v>35</v>
      </c>
      <c r="CD42" s="10"/>
      <c r="CE42" s="17"/>
      <c r="CF42" s="607"/>
      <c r="CG42" s="10"/>
      <c r="CH42" s="423"/>
      <c r="CI42" s="202"/>
      <c r="CJ42" s="4">
        <v>0</v>
      </c>
      <c r="CK42" s="4"/>
      <c r="CL42" s="4"/>
      <c r="CM42" s="4"/>
      <c r="CN42" s="30">
        <f t="shared" ref="CN42:CN43" si="60">AVERAGE(CI42:CM42)</f>
        <v>0</v>
      </c>
      <c r="CO42" s="67">
        <f t="shared" si="51"/>
        <v>1</v>
      </c>
      <c r="CP42" s="70"/>
      <c r="CQ42" s="241"/>
      <c r="CR42" s="249"/>
      <c r="CS42" s="4"/>
      <c r="CT42" s="236">
        <v>0</v>
      </c>
      <c r="CU42" s="4"/>
      <c r="CV42" s="4"/>
      <c r="CW42" s="4"/>
      <c r="CX42" s="236"/>
      <c r="CY42" s="29">
        <f t="shared" ref="CY42:CY43" si="61">AVERAGE(CS42:CX42)</f>
        <v>0</v>
      </c>
      <c r="CZ42" s="243">
        <f t="shared" si="52"/>
        <v>1</v>
      </c>
      <c r="DA42" s="255"/>
      <c r="DB42" s="267"/>
      <c r="DC42" s="158"/>
      <c r="DD42" s="267"/>
      <c r="DF42" s="268" t="s">
        <v>57</v>
      </c>
      <c r="DG42" s="10"/>
      <c r="DH42" s="4"/>
      <c r="DK42" s="29" t="e">
        <f t="shared" ref="DK42:DK43" si="62">AVERAGE(DG42:DJ42)</f>
        <v>#DIV/0!</v>
      </c>
      <c r="DL42" s="67" t="e">
        <f t="shared" si="53"/>
        <v>#DIV/0!</v>
      </c>
      <c r="DM42" s="249"/>
      <c r="DN42" s="10"/>
      <c r="DO42" s="5">
        <v>6.5</v>
      </c>
      <c r="DQ42" s="29">
        <f t="shared" si="29"/>
        <v>6.5</v>
      </c>
      <c r="DR42" s="67">
        <f t="shared" si="54"/>
        <v>43</v>
      </c>
      <c r="DS42" s="202"/>
      <c r="DT42" s="10"/>
      <c r="DU42" s="10"/>
      <c r="DV42" s="249" t="e">
        <f t="shared" si="30"/>
        <v>#DIV/0!</v>
      </c>
      <c r="DW42" s="607" t="e">
        <f t="shared" si="55"/>
        <v>#DIV/0!</v>
      </c>
      <c r="DX42" s="21"/>
      <c r="DY42" s="202"/>
      <c r="DZ42" s="10"/>
      <c r="EA42" s="10"/>
      <c r="EB42" s="249" t="e">
        <f t="shared" si="31"/>
        <v>#DIV/0!</v>
      </c>
      <c r="EC42" s="607" t="e">
        <f t="shared" si="56"/>
        <v>#DIV/0!</v>
      </c>
      <c r="ED42" s="4"/>
      <c r="EE42" s="4"/>
      <c r="EF42" s="4"/>
      <c r="EG42" s="29" t="e">
        <f t="shared" si="57"/>
        <v>#DIV/0!</v>
      </c>
      <c r="EH42" s="67" t="e">
        <f t="shared" si="21"/>
        <v>#DIV/0!</v>
      </c>
      <c r="EI42" s="79"/>
      <c r="EJ42" s="79"/>
      <c r="EK42" s="79"/>
      <c r="EL42" s="124" t="e">
        <f t="shared" ref="EL42:EL43" si="63">AVERAGE(EJ42,EK42)</f>
        <v>#DIV/0!</v>
      </c>
      <c r="EM42" s="79"/>
      <c r="EN42" s="13"/>
      <c r="EO42" s="79"/>
      <c r="EP42" s="124" t="e">
        <f t="shared" ref="EP42:EP43" si="64">AVERAGE(EN42,EO42)</f>
        <v>#DIV/0!</v>
      </c>
      <c r="EQ42" s="79"/>
      <c r="ER42" s="13"/>
      <c r="ES42" s="14">
        <v>5</v>
      </c>
      <c r="ET42" s="14">
        <v>5.25</v>
      </c>
      <c r="EU42" s="66">
        <f t="shared" si="34"/>
        <v>5.125</v>
      </c>
      <c r="EV42" s="79"/>
      <c r="EW42" s="79"/>
      <c r="EX42" s="30" t="e">
        <f t="shared" ref="EX42:EX43" si="65">AVERAGE(EV42,EW42)</f>
        <v>#DIV/0!</v>
      </c>
      <c r="EY42" s="17"/>
      <c r="EZ42" s="79"/>
      <c r="FA42" s="23" t="e">
        <f t="shared" ref="FA42:FA43" si="66">AVERAGE(EY42,EZ42)</f>
        <v>#DIV/0!</v>
      </c>
      <c r="FB42" s="141"/>
      <c r="FE42" s="65"/>
      <c r="FF42" s="92"/>
      <c r="FG42" s="93"/>
      <c r="FH42" s="98"/>
      <c r="FI42" s="86"/>
    </row>
    <row r="43" spans="1:167" x14ac:dyDescent="0.2">
      <c r="A43" s="18">
        <v>39</v>
      </c>
      <c r="B43" s="455" t="s">
        <v>190</v>
      </c>
      <c r="C43" s="551" t="s">
        <v>104</v>
      </c>
      <c r="D43" s="765"/>
      <c r="E43" s="4">
        <v>87.6</v>
      </c>
      <c r="F43" s="4"/>
      <c r="G43" s="4">
        <v>70.277609195402306</v>
      </c>
      <c r="H43" s="4">
        <v>90.156293333333323</v>
      </c>
      <c r="I43" s="4">
        <v>48.453356900000003</v>
      </c>
      <c r="J43" s="412">
        <v>75.8</v>
      </c>
      <c r="K43" s="1024"/>
      <c r="L43" s="14"/>
      <c r="M43" s="782">
        <f t="shared" si="37"/>
        <v>74.457451885747133</v>
      </c>
      <c r="N43" s="783">
        <f t="shared" si="38"/>
        <v>48</v>
      </c>
      <c r="O43" s="157">
        <f t="shared" si="22"/>
        <v>75.502412558333333</v>
      </c>
      <c r="P43" s="67">
        <f t="shared" si="39"/>
        <v>49</v>
      </c>
      <c r="Q43" s="157" t="e">
        <f>AVERAGE(D43,E43,H43,I43,#REF!,J43,L43)</f>
        <v>#REF!</v>
      </c>
      <c r="R43" s="67" t="e">
        <f t="shared" si="40"/>
        <v>#REF!</v>
      </c>
      <c r="S43" s="157"/>
      <c r="T43" s="67" t="e">
        <f t="shared" si="41"/>
        <v>#N/A</v>
      </c>
      <c r="U43" s="157">
        <f t="shared" si="23"/>
        <v>62.12667845</v>
      </c>
      <c r="V43" s="766">
        <f t="shared" si="42"/>
        <v>43</v>
      </c>
      <c r="W43" s="548"/>
      <c r="X43" s="13"/>
      <c r="Y43" s="13"/>
      <c r="Z43" s="202"/>
      <c r="AA43" s="4">
        <v>54.7</v>
      </c>
      <c r="AB43" s="4">
        <v>57.5</v>
      </c>
      <c r="AC43" s="4">
        <v>57.95</v>
      </c>
      <c r="AD43" s="4">
        <v>52.5</v>
      </c>
      <c r="AE43" s="4">
        <v>57.2</v>
      </c>
      <c r="AF43" s="412"/>
      <c r="AG43" s="14"/>
      <c r="AH43" s="157">
        <f t="shared" si="24"/>
        <v>55.970000000000006</v>
      </c>
      <c r="AI43" s="40">
        <f t="shared" si="43"/>
        <v>44</v>
      </c>
      <c r="AJ43" s="16"/>
      <c r="AK43" s="17"/>
      <c r="AL43" s="239"/>
      <c r="AM43" s="5">
        <v>95</v>
      </c>
      <c r="AN43" s="5">
        <v>84</v>
      </c>
      <c r="AP43" s="5">
        <v>112</v>
      </c>
      <c r="AQ43" s="5">
        <v>102</v>
      </c>
      <c r="AR43" s="5"/>
      <c r="AS43" s="4"/>
      <c r="AT43" s="32">
        <f t="shared" si="25"/>
        <v>98.25</v>
      </c>
      <c r="AU43" s="40">
        <f t="shared" si="44"/>
        <v>31</v>
      </c>
      <c r="AV43" s="90"/>
      <c r="AW43" s="17"/>
      <c r="AX43" s="5"/>
      <c r="BB43" s="5">
        <v>34</v>
      </c>
      <c r="BC43" s="5">
        <v>39.763779499999998</v>
      </c>
      <c r="BD43" s="4">
        <v>34.299999999999997</v>
      </c>
      <c r="BE43" s="4"/>
      <c r="BF43" s="33">
        <f t="shared" si="45"/>
        <v>36.021259833333332</v>
      </c>
      <c r="BG43" s="40">
        <f t="shared" si="46"/>
        <v>19</v>
      </c>
      <c r="BH43" s="10"/>
      <c r="BI43" s="65"/>
      <c r="BJ43" s="13"/>
      <c r="BK43" s="4"/>
      <c r="BL43" s="5"/>
      <c r="BM43" s="4">
        <v>1</v>
      </c>
      <c r="BN43" s="4">
        <v>0</v>
      </c>
      <c r="BO43" s="4"/>
      <c r="BP43" s="4"/>
      <c r="BQ43" s="30">
        <f t="shared" si="58"/>
        <v>0.5</v>
      </c>
      <c r="BR43" s="67">
        <f t="shared" si="48"/>
        <v>2</v>
      </c>
      <c r="BS43" s="10"/>
      <c r="BT43" s="149"/>
      <c r="BU43" s="292"/>
      <c r="BV43" s="4">
        <v>0</v>
      </c>
      <c r="BW43" s="4">
        <v>6</v>
      </c>
      <c r="BX43" s="4">
        <v>5.3</v>
      </c>
      <c r="BY43" s="4"/>
      <c r="BZ43" s="4"/>
      <c r="CA43" s="4"/>
      <c r="CB43" s="30">
        <f t="shared" si="59"/>
        <v>3.7666666666666671</v>
      </c>
      <c r="CC43" s="67">
        <f t="shared" si="49"/>
        <v>49</v>
      </c>
      <c r="CD43" s="10"/>
      <c r="CE43" s="17"/>
      <c r="CF43" s="607"/>
      <c r="CG43" s="10"/>
      <c r="CH43" s="423"/>
      <c r="CI43" s="202">
        <v>0</v>
      </c>
      <c r="CJ43" s="4">
        <v>0</v>
      </c>
      <c r="CK43" s="4"/>
      <c r="CL43" s="4"/>
      <c r="CM43" s="4"/>
      <c r="CN43" s="30">
        <f t="shared" si="60"/>
        <v>0</v>
      </c>
      <c r="CO43" s="67">
        <f t="shared" si="51"/>
        <v>1</v>
      </c>
      <c r="CP43" s="70"/>
      <c r="CQ43" s="241"/>
      <c r="CR43" s="249"/>
      <c r="CS43" s="4"/>
      <c r="CT43" s="236">
        <v>0</v>
      </c>
      <c r="CU43" s="4"/>
      <c r="CV43" s="4"/>
      <c r="CW43" s="4"/>
      <c r="CX43" s="236"/>
      <c r="CY43" s="29">
        <f t="shared" si="61"/>
        <v>0</v>
      </c>
      <c r="CZ43" s="243">
        <f t="shared" si="52"/>
        <v>1</v>
      </c>
      <c r="DA43" s="255"/>
      <c r="DB43" s="267"/>
      <c r="DC43" s="158"/>
      <c r="DD43" s="267"/>
      <c r="DF43" s="268" t="s">
        <v>57</v>
      </c>
      <c r="DG43" s="10"/>
      <c r="DH43" s="4"/>
      <c r="DK43" s="29" t="e">
        <f t="shared" si="62"/>
        <v>#DIV/0!</v>
      </c>
      <c r="DL43" s="67" t="e">
        <f t="shared" si="53"/>
        <v>#DIV/0!</v>
      </c>
      <c r="DM43" s="249"/>
      <c r="DN43" s="10"/>
      <c r="DO43" s="5">
        <v>3</v>
      </c>
      <c r="DQ43" s="29">
        <f t="shared" si="29"/>
        <v>3</v>
      </c>
      <c r="DR43" s="67">
        <f t="shared" si="54"/>
        <v>4</v>
      </c>
      <c r="DS43" s="202"/>
      <c r="DT43" s="10"/>
      <c r="DU43" s="10"/>
      <c r="DV43" s="249" t="e">
        <f t="shared" si="30"/>
        <v>#DIV/0!</v>
      </c>
      <c r="DW43" s="607" t="e">
        <f t="shared" si="55"/>
        <v>#DIV/0!</v>
      </c>
      <c r="DX43" s="21"/>
      <c r="DY43" s="202"/>
      <c r="DZ43" s="10"/>
      <c r="EA43" s="10"/>
      <c r="EB43" s="249" t="e">
        <f t="shared" si="31"/>
        <v>#DIV/0!</v>
      </c>
      <c r="EC43" s="607" t="e">
        <f t="shared" si="56"/>
        <v>#DIV/0!</v>
      </c>
      <c r="ED43" s="4"/>
      <c r="EE43" s="4"/>
      <c r="EF43" s="4"/>
      <c r="EG43" s="29" t="e">
        <f t="shared" si="57"/>
        <v>#DIV/0!</v>
      </c>
      <c r="EH43" s="67" t="e">
        <f t="shared" si="21"/>
        <v>#DIV/0!</v>
      </c>
      <c r="EI43" s="79"/>
      <c r="EJ43" s="79"/>
      <c r="EK43" s="79"/>
      <c r="EL43" s="124" t="e">
        <f t="shared" si="63"/>
        <v>#DIV/0!</v>
      </c>
      <c r="EM43" s="79"/>
      <c r="EN43" s="13"/>
      <c r="EO43" s="79"/>
      <c r="EP43" s="124" t="e">
        <f t="shared" si="64"/>
        <v>#DIV/0!</v>
      </c>
      <c r="EQ43" s="79"/>
      <c r="ER43" s="13"/>
      <c r="ES43" s="14">
        <v>4.5</v>
      </c>
      <c r="ET43" s="14">
        <v>5.375</v>
      </c>
      <c r="EU43" s="66">
        <f t="shared" si="34"/>
        <v>4.9375</v>
      </c>
      <c r="EV43" s="79"/>
      <c r="EW43" s="79"/>
      <c r="EX43" s="30" t="e">
        <f t="shared" si="65"/>
        <v>#DIV/0!</v>
      </c>
      <c r="EY43" s="17"/>
      <c r="EZ43" s="79"/>
      <c r="FA43" s="23" t="e">
        <f t="shared" si="66"/>
        <v>#DIV/0!</v>
      </c>
      <c r="FB43" s="141"/>
      <c r="FE43" s="65"/>
      <c r="FF43" s="92"/>
      <c r="FG43" s="96"/>
      <c r="FH43" s="98"/>
      <c r="FI43" s="86"/>
    </row>
    <row r="44" spans="1:167" s="193" customFormat="1" x14ac:dyDescent="0.2">
      <c r="A44" s="163">
        <v>40</v>
      </c>
      <c r="B44" s="456" t="s">
        <v>191</v>
      </c>
      <c r="C44" s="552" t="s">
        <v>103</v>
      </c>
      <c r="D44" s="767"/>
      <c r="E44" s="165">
        <v>94.9</v>
      </c>
      <c r="F44" s="165"/>
      <c r="G44" s="165">
        <v>63.139354137931029</v>
      </c>
      <c r="H44" s="165">
        <v>95.560793103448276</v>
      </c>
      <c r="I44" s="165">
        <v>49.012049599999997</v>
      </c>
      <c r="J44" s="413">
        <v>84.2</v>
      </c>
      <c r="K44" s="1025"/>
      <c r="L44" s="166"/>
      <c r="M44" s="784">
        <f t="shared" si="37"/>
        <v>77.362439368275858</v>
      </c>
      <c r="N44" s="785">
        <f t="shared" si="38"/>
        <v>41</v>
      </c>
      <c r="O44" s="167">
        <f t="shared" si="22"/>
        <v>80.918210675862071</v>
      </c>
      <c r="P44" s="169">
        <f t="shared" si="39"/>
        <v>39</v>
      </c>
      <c r="Q44" s="167" t="e">
        <f>AVERAGE(D44,E44,H44,I44,#REF!,J44,L44)</f>
        <v>#REF!</v>
      </c>
      <c r="R44" s="169" t="e">
        <f t="shared" si="40"/>
        <v>#REF!</v>
      </c>
      <c r="S44" s="167"/>
      <c r="T44" s="169" t="e">
        <f t="shared" si="41"/>
        <v>#N/A</v>
      </c>
      <c r="U44" s="167">
        <f t="shared" si="23"/>
        <v>66.6060248</v>
      </c>
      <c r="V44" s="768">
        <f t="shared" si="42"/>
        <v>39</v>
      </c>
      <c r="W44" s="548"/>
      <c r="X44" s="164"/>
      <c r="Y44" s="164"/>
      <c r="Z44" s="203"/>
      <c r="AA44" s="165">
        <v>57.3</v>
      </c>
      <c r="AB44" s="165">
        <v>56.7</v>
      </c>
      <c r="AC44" s="165">
        <v>61.099999999999994</v>
      </c>
      <c r="AD44" s="165">
        <v>54.75</v>
      </c>
      <c r="AE44" s="165">
        <v>59</v>
      </c>
      <c r="AF44" s="413"/>
      <c r="AG44" s="166"/>
      <c r="AH44" s="167">
        <f t="shared" si="24"/>
        <v>57.77</v>
      </c>
      <c r="AI44" s="171">
        <f t="shared" si="43"/>
        <v>18</v>
      </c>
      <c r="AJ44" s="172"/>
      <c r="AK44" s="188"/>
      <c r="AL44" s="177"/>
      <c r="AM44" s="173">
        <v>91</v>
      </c>
      <c r="AN44" s="173">
        <v>84</v>
      </c>
      <c r="AO44" s="173"/>
      <c r="AP44" s="173">
        <v>110</v>
      </c>
      <c r="AQ44" s="173">
        <v>97</v>
      </c>
      <c r="AR44" s="173"/>
      <c r="AS44" s="165"/>
      <c r="AT44" s="174">
        <f t="shared" si="25"/>
        <v>95.5</v>
      </c>
      <c r="AU44" s="171">
        <f t="shared" si="44"/>
        <v>16</v>
      </c>
      <c r="AV44" s="175"/>
      <c r="AW44" s="188"/>
      <c r="AX44" s="173"/>
      <c r="AY44" s="173"/>
      <c r="AZ44" s="173"/>
      <c r="BA44" s="173"/>
      <c r="BB44" s="173">
        <v>35</v>
      </c>
      <c r="BC44" s="173">
        <v>41.535433099999999</v>
      </c>
      <c r="BD44" s="165">
        <v>36.200000000000003</v>
      </c>
      <c r="BE44" s="165"/>
      <c r="BF44" s="176">
        <f t="shared" si="45"/>
        <v>37.578477700000001</v>
      </c>
      <c r="BG44" s="171">
        <f t="shared" si="46"/>
        <v>7</v>
      </c>
      <c r="BH44" s="177"/>
      <c r="BI44" s="178"/>
      <c r="BJ44" s="164"/>
      <c r="BK44" s="165"/>
      <c r="BL44" s="173"/>
      <c r="BM44" s="165">
        <v>1</v>
      </c>
      <c r="BN44" s="165">
        <v>1</v>
      </c>
      <c r="BO44" s="165"/>
      <c r="BP44" s="165"/>
      <c r="BQ44" s="180">
        <f t="shared" ref="BQ44:BQ47" si="67">AVERAGE(BJ44:BP44)</f>
        <v>1</v>
      </c>
      <c r="BR44" s="169">
        <f t="shared" si="48"/>
        <v>33</v>
      </c>
      <c r="BS44" s="177"/>
      <c r="BT44" s="181"/>
      <c r="BU44" s="465"/>
      <c r="BV44" s="165">
        <v>0</v>
      </c>
      <c r="BW44" s="165">
        <v>3</v>
      </c>
      <c r="BX44" s="165">
        <v>2</v>
      </c>
      <c r="BY44" s="165"/>
      <c r="BZ44" s="165"/>
      <c r="CA44" s="165"/>
      <c r="CB44" s="180">
        <f t="shared" ref="CB44:CB47" si="68">AVERAGE(BU44:CA44)</f>
        <v>1.6666666666666667</v>
      </c>
      <c r="CC44" s="169">
        <f t="shared" si="49"/>
        <v>40</v>
      </c>
      <c r="CD44" s="177"/>
      <c r="CE44" s="188"/>
      <c r="CF44" s="610"/>
      <c r="CG44" s="177"/>
      <c r="CH44" s="425"/>
      <c r="CI44" s="203">
        <v>0</v>
      </c>
      <c r="CJ44" s="165">
        <v>0</v>
      </c>
      <c r="CK44" s="165"/>
      <c r="CL44" s="165"/>
      <c r="CM44" s="165"/>
      <c r="CN44" s="180">
        <f t="shared" ref="CN44:CN47" si="69">AVERAGE(CI44:CM44)</f>
        <v>0</v>
      </c>
      <c r="CO44" s="169">
        <f t="shared" si="51"/>
        <v>1</v>
      </c>
      <c r="CP44" s="183"/>
      <c r="CQ44" s="242"/>
      <c r="CR44" s="253"/>
      <c r="CS44" s="165"/>
      <c r="CT44" s="237">
        <v>0</v>
      </c>
      <c r="CU44" s="165"/>
      <c r="CV44" s="165"/>
      <c r="CW44" s="165"/>
      <c r="CX44" s="237"/>
      <c r="CY44" s="170">
        <f t="shared" ref="CY44:CY47" si="70">AVERAGE(CS44:CX44)</f>
        <v>0</v>
      </c>
      <c r="CZ44" s="247">
        <f t="shared" si="52"/>
        <v>1</v>
      </c>
      <c r="DA44" s="261"/>
      <c r="DB44" s="269"/>
      <c r="DC44" s="168"/>
      <c r="DD44" s="269"/>
      <c r="DE44" s="461"/>
      <c r="DF44" s="270" t="s">
        <v>57</v>
      </c>
      <c r="DG44" s="177"/>
      <c r="DH44" s="165"/>
      <c r="DI44" s="173"/>
      <c r="DJ44" s="165"/>
      <c r="DK44" s="170" t="e">
        <f t="shared" ref="DK44:DK47" si="71">AVERAGE(DG44:DJ44)</f>
        <v>#DIV/0!</v>
      </c>
      <c r="DL44" s="169" t="e">
        <f t="shared" si="53"/>
        <v>#DIV/0!</v>
      </c>
      <c r="DM44" s="253"/>
      <c r="DN44" s="177"/>
      <c r="DO44" s="173">
        <v>4</v>
      </c>
      <c r="DP44" s="165"/>
      <c r="DQ44" s="170">
        <f t="shared" si="29"/>
        <v>4</v>
      </c>
      <c r="DR44" s="169">
        <f t="shared" si="54"/>
        <v>7</v>
      </c>
      <c r="DS44" s="203"/>
      <c r="DT44" s="177"/>
      <c r="DU44" s="177"/>
      <c r="DV44" s="253" t="e">
        <f t="shared" si="30"/>
        <v>#DIV/0!</v>
      </c>
      <c r="DW44" s="610" t="e">
        <f t="shared" si="55"/>
        <v>#DIV/0!</v>
      </c>
      <c r="DX44" s="184"/>
      <c r="DY44" s="203"/>
      <c r="DZ44" s="177"/>
      <c r="EA44" s="177"/>
      <c r="EB44" s="253" t="e">
        <f t="shared" si="31"/>
        <v>#DIV/0!</v>
      </c>
      <c r="EC44" s="610" t="e">
        <f t="shared" si="56"/>
        <v>#DIV/0!</v>
      </c>
      <c r="ED44" s="165"/>
      <c r="EE44" s="165"/>
      <c r="EF44" s="165"/>
      <c r="EG44" s="170" t="e">
        <f t="shared" si="57"/>
        <v>#DIV/0!</v>
      </c>
      <c r="EH44" s="169" t="e">
        <f t="shared" si="21"/>
        <v>#DIV/0!</v>
      </c>
      <c r="EI44" s="185"/>
      <c r="EJ44" s="185"/>
      <c r="EK44" s="185"/>
      <c r="EL44" s="186" t="e">
        <f t="shared" ref="EL44:EL47" si="72">AVERAGE(EJ44,EK44)</f>
        <v>#DIV/0!</v>
      </c>
      <c r="EM44" s="185"/>
      <c r="EN44" s="164"/>
      <c r="EO44" s="185"/>
      <c r="EP44" s="186" t="e">
        <f t="shared" ref="EP44:EP47" si="73">AVERAGE(EN44,EO44)</f>
        <v>#DIV/0!</v>
      </c>
      <c r="EQ44" s="185"/>
      <c r="ER44" s="164"/>
      <c r="ES44" s="166">
        <v>4</v>
      </c>
      <c r="ET44" s="166">
        <v>4.5</v>
      </c>
      <c r="EU44" s="187">
        <f t="shared" si="34"/>
        <v>4.25</v>
      </c>
      <c r="EV44" s="185"/>
      <c r="EW44" s="185"/>
      <c r="EX44" s="180" t="e">
        <f t="shared" ref="EX44:EX47" si="74">AVERAGE(EV44,EW44)</f>
        <v>#DIV/0!</v>
      </c>
      <c r="EY44" s="188"/>
      <c r="EZ44" s="185"/>
      <c r="FA44" s="189" t="e">
        <f t="shared" ref="FA44:FA47" si="75">AVERAGE(EY44,EZ44)</f>
        <v>#DIV/0!</v>
      </c>
      <c r="FB44" s="182"/>
      <c r="FC44" s="173"/>
      <c r="FD44" s="173"/>
      <c r="FE44" s="178"/>
      <c r="FF44" s="179"/>
      <c r="FG44" s="524"/>
      <c r="FH44" s="191"/>
      <c r="FI44" s="192"/>
    </row>
    <row r="45" spans="1:167" x14ac:dyDescent="0.2">
      <c r="A45" s="18">
        <v>41</v>
      </c>
      <c r="B45" s="455" t="s">
        <v>192</v>
      </c>
      <c r="C45" s="551" t="s">
        <v>238</v>
      </c>
      <c r="D45" s="765"/>
      <c r="E45" s="4">
        <v>89</v>
      </c>
      <c r="F45" s="4"/>
      <c r="G45" s="4">
        <v>58.872087218390796</v>
      </c>
      <c r="H45" s="4">
        <v>101.21563770114942</v>
      </c>
      <c r="I45" s="4">
        <v>76.492606499999994</v>
      </c>
      <c r="J45" s="412">
        <v>100.5</v>
      </c>
      <c r="K45" s="1024"/>
      <c r="L45" s="14"/>
      <c r="M45" s="782">
        <f t="shared" si="37"/>
        <v>85.216066283908049</v>
      </c>
      <c r="N45" s="783">
        <f t="shared" si="38"/>
        <v>18</v>
      </c>
      <c r="O45" s="157">
        <f t="shared" si="22"/>
        <v>91.802061050287364</v>
      </c>
      <c r="P45" s="67">
        <f t="shared" si="39"/>
        <v>10</v>
      </c>
      <c r="Q45" s="157" t="e">
        <f>AVERAGE(D45,E45,H45,I45,#REF!,J45,L45)</f>
        <v>#REF!</v>
      </c>
      <c r="R45" s="67" t="e">
        <f t="shared" si="40"/>
        <v>#REF!</v>
      </c>
      <c r="S45" s="157"/>
      <c r="T45" s="67" t="e">
        <f t="shared" si="41"/>
        <v>#N/A</v>
      </c>
      <c r="U45" s="157">
        <f t="shared" si="23"/>
        <v>88.496303249999997</v>
      </c>
      <c r="V45" s="766">
        <f t="shared" si="42"/>
        <v>1</v>
      </c>
      <c r="W45" s="548"/>
      <c r="X45" s="13"/>
      <c r="Y45" s="13"/>
      <c r="Z45" s="202"/>
      <c r="AA45" s="4">
        <v>56</v>
      </c>
      <c r="AB45" s="4">
        <v>54.2</v>
      </c>
      <c r="AC45" s="4">
        <v>59.85</v>
      </c>
      <c r="AD45" s="4">
        <v>55.25</v>
      </c>
      <c r="AE45" s="4">
        <v>58.9</v>
      </c>
      <c r="AF45" s="412"/>
      <c r="AG45" s="14"/>
      <c r="AH45" s="157">
        <f t="shared" si="24"/>
        <v>56.839999999999996</v>
      </c>
      <c r="AI45" s="40">
        <f t="shared" si="43"/>
        <v>30</v>
      </c>
      <c r="AJ45" s="16"/>
      <c r="AK45" s="17"/>
      <c r="AL45" s="239"/>
      <c r="AM45" s="5">
        <v>93</v>
      </c>
      <c r="AN45" s="5">
        <v>87</v>
      </c>
      <c r="AP45" s="5">
        <v>112</v>
      </c>
      <c r="AQ45" s="5">
        <v>100</v>
      </c>
      <c r="AR45" s="5"/>
      <c r="AS45" s="4"/>
      <c r="AT45" s="32">
        <f t="shared" si="25"/>
        <v>98</v>
      </c>
      <c r="AU45" s="40">
        <f t="shared" si="44"/>
        <v>27</v>
      </c>
      <c r="AV45" s="90"/>
      <c r="AW45" s="17"/>
      <c r="AX45" s="5"/>
      <c r="BB45" s="5">
        <v>31</v>
      </c>
      <c r="BC45" s="5">
        <v>38.385826799999997</v>
      </c>
      <c r="BD45" s="4">
        <v>30.3</v>
      </c>
      <c r="BE45" s="4"/>
      <c r="BF45" s="33">
        <f t="shared" si="45"/>
        <v>33.228608933333327</v>
      </c>
      <c r="BG45" s="40">
        <f t="shared" si="46"/>
        <v>47</v>
      </c>
      <c r="BH45" s="10"/>
      <c r="BI45" s="65"/>
      <c r="BJ45" s="13"/>
      <c r="BK45" s="4"/>
      <c r="BL45" s="5"/>
      <c r="BM45" s="4">
        <v>2</v>
      </c>
      <c r="BN45" s="4">
        <v>0</v>
      </c>
      <c r="BO45" s="4"/>
      <c r="BP45" s="4"/>
      <c r="BQ45" s="30">
        <f t="shared" si="67"/>
        <v>1</v>
      </c>
      <c r="BR45" s="67">
        <f t="shared" si="48"/>
        <v>33</v>
      </c>
      <c r="BS45" s="10"/>
      <c r="BT45" s="149"/>
      <c r="BU45" s="292"/>
      <c r="BV45" s="4">
        <v>0</v>
      </c>
      <c r="BW45" s="4">
        <v>4</v>
      </c>
      <c r="BX45" s="4">
        <v>4.3</v>
      </c>
      <c r="BY45" s="4"/>
      <c r="BZ45" s="4"/>
      <c r="CA45" s="4"/>
      <c r="CB45" s="30">
        <f t="shared" si="68"/>
        <v>2.7666666666666671</v>
      </c>
      <c r="CC45" s="67">
        <f t="shared" si="49"/>
        <v>48</v>
      </c>
      <c r="CD45" s="10"/>
      <c r="CE45" s="17"/>
      <c r="CF45" s="607"/>
      <c r="CG45" s="10"/>
      <c r="CH45" s="423"/>
      <c r="CI45" s="202">
        <v>0</v>
      </c>
      <c r="CJ45" s="4">
        <v>0</v>
      </c>
      <c r="CK45" s="4"/>
      <c r="CL45" s="4"/>
      <c r="CM45" s="4"/>
      <c r="CN45" s="30">
        <f t="shared" si="69"/>
        <v>0</v>
      </c>
      <c r="CO45" s="67">
        <f t="shared" si="51"/>
        <v>1</v>
      </c>
      <c r="CP45" s="70"/>
      <c r="CQ45" s="241"/>
      <c r="CR45" s="249"/>
      <c r="CS45" s="4"/>
      <c r="CT45" s="236">
        <v>0</v>
      </c>
      <c r="CU45" s="4"/>
      <c r="CV45" s="4"/>
      <c r="CW45" s="4"/>
      <c r="CX45" s="236"/>
      <c r="CY45" s="29">
        <f t="shared" si="70"/>
        <v>0</v>
      </c>
      <c r="CZ45" s="243">
        <f t="shared" si="52"/>
        <v>1</v>
      </c>
      <c r="DA45" s="255"/>
      <c r="DB45" s="267"/>
      <c r="DC45" s="158"/>
      <c r="DD45" s="267"/>
      <c r="DF45" s="268" t="s">
        <v>57</v>
      </c>
      <c r="DG45" s="10"/>
      <c r="DH45" s="4"/>
      <c r="DK45" s="29" t="e">
        <f t="shared" si="71"/>
        <v>#DIV/0!</v>
      </c>
      <c r="DL45" s="67" t="e">
        <f t="shared" si="53"/>
        <v>#DIV/0!</v>
      </c>
      <c r="DM45" s="249"/>
      <c r="DN45" s="10"/>
      <c r="DO45" s="5">
        <v>6</v>
      </c>
      <c r="DQ45" s="29">
        <f t="shared" si="29"/>
        <v>6</v>
      </c>
      <c r="DR45" s="67">
        <f t="shared" si="54"/>
        <v>36</v>
      </c>
      <c r="DS45" s="202"/>
      <c r="DT45" s="10"/>
      <c r="DU45" s="10"/>
      <c r="DV45" s="249" t="e">
        <f t="shared" si="30"/>
        <v>#DIV/0!</v>
      </c>
      <c r="DW45" s="607" t="e">
        <f t="shared" si="55"/>
        <v>#DIV/0!</v>
      </c>
      <c r="DX45" s="21"/>
      <c r="DY45" s="202"/>
      <c r="DZ45" s="10"/>
      <c r="EA45" s="10"/>
      <c r="EB45" s="249" t="e">
        <f t="shared" si="31"/>
        <v>#DIV/0!</v>
      </c>
      <c r="EC45" s="607" t="e">
        <f t="shared" si="56"/>
        <v>#DIV/0!</v>
      </c>
      <c r="ED45" s="4"/>
      <c r="EE45" s="4"/>
      <c r="EF45" s="4"/>
      <c r="EG45" s="29" t="e">
        <f t="shared" si="57"/>
        <v>#DIV/0!</v>
      </c>
      <c r="EH45" s="67" t="e">
        <f t="shared" si="21"/>
        <v>#DIV/0!</v>
      </c>
      <c r="EI45" s="79"/>
      <c r="EJ45" s="79"/>
      <c r="EK45" s="79"/>
      <c r="EL45" s="124" t="e">
        <f t="shared" si="72"/>
        <v>#DIV/0!</v>
      </c>
      <c r="EM45" s="79"/>
      <c r="EN45" s="13"/>
      <c r="EO45" s="79"/>
      <c r="EP45" s="124" t="e">
        <f t="shared" si="73"/>
        <v>#DIV/0!</v>
      </c>
      <c r="EQ45" s="79"/>
      <c r="ER45" s="13"/>
      <c r="ES45" s="14">
        <v>4</v>
      </c>
      <c r="ET45" s="14">
        <v>5.25</v>
      </c>
      <c r="EU45" s="66">
        <f t="shared" si="34"/>
        <v>4.625</v>
      </c>
      <c r="EV45" s="79"/>
      <c r="EW45" s="79"/>
      <c r="EX45" s="30" t="e">
        <f t="shared" si="74"/>
        <v>#DIV/0!</v>
      </c>
      <c r="EY45" s="17"/>
      <c r="EZ45" s="79"/>
      <c r="FA45" s="23" t="e">
        <f t="shared" si="75"/>
        <v>#DIV/0!</v>
      </c>
      <c r="FB45" s="141"/>
      <c r="FE45" s="65"/>
      <c r="FF45" s="92"/>
      <c r="FG45" s="96"/>
      <c r="FH45" s="98"/>
      <c r="FI45" s="86"/>
    </row>
    <row r="46" spans="1:167" x14ac:dyDescent="0.2">
      <c r="A46" s="18">
        <v>42</v>
      </c>
      <c r="B46" s="455" t="s">
        <v>193</v>
      </c>
      <c r="C46" s="551" t="s">
        <v>239</v>
      </c>
      <c r="D46" s="765"/>
      <c r="E46" s="4">
        <v>70.8</v>
      </c>
      <c r="F46" s="4"/>
      <c r="G46" s="4">
        <v>51.981234137931033</v>
      </c>
      <c r="H46" s="4">
        <v>89.286116965517238</v>
      </c>
      <c r="I46" s="4">
        <v>57.484757399999999</v>
      </c>
      <c r="J46" s="412">
        <v>66.400000000000006</v>
      </c>
      <c r="K46" s="1024"/>
      <c r="L46" s="14"/>
      <c r="M46" s="782">
        <f t="shared" si="37"/>
        <v>67.190421700689654</v>
      </c>
      <c r="N46" s="783">
        <f t="shared" si="38"/>
        <v>52</v>
      </c>
      <c r="O46" s="157">
        <f t="shared" si="22"/>
        <v>70.992718591379315</v>
      </c>
      <c r="P46" s="67">
        <f t="shared" si="39"/>
        <v>52</v>
      </c>
      <c r="Q46" s="157" t="e">
        <f>AVERAGE(D46,E46,H46,I46,#REF!,J46,L46)</f>
        <v>#REF!</v>
      </c>
      <c r="R46" s="67" t="e">
        <f t="shared" si="40"/>
        <v>#REF!</v>
      </c>
      <c r="S46" s="157"/>
      <c r="T46" s="67" t="e">
        <f t="shared" si="41"/>
        <v>#N/A</v>
      </c>
      <c r="U46" s="157">
        <f t="shared" si="23"/>
        <v>61.942378700000006</v>
      </c>
      <c r="V46" s="766">
        <f t="shared" si="42"/>
        <v>44</v>
      </c>
      <c r="W46" s="548"/>
      <c r="X46" s="13"/>
      <c r="Y46" s="13"/>
      <c r="Z46" s="202"/>
      <c r="AA46" s="4">
        <v>59.4</v>
      </c>
      <c r="AB46" s="4">
        <v>55.3</v>
      </c>
      <c r="AC46" s="4">
        <v>63.55</v>
      </c>
      <c r="AD46" s="4">
        <v>58.6</v>
      </c>
      <c r="AE46" s="4">
        <v>55.9</v>
      </c>
      <c r="AF46" s="412"/>
      <c r="AG46" s="14"/>
      <c r="AH46" s="157">
        <f t="shared" si="24"/>
        <v>58.55</v>
      </c>
      <c r="AI46" s="40">
        <f t="shared" si="43"/>
        <v>9</v>
      </c>
      <c r="AJ46" s="16"/>
      <c r="AK46" s="17"/>
      <c r="AL46" s="10"/>
      <c r="AM46" s="5">
        <v>92</v>
      </c>
      <c r="AN46" s="5">
        <v>87</v>
      </c>
      <c r="AP46" s="5">
        <v>110</v>
      </c>
      <c r="AQ46" s="5">
        <v>98</v>
      </c>
      <c r="AR46" s="5"/>
      <c r="AS46" s="4"/>
      <c r="AT46" s="32">
        <f t="shared" si="25"/>
        <v>96.75</v>
      </c>
      <c r="AU46" s="40">
        <f t="shared" si="44"/>
        <v>19</v>
      </c>
      <c r="AV46" s="90"/>
      <c r="AW46" s="17"/>
      <c r="AX46" s="5"/>
      <c r="BB46" s="5">
        <v>35</v>
      </c>
      <c r="BC46" s="5">
        <v>40.551181100000001</v>
      </c>
      <c r="BD46" s="4">
        <v>32.700000000000003</v>
      </c>
      <c r="BE46" s="4"/>
      <c r="BF46" s="33">
        <f t="shared" si="45"/>
        <v>36.083727033333339</v>
      </c>
      <c r="BG46" s="40">
        <f t="shared" si="46"/>
        <v>18</v>
      </c>
      <c r="BH46" s="10"/>
      <c r="BI46" s="65"/>
      <c r="BJ46" s="13"/>
      <c r="BK46" s="4"/>
      <c r="BL46" s="5"/>
      <c r="BM46" s="4">
        <v>2</v>
      </c>
      <c r="BN46" s="4">
        <v>1</v>
      </c>
      <c r="BO46" s="4"/>
      <c r="BP46" s="4"/>
      <c r="BQ46" s="30">
        <f t="shared" si="67"/>
        <v>1.5</v>
      </c>
      <c r="BR46" s="67">
        <f t="shared" si="48"/>
        <v>50</v>
      </c>
      <c r="BS46" s="10"/>
      <c r="BT46" s="149"/>
      <c r="BU46" s="292"/>
      <c r="BV46" s="4">
        <v>0</v>
      </c>
      <c r="BW46" s="4">
        <v>4</v>
      </c>
      <c r="BX46" s="4">
        <v>3.7</v>
      </c>
      <c r="BY46" s="4"/>
      <c r="BZ46" s="4"/>
      <c r="CA46" s="4"/>
      <c r="CB46" s="30">
        <f t="shared" si="68"/>
        <v>2.5666666666666669</v>
      </c>
      <c r="CC46" s="67">
        <f t="shared" si="49"/>
        <v>45</v>
      </c>
      <c r="CD46" s="10"/>
      <c r="CE46" s="17"/>
      <c r="CF46" s="607"/>
      <c r="CG46" s="10"/>
      <c r="CH46" s="423"/>
      <c r="CI46" s="202"/>
      <c r="CJ46" s="4">
        <v>0</v>
      </c>
      <c r="CK46" s="4"/>
      <c r="CL46" s="4"/>
      <c r="CM46" s="4"/>
      <c r="CN46" s="30">
        <f t="shared" si="69"/>
        <v>0</v>
      </c>
      <c r="CO46" s="67">
        <f t="shared" si="51"/>
        <v>1</v>
      </c>
      <c r="CP46" s="70"/>
      <c r="CQ46" s="241"/>
      <c r="CR46" s="249"/>
      <c r="CS46" s="4"/>
      <c r="CT46" s="236">
        <v>0</v>
      </c>
      <c r="CU46" s="4"/>
      <c r="CV46" s="4"/>
      <c r="CW46" s="4"/>
      <c r="CX46" s="236"/>
      <c r="CY46" s="29">
        <f t="shared" si="70"/>
        <v>0</v>
      </c>
      <c r="CZ46" s="243">
        <f t="shared" si="52"/>
        <v>1</v>
      </c>
      <c r="DA46" s="255"/>
      <c r="DB46" s="267"/>
      <c r="DC46" s="158"/>
      <c r="DD46" s="267"/>
      <c r="DF46" s="268" t="s">
        <v>57</v>
      </c>
      <c r="DG46" s="10"/>
      <c r="DH46" s="4"/>
      <c r="DK46" s="29" t="e">
        <f t="shared" si="71"/>
        <v>#DIV/0!</v>
      </c>
      <c r="DL46" s="67" t="e">
        <f t="shared" si="53"/>
        <v>#DIV/0!</v>
      </c>
      <c r="DM46" s="249"/>
      <c r="DN46" s="10"/>
      <c r="DO46" s="5">
        <v>4.5</v>
      </c>
      <c r="DQ46" s="29">
        <f t="shared" si="29"/>
        <v>4.5</v>
      </c>
      <c r="DR46" s="67">
        <f t="shared" si="54"/>
        <v>17</v>
      </c>
      <c r="DS46" s="202"/>
      <c r="DT46" s="10"/>
      <c r="DU46" s="10"/>
      <c r="DV46" s="249" t="e">
        <f t="shared" si="30"/>
        <v>#DIV/0!</v>
      </c>
      <c r="DW46" s="607" t="e">
        <f t="shared" si="55"/>
        <v>#DIV/0!</v>
      </c>
      <c r="DX46" s="21"/>
      <c r="DY46" s="202"/>
      <c r="DZ46" s="10"/>
      <c r="EA46" s="10"/>
      <c r="EB46" s="249" t="e">
        <f t="shared" si="31"/>
        <v>#DIV/0!</v>
      </c>
      <c r="EC46" s="607" t="e">
        <f t="shared" si="56"/>
        <v>#DIV/0!</v>
      </c>
      <c r="ED46" s="4"/>
      <c r="EE46" s="4"/>
      <c r="EF46" s="4"/>
      <c r="EG46" s="29" t="e">
        <f t="shared" si="57"/>
        <v>#DIV/0!</v>
      </c>
      <c r="EH46" s="67" t="e">
        <f t="shared" si="21"/>
        <v>#DIV/0!</v>
      </c>
      <c r="EI46" s="79"/>
      <c r="EJ46" s="79"/>
      <c r="EK46" s="79"/>
      <c r="EL46" s="124" t="e">
        <f t="shared" si="72"/>
        <v>#DIV/0!</v>
      </c>
      <c r="EM46" s="79"/>
      <c r="EN46" s="13"/>
      <c r="EO46" s="79"/>
      <c r="EP46" s="124" t="e">
        <f t="shared" si="73"/>
        <v>#DIV/0!</v>
      </c>
      <c r="EQ46" s="79"/>
      <c r="ER46" s="13"/>
      <c r="ES46" s="14">
        <v>4</v>
      </c>
      <c r="ET46" s="14">
        <v>4.75</v>
      </c>
      <c r="EU46" s="66">
        <f t="shared" si="34"/>
        <v>4.375</v>
      </c>
      <c r="EV46" s="79"/>
      <c r="EW46" s="79"/>
      <c r="EX46" s="30" t="e">
        <f t="shared" si="74"/>
        <v>#DIV/0!</v>
      </c>
      <c r="EY46" s="17"/>
      <c r="EZ46" s="79"/>
      <c r="FA46" s="23" t="e">
        <f t="shared" si="75"/>
        <v>#DIV/0!</v>
      </c>
      <c r="FB46" s="141"/>
      <c r="FE46" s="65"/>
      <c r="FF46" s="92"/>
      <c r="FG46" s="95"/>
      <c r="FH46" s="98"/>
      <c r="FI46" s="86"/>
    </row>
    <row r="47" spans="1:167" x14ac:dyDescent="0.2">
      <c r="A47" s="18">
        <v>43</v>
      </c>
      <c r="B47" s="455" t="s">
        <v>194</v>
      </c>
      <c r="C47" s="551" t="s">
        <v>240</v>
      </c>
      <c r="D47" s="765"/>
      <c r="E47" s="4">
        <v>120.3</v>
      </c>
      <c r="F47" s="4"/>
      <c r="G47" s="4">
        <v>83.046774252873547</v>
      </c>
      <c r="H47" s="4">
        <v>102.39693149425288</v>
      </c>
      <c r="I47" s="4">
        <v>72.479389299999994</v>
      </c>
      <c r="J47" s="412">
        <v>76.3</v>
      </c>
      <c r="K47" s="1024"/>
      <c r="L47" s="14"/>
      <c r="M47" s="782">
        <f t="shared" si="37"/>
        <v>90.904619009425289</v>
      </c>
      <c r="N47" s="783">
        <f t="shared" si="38"/>
        <v>3</v>
      </c>
      <c r="O47" s="157">
        <f t="shared" si="22"/>
        <v>92.869080198563225</v>
      </c>
      <c r="P47" s="67">
        <f t="shared" si="39"/>
        <v>8</v>
      </c>
      <c r="Q47" s="157" t="e">
        <f>AVERAGE(D47,E47,H47,I47,#REF!,J47,L47)</f>
        <v>#REF!</v>
      </c>
      <c r="R47" s="67" t="e">
        <f t="shared" si="40"/>
        <v>#REF!</v>
      </c>
      <c r="S47" s="157"/>
      <c r="T47" s="67" t="e">
        <f t="shared" si="41"/>
        <v>#N/A</v>
      </c>
      <c r="U47" s="157">
        <f t="shared" si="23"/>
        <v>74.389694649999996</v>
      </c>
      <c r="V47" s="766">
        <f t="shared" si="42"/>
        <v>22</v>
      </c>
      <c r="W47" s="548"/>
      <c r="X47" s="13"/>
      <c r="Y47" s="13"/>
      <c r="Z47" s="202"/>
      <c r="AA47" s="4">
        <v>56.349999999999994</v>
      </c>
      <c r="AB47" s="4"/>
      <c r="AC47" s="4">
        <v>58.95</v>
      </c>
      <c r="AD47" s="4">
        <v>56.15</v>
      </c>
      <c r="AE47" s="4">
        <v>55.5</v>
      </c>
      <c r="AF47" s="412"/>
      <c r="AG47" s="14"/>
      <c r="AH47" s="157">
        <f t="shared" si="24"/>
        <v>56.737499999999997</v>
      </c>
      <c r="AI47" s="40">
        <f t="shared" si="43"/>
        <v>31</v>
      </c>
      <c r="AJ47" s="16"/>
      <c r="AK47" s="17"/>
      <c r="AL47" s="10"/>
      <c r="AM47" s="5">
        <v>94</v>
      </c>
      <c r="AN47" s="5">
        <v>86</v>
      </c>
      <c r="AP47" s="5">
        <v>112</v>
      </c>
      <c r="AQ47" s="5">
        <v>100</v>
      </c>
      <c r="AR47" s="5"/>
      <c r="AS47" s="4"/>
      <c r="AT47" s="32">
        <f t="shared" si="25"/>
        <v>98</v>
      </c>
      <c r="AU47" s="40">
        <f t="shared" si="44"/>
        <v>27</v>
      </c>
      <c r="AV47" s="90"/>
      <c r="AW47" s="17"/>
      <c r="AX47" s="5"/>
      <c r="BB47" s="5">
        <v>37</v>
      </c>
      <c r="BC47" s="5">
        <v>41.141732300000001</v>
      </c>
      <c r="BD47" s="4">
        <v>33.5</v>
      </c>
      <c r="BE47" s="4"/>
      <c r="BF47" s="33">
        <f t="shared" si="45"/>
        <v>37.213910766666665</v>
      </c>
      <c r="BG47" s="40">
        <f t="shared" si="46"/>
        <v>11</v>
      </c>
      <c r="BH47" s="10"/>
      <c r="BI47" s="65"/>
      <c r="BJ47" s="13"/>
      <c r="BK47" s="4"/>
      <c r="BL47" s="5"/>
      <c r="BM47" s="4">
        <v>1</v>
      </c>
      <c r="BN47" s="4">
        <v>0</v>
      </c>
      <c r="BO47" s="4"/>
      <c r="BP47" s="4"/>
      <c r="BQ47" s="30">
        <f t="shared" si="67"/>
        <v>0.5</v>
      </c>
      <c r="BR47" s="67">
        <f t="shared" si="48"/>
        <v>2</v>
      </c>
      <c r="BS47" s="10"/>
      <c r="BT47" s="149"/>
      <c r="BU47" s="292"/>
      <c r="BV47" s="4">
        <v>0</v>
      </c>
      <c r="BW47" s="4">
        <v>0.5</v>
      </c>
      <c r="BX47" s="4">
        <v>1</v>
      </c>
      <c r="BY47" s="4"/>
      <c r="BZ47" s="4"/>
      <c r="CA47" s="4"/>
      <c r="CB47" s="30">
        <f t="shared" si="68"/>
        <v>0.5</v>
      </c>
      <c r="CC47" s="67">
        <f t="shared" si="49"/>
        <v>28</v>
      </c>
      <c r="CD47" s="10"/>
      <c r="CE47" s="17"/>
      <c r="CF47" s="607"/>
      <c r="CG47" s="10"/>
      <c r="CH47" s="423"/>
      <c r="CI47" s="202">
        <v>1</v>
      </c>
      <c r="CJ47" s="4">
        <v>0</v>
      </c>
      <c r="CK47" s="4"/>
      <c r="CL47" s="4"/>
      <c r="CM47" s="4"/>
      <c r="CN47" s="30">
        <f t="shared" si="69"/>
        <v>0.5</v>
      </c>
      <c r="CO47" s="67">
        <f t="shared" si="51"/>
        <v>31</v>
      </c>
      <c r="CP47" s="70"/>
      <c r="CQ47" s="241"/>
      <c r="CR47" s="249"/>
      <c r="CS47" s="4"/>
      <c r="CT47" s="236">
        <v>0</v>
      </c>
      <c r="CU47" s="4"/>
      <c r="CV47" s="4"/>
      <c r="CW47" s="4"/>
      <c r="CX47" s="236"/>
      <c r="CY47" s="29">
        <f t="shared" si="70"/>
        <v>0</v>
      </c>
      <c r="CZ47" s="243">
        <f t="shared" si="52"/>
        <v>1</v>
      </c>
      <c r="DA47" s="255"/>
      <c r="DB47" s="267"/>
      <c r="DC47" s="158"/>
      <c r="DD47" s="267"/>
      <c r="DF47" s="268" t="s">
        <v>57</v>
      </c>
      <c r="DG47" s="10"/>
      <c r="DH47" s="4"/>
      <c r="DK47" s="29" t="e">
        <f t="shared" si="71"/>
        <v>#DIV/0!</v>
      </c>
      <c r="DL47" s="67" t="e">
        <f t="shared" si="53"/>
        <v>#DIV/0!</v>
      </c>
      <c r="DM47" s="249"/>
      <c r="DN47" s="10"/>
      <c r="DO47" s="5">
        <v>4.5</v>
      </c>
      <c r="DQ47" s="29">
        <f t="shared" si="29"/>
        <v>4.5</v>
      </c>
      <c r="DR47" s="67">
        <f t="shared" si="54"/>
        <v>17</v>
      </c>
      <c r="DS47" s="202"/>
      <c r="DT47" s="10"/>
      <c r="DU47" s="10"/>
      <c r="DV47" s="249" t="e">
        <f t="shared" si="30"/>
        <v>#DIV/0!</v>
      </c>
      <c r="DW47" s="607" t="e">
        <f t="shared" si="55"/>
        <v>#DIV/0!</v>
      </c>
      <c r="DX47" s="21"/>
      <c r="DY47" s="202"/>
      <c r="DZ47" s="10"/>
      <c r="EA47" s="10"/>
      <c r="EB47" s="249" t="e">
        <f t="shared" si="31"/>
        <v>#DIV/0!</v>
      </c>
      <c r="EC47" s="607" t="e">
        <f t="shared" si="56"/>
        <v>#DIV/0!</v>
      </c>
      <c r="ED47" s="4"/>
      <c r="EE47" s="4"/>
      <c r="EF47" s="4"/>
      <c r="EG47" s="29" t="e">
        <f t="shared" si="57"/>
        <v>#DIV/0!</v>
      </c>
      <c r="EH47" s="67" t="e">
        <f t="shared" si="21"/>
        <v>#DIV/0!</v>
      </c>
      <c r="EI47" s="79"/>
      <c r="EJ47" s="79"/>
      <c r="EK47" s="79"/>
      <c r="EL47" s="124" t="e">
        <f t="shared" si="72"/>
        <v>#DIV/0!</v>
      </c>
      <c r="EM47" s="79"/>
      <c r="EN47" s="13"/>
      <c r="EO47" s="79"/>
      <c r="EP47" s="124" t="e">
        <f t="shared" si="73"/>
        <v>#DIV/0!</v>
      </c>
      <c r="EQ47" s="79"/>
      <c r="ER47" s="13"/>
      <c r="ES47" s="14">
        <v>5</v>
      </c>
      <c r="ET47" s="14">
        <v>6.25</v>
      </c>
      <c r="EU47" s="66">
        <f t="shared" si="34"/>
        <v>5.625</v>
      </c>
      <c r="EV47" s="79"/>
      <c r="EW47" s="79"/>
      <c r="EX47" s="30" t="e">
        <f t="shared" si="74"/>
        <v>#DIV/0!</v>
      </c>
      <c r="EY47" s="17"/>
      <c r="EZ47" s="79"/>
      <c r="FA47" s="23" t="e">
        <f t="shared" si="75"/>
        <v>#DIV/0!</v>
      </c>
      <c r="FB47" s="141"/>
      <c r="FE47" s="65"/>
      <c r="FF47" s="92"/>
      <c r="FG47" s="95"/>
      <c r="FH47" s="98"/>
      <c r="FI47" s="86"/>
    </row>
    <row r="48" spans="1:167" x14ac:dyDescent="0.2">
      <c r="A48" s="18">
        <v>44</v>
      </c>
      <c r="B48" s="455" t="s">
        <v>195</v>
      </c>
      <c r="C48" s="551" t="s">
        <v>241</v>
      </c>
      <c r="D48" s="765"/>
      <c r="E48" s="4">
        <v>105.2</v>
      </c>
      <c r="F48" s="4"/>
      <c r="G48" s="4">
        <v>68.520668965517245</v>
      </c>
      <c r="H48" s="4">
        <v>102.21334528735632</v>
      </c>
      <c r="I48" s="4">
        <v>56.946684900000001</v>
      </c>
      <c r="J48" s="412">
        <v>82.3</v>
      </c>
      <c r="K48" s="1024"/>
      <c r="L48" s="14"/>
      <c r="M48" s="782">
        <f t="shared" si="37"/>
        <v>83.036139830574712</v>
      </c>
      <c r="N48" s="783">
        <f t="shared" si="38"/>
        <v>23</v>
      </c>
      <c r="O48" s="157">
        <f t="shared" si="22"/>
        <v>86.665007546839078</v>
      </c>
      <c r="P48" s="67">
        <f t="shared" si="39"/>
        <v>28</v>
      </c>
      <c r="Q48" s="157" t="e">
        <f>AVERAGE(D48,E48,H48,I48,#REF!,J48,L48)</f>
        <v>#REF!</v>
      </c>
      <c r="R48" s="67" t="e">
        <f t="shared" si="40"/>
        <v>#REF!</v>
      </c>
      <c r="S48" s="157"/>
      <c r="T48" s="67" t="e">
        <f t="shared" si="41"/>
        <v>#N/A</v>
      </c>
      <c r="U48" s="157">
        <f t="shared" si="23"/>
        <v>69.623342449999996</v>
      </c>
      <c r="V48" s="766">
        <f t="shared" si="42"/>
        <v>33</v>
      </c>
      <c r="W48" s="548"/>
      <c r="X48" s="13"/>
      <c r="Y48" s="13"/>
      <c r="Z48" s="202"/>
      <c r="AA48" s="4">
        <v>57.75</v>
      </c>
      <c r="AB48" s="4">
        <v>57</v>
      </c>
      <c r="AC48" s="4">
        <v>60.650000000000006</v>
      </c>
      <c r="AD48" s="4">
        <v>56.6</v>
      </c>
      <c r="AE48" s="4">
        <v>59.2</v>
      </c>
      <c r="AF48" s="412"/>
      <c r="AG48" s="14"/>
      <c r="AH48" s="157">
        <f t="shared" si="24"/>
        <v>58.239999999999995</v>
      </c>
      <c r="AI48" s="40">
        <f t="shared" si="43"/>
        <v>14</v>
      </c>
      <c r="AJ48" s="16"/>
      <c r="AK48" s="17"/>
      <c r="AL48" s="239"/>
      <c r="AM48" s="5">
        <v>93</v>
      </c>
      <c r="AN48" s="5">
        <v>87</v>
      </c>
      <c r="AP48" s="5">
        <v>111</v>
      </c>
      <c r="AQ48" s="5">
        <v>102</v>
      </c>
      <c r="AR48" s="5"/>
      <c r="AS48" s="4"/>
      <c r="AT48" s="32">
        <f t="shared" si="25"/>
        <v>98.25</v>
      </c>
      <c r="AU48" s="40">
        <f t="shared" si="44"/>
        <v>31</v>
      </c>
      <c r="AV48" s="90"/>
      <c r="AW48" s="17"/>
      <c r="AX48" s="5"/>
      <c r="BB48" s="5">
        <v>38</v>
      </c>
      <c r="BC48" s="5">
        <v>37.598425200000001</v>
      </c>
      <c r="BD48" s="4">
        <v>29.9</v>
      </c>
      <c r="BE48" s="4"/>
      <c r="BF48" s="33">
        <f t="shared" si="45"/>
        <v>35.16614173333334</v>
      </c>
      <c r="BG48" s="40">
        <f t="shared" si="46"/>
        <v>28</v>
      </c>
      <c r="BH48" s="10"/>
      <c r="BI48" s="65"/>
      <c r="BJ48" s="13"/>
      <c r="BK48" s="4"/>
      <c r="BL48" s="5"/>
      <c r="BM48" s="4">
        <v>1</v>
      </c>
      <c r="BN48" s="4">
        <v>0</v>
      </c>
      <c r="BO48" s="4"/>
      <c r="BP48" s="4"/>
      <c r="BQ48" s="30">
        <f t="shared" si="47"/>
        <v>0.5</v>
      </c>
      <c r="BR48" s="67">
        <f t="shared" si="48"/>
        <v>2</v>
      </c>
      <c r="BS48" s="10"/>
      <c r="BT48" s="149"/>
      <c r="BU48" s="292"/>
      <c r="BV48" s="4">
        <v>0</v>
      </c>
      <c r="BW48" s="4">
        <v>0</v>
      </c>
      <c r="BX48" s="4">
        <v>1.3</v>
      </c>
      <c r="BY48" s="4"/>
      <c r="BZ48" s="4"/>
      <c r="CA48" s="4"/>
      <c r="CB48" s="30">
        <f t="shared" si="26"/>
        <v>0.43333333333333335</v>
      </c>
      <c r="CC48" s="67">
        <f t="shared" si="49"/>
        <v>27</v>
      </c>
      <c r="CD48" s="10"/>
      <c r="CE48" s="17"/>
      <c r="CF48" s="607"/>
      <c r="CG48" s="10"/>
      <c r="CH48" s="423"/>
      <c r="CI48" s="202">
        <v>5</v>
      </c>
      <c r="CJ48" s="4">
        <v>0</v>
      </c>
      <c r="CK48" s="4"/>
      <c r="CL48" s="4"/>
      <c r="CM48" s="4"/>
      <c r="CN48" s="30">
        <f t="shared" si="50"/>
        <v>2.5</v>
      </c>
      <c r="CO48" s="67">
        <f t="shared" si="51"/>
        <v>50</v>
      </c>
      <c r="CP48" s="70"/>
      <c r="CQ48" s="241"/>
      <c r="CR48" s="249"/>
      <c r="CS48" s="4"/>
      <c r="CT48" s="236">
        <v>0</v>
      </c>
      <c r="CU48" s="4"/>
      <c r="CV48" s="4"/>
      <c r="CW48" s="4"/>
      <c r="CX48" s="236"/>
      <c r="CY48" s="29">
        <f t="shared" si="27"/>
        <v>0</v>
      </c>
      <c r="CZ48" s="243">
        <f t="shared" si="52"/>
        <v>1</v>
      </c>
      <c r="DA48" s="255"/>
      <c r="DB48" s="267"/>
      <c r="DC48" s="158"/>
      <c r="DD48" s="267"/>
      <c r="DF48" s="268" t="s">
        <v>57</v>
      </c>
      <c r="DG48" s="10"/>
      <c r="DH48" s="4"/>
      <c r="DK48" s="29" t="e">
        <f t="shared" si="28"/>
        <v>#DIV/0!</v>
      </c>
      <c r="DL48" s="67" t="e">
        <f t="shared" si="53"/>
        <v>#DIV/0!</v>
      </c>
      <c r="DM48" s="249"/>
      <c r="DN48" s="10"/>
      <c r="DO48" s="5">
        <v>4.5</v>
      </c>
      <c r="DQ48" s="29">
        <f t="shared" si="29"/>
        <v>4.5</v>
      </c>
      <c r="DR48" s="67">
        <f t="shared" si="54"/>
        <v>17</v>
      </c>
      <c r="DS48" s="202"/>
      <c r="DT48" s="10"/>
      <c r="DU48" s="10"/>
      <c r="DV48" s="249" t="e">
        <f t="shared" si="30"/>
        <v>#DIV/0!</v>
      </c>
      <c r="DW48" s="607" t="e">
        <f t="shared" si="55"/>
        <v>#DIV/0!</v>
      </c>
      <c r="DX48" s="21"/>
      <c r="DY48" s="202"/>
      <c r="DZ48" s="10"/>
      <c r="EA48" s="10"/>
      <c r="EB48" s="249" t="e">
        <f t="shared" si="31"/>
        <v>#DIV/0!</v>
      </c>
      <c r="EC48" s="607" t="e">
        <f t="shared" si="56"/>
        <v>#DIV/0!</v>
      </c>
      <c r="ED48" s="4"/>
      <c r="EE48" s="4"/>
      <c r="EF48" s="4"/>
      <c r="EG48" s="29" t="e">
        <f t="shared" si="57"/>
        <v>#DIV/0!</v>
      </c>
      <c r="EH48" s="67" t="e">
        <f t="shared" si="21"/>
        <v>#DIV/0!</v>
      </c>
      <c r="EI48" s="79"/>
      <c r="EJ48" s="79"/>
      <c r="EK48" s="79"/>
      <c r="EL48" s="124" t="e">
        <f t="shared" si="32"/>
        <v>#DIV/0!</v>
      </c>
      <c r="EM48" s="79"/>
      <c r="EN48" s="13"/>
      <c r="EO48" s="79"/>
      <c r="EP48" s="124" t="e">
        <f t="shared" si="33"/>
        <v>#DIV/0!</v>
      </c>
      <c r="EQ48" s="79"/>
      <c r="ER48" s="13"/>
      <c r="ES48" s="14">
        <v>6</v>
      </c>
      <c r="ET48" s="14">
        <v>5.75</v>
      </c>
      <c r="EU48" s="66">
        <f t="shared" si="34"/>
        <v>5.875</v>
      </c>
      <c r="EV48" s="79"/>
      <c r="EW48" s="79"/>
      <c r="EX48" s="30" t="e">
        <f t="shared" si="35"/>
        <v>#DIV/0!</v>
      </c>
      <c r="EY48" s="17"/>
      <c r="EZ48" s="79"/>
      <c r="FA48" s="23" t="e">
        <f t="shared" si="36"/>
        <v>#DIV/0!</v>
      </c>
      <c r="FB48" s="141"/>
      <c r="FE48" s="65"/>
      <c r="FF48" s="92"/>
      <c r="FG48" s="93"/>
      <c r="FH48" s="98"/>
      <c r="FI48" s="86"/>
    </row>
    <row r="49" spans="1:165" s="193" customFormat="1" x14ac:dyDescent="0.2">
      <c r="A49" s="163">
        <v>45</v>
      </c>
      <c r="B49" s="456" t="s">
        <v>196</v>
      </c>
      <c r="C49" s="552" t="s">
        <v>242</v>
      </c>
      <c r="D49" s="767"/>
      <c r="E49" s="165">
        <v>86.6</v>
      </c>
      <c r="F49" s="165"/>
      <c r="G49" s="165">
        <v>72.899908045977014</v>
      </c>
      <c r="H49" s="165">
        <v>96.929344827586192</v>
      </c>
      <c r="I49" s="165">
        <v>66.532521799999998</v>
      </c>
      <c r="J49" s="413">
        <v>75.900000000000006</v>
      </c>
      <c r="K49" s="1025"/>
      <c r="L49" s="166"/>
      <c r="M49" s="784">
        <f t="shared" si="37"/>
        <v>79.772354934712638</v>
      </c>
      <c r="N49" s="785">
        <f t="shared" si="38"/>
        <v>32</v>
      </c>
      <c r="O49" s="167">
        <f t="shared" si="22"/>
        <v>81.490466656896558</v>
      </c>
      <c r="P49" s="169">
        <f t="shared" si="39"/>
        <v>38</v>
      </c>
      <c r="Q49" s="167" t="e">
        <f>AVERAGE(D49,E49,H49,I49,#REF!,J49,L49)</f>
        <v>#REF!</v>
      </c>
      <c r="R49" s="169" t="e">
        <f t="shared" si="40"/>
        <v>#REF!</v>
      </c>
      <c r="S49" s="167"/>
      <c r="T49" s="169" t="e">
        <f t="shared" si="41"/>
        <v>#N/A</v>
      </c>
      <c r="U49" s="167">
        <f t="shared" si="23"/>
        <v>71.216260900000009</v>
      </c>
      <c r="V49" s="768">
        <f t="shared" si="42"/>
        <v>28</v>
      </c>
      <c r="W49" s="548"/>
      <c r="X49" s="164"/>
      <c r="Y49" s="164"/>
      <c r="Z49" s="203"/>
      <c r="AA49" s="165">
        <v>58.2</v>
      </c>
      <c r="AB49" s="165"/>
      <c r="AC49" s="165">
        <v>62.1</v>
      </c>
      <c r="AD49" s="165">
        <v>57.9</v>
      </c>
      <c r="AE49" s="165">
        <v>53.8</v>
      </c>
      <c r="AF49" s="413"/>
      <c r="AG49" s="166"/>
      <c r="AH49" s="167">
        <f t="shared" si="24"/>
        <v>58</v>
      </c>
      <c r="AI49" s="171">
        <f t="shared" si="43"/>
        <v>17</v>
      </c>
      <c r="AJ49" s="172"/>
      <c r="AK49" s="188"/>
      <c r="AL49" s="177"/>
      <c r="AM49" s="173">
        <v>91</v>
      </c>
      <c r="AN49" s="173">
        <v>79</v>
      </c>
      <c r="AO49" s="173"/>
      <c r="AP49" s="173">
        <v>111</v>
      </c>
      <c r="AQ49" s="173">
        <v>94</v>
      </c>
      <c r="AR49" s="173"/>
      <c r="AS49" s="165"/>
      <c r="AT49" s="174">
        <f t="shared" si="25"/>
        <v>93.75</v>
      </c>
      <c r="AU49" s="171">
        <f t="shared" si="44"/>
        <v>11</v>
      </c>
      <c r="AV49" s="175"/>
      <c r="AW49" s="188"/>
      <c r="AX49" s="173"/>
      <c r="AY49" s="173"/>
      <c r="AZ49" s="173"/>
      <c r="BA49" s="173"/>
      <c r="BB49" s="173">
        <v>37</v>
      </c>
      <c r="BC49" s="173">
        <v>42.125984299999999</v>
      </c>
      <c r="BD49" s="165">
        <v>35.4</v>
      </c>
      <c r="BE49" s="165"/>
      <c r="BF49" s="176">
        <f t="shared" si="45"/>
        <v>38.175328100000002</v>
      </c>
      <c r="BG49" s="171">
        <f t="shared" si="46"/>
        <v>3</v>
      </c>
      <c r="BH49" s="177"/>
      <c r="BI49" s="178"/>
      <c r="BJ49" s="164"/>
      <c r="BK49" s="165"/>
      <c r="BL49" s="173"/>
      <c r="BM49" s="165">
        <v>2</v>
      </c>
      <c r="BN49" s="165">
        <v>0</v>
      </c>
      <c r="BO49" s="165"/>
      <c r="BP49" s="165"/>
      <c r="BQ49" s="180">
        <f t="shared" si="47"/>
        <v>1</v>
      </c>
      <c r="BR49" s="169">
        <f t="shared" si="48"/>
        <v>33</v>
      </c>
      <c r="BS49" s="177"/>
      <c r="BT49" s="181"/>
      <c r="BU49" s="465"/>
      <c r="BV49" s="165">
        <v>0</v>
      </c>
      <c r="BW49" s="165">
        <v>1.5</v>
      </c>
      <c r="BX49" s="165">
        <v>3.7</v>
      </c>
      <c r="BY49" s="165"/>
      <c r="BZ49" s="165"/>
      <c r="CA49" s="165"/>
      <c r="CB49" s="180">
        <f t="shared" ref="CB49:CB56" si="76">AVERAGE(BU49:CA49)</f>
        <v>1.7333333333333334</v>
      </c>
      <c r="CC49" s="169">
        <f t="shared" si="49"/>
        <v>41</v>
      </c>
      <c r="CD49" s="177"/>
      <c r="CE49" s="188"/>
      <c r="CF49" s="610"/>
      <c r="CG49" s="177"/>
      <c r="CH49" s="425"/>
      <c r="CI49" s="203">
        <v>0</v>
      </c>
      <c r="CJ49" s="165">
        <v>0</v>
      </c>
      <c r="CK49" s="165"/>
      <c r="CL49" s="165"/>
      <c r="CM49" s="165"/>
      <c r="CN49" s="180">
        <f t="shared" si="50"/>
        <v>0</v>
      </c>
      <c r="CO49" s="169">
        <f t="shared" si="51"/>
        <v>1</v>
      </c>
      <c r="CP49" s="183"/>
      <c r="CQ49" s="242"/>
      <c r="CR49" s="253"/>
      <c r="CS49" s="165"/>
      <c r="CT49" s="237">
        <v>2</v>
      </c>
      <c r="CU49" s="165"/>
      <c r="CV49" s="165"/>
      <c r="CW49" s="165"/>
      <c r="CX49" s="237"/>
      <c r="CY49" s="170">
        <f t="shared" ref="CY49:CY56" si="77">AVERAGE(CS49:CX49)</f>
        <v>2</v>
      </c>
      <c r="CZ49" s="247">
        <f t="shared" si="52"/>
        <v>47</v>
      </c>
      <c r="DA49" s="261"/>
      <c r="DB49" s="269"/>
      <c r="DC49" s="168"/>
      <c r="DD49" s="269"/>
      <c r="DE49" s="461"/>
      <c r="DF49" s="270" t="s">
        <v>57</v>
      </c>
      <c r="DG49" s="177"/>
      <c r="DH49" s="165"/>
      <c r="DI49" s="173"/>
      <c r="DJ49" s="165"/>
      <c r="DK49" s="170" t="e">
        <f t="shared" ref="DK49:DK56" si="78">AVERAGE(DG49:DJ49)</f>
        <v>#DIV/0!</v>
      </c>
      <c r="DL49" s="169" t="e">
        <f t="shared" si="53"/>
        <v>#DIV/0!</v>
      </c>
      <c r="DM49" s="253"/>
      <c r="DN49" s="177"/>
      <c r="DO49" s="173">
        <v>4.5</v>
      </c>
      <c r="DP49" s="165"/>
      <c r="DQ49" s="170">
        <f t="shared" si="29"/>
        <v>4.5</v>
      </c>
      <c r="DR49" s="169">
        <f t="shared" si="54"/>
        <v>17</v>
      </c>
      <c r="DS49" s="203"/>
      <c r="DT49" s="177"/>
      <c r="DU49" s="177"/>
      <c r="DV49" s="253" t="e">
        <f t="shared" si="30"/>
        <v>#DIV/0!</v>
      </c>
      <c r="DW49" s="610" t="e">
        <f t="shared" si="55"/>
        <v>#DIV/0!</v>
      </c>
      <c r="DX49" s="184"/>
      <c r="DY49" s="203"/>
      <c r="DZ49" s="177"/>
      <c r="EA49" s="177"/>
      <c r="EB49" s="253" t="e">
        <f t="shared" si="31"/>
        <v>#DIV/0!</v>
      </c>
      <c r="EC49" s="610" t="e">
        <f t="shared" si="56"/>
        <v>#DIV/0!</v>
      </c>
      <c r="ED49" s="165"/>
      <c r="EE49" s="165"/>
      <c r="EF49" s="165"/>
      <c r="EG49" s="170" t="e">
        <f t="shared" si="57"/>
        <v>#DIV/0!</v>
      </c>
      <c r="EH49" s="169" t="e">
        <f t="shared" ref="EH49:EH56" si="79">RANK(EG49,EG$5:EG$48,1)</f>
        <v>#DIV/0!</v>
      </c>
      <c r="EI49" s="185"/>
      <c r="EJ49" s="185"/>
      <c r="EK49" s="185"/>
      <c r="EL49" s="186" t="e">
        <f t="shared" ref="EL49:EL56" si="80">AVERAGE(EJ49,EK49)</f>
        <v>#DIV/0!</v>
      </c>
      <c r="EM49" s="185"/>
      <c r="EN49" s="164"/>
      <c r="EO49" s="185"/>
      <c r="EP49" s="186" t="e">
        <f t="shared" ref="EP49:EP56" si="81">AVERAGE(EN49,EO49)</f>
        <v>#DIV/0!</v>
      </c>
      <c r="EQ49" s="185"/>
      <c r="ER49" s="164"/>
      <c r="ES49" s="166">
        <v>5.5</v>
      </c>
      <c r="ET49" s="166">
        <v>5.375</v>
      </c>
      <c r="EU49" s="187">
        <f t="shared" si="34"/>
        <v>5.4375</v>
      </c>
      <c r="EV49" s="185"/>
      <c r="EW49" s="185"/>
      <c r="EX49" s="180" t="e">
        <f t="shared" ref="EX49:EX56" si="82">AVERAGE(EV49,EW49)</f>
        <v>#DIV/0!</v>
      </c>
      <c r="EY49" s="188"/>
      <c r="EZ49" s="185"/>
      <c r="FA49" s="189" t="e">
        <f t="shared" ref="FA49:FA56" si="83">AVERAGE(EY49,EZ49)</f>
        <v>#DIV/0!</v>
      </c>
      <c r="FB49" s="182"/>
      <c r="FC49" s="173"/>
      <c r="FD49" s="173"/>
      <c r="FE49" s="178"/>
      <c r="FF49" s="179"/>
      <c r="FG49" s="190"/>
      <c r="FH49" s="191"/>
      <c r="FI49" s="192"/>
    </row>
    <row r="50" spans="1:165" x14ac:dyDescent="0.2">
      <c r="A50" s="18">
        <v>46</v>
      </c>
      <c r="B50" s="455" t="s">
        <v>197</v>
      </c>
      <c r="C50" s="551" t="s">
        <v>105</v>
      </c>
      <c r="D50" s="765"/>
      <c r="E50" s="4">
        <v>104.3</v>
      </c>
      <c r="F50" s="4"/>
      <c r="G50" s="4">
        <v>58.934176103448273</v>
      </c>
      <c r="H50" s="4">
        <v>89.80848091954023</v>
      </c>
      <c r="I50" s="4">
        <v>75.728837999999996</v>
      </c>
      <c r="J50" s="412">
        <v>86.6</v>
      </c>
      <c r="K50" s="1024"/>
      <c r="L50" s="14"/>
      <c r="M50" s="782">
        <f t="shared" si="37"/>
        <v>83.074299004597691</v>
      </c>
      <c r="N50" s="783">
        <f t="shared" si="38"/>
        <v>22</v>
      </c>
      <c r="O50" s="157">
        <f t="shared" si="22"/>
        <v>89.109329729885047</v>
      </c>
      <c r="P50" s="67">
        <f t="shared" si="39"/>
        <v>17</v>
      </c>
      <c r="Q50" s="157" t="e">
        <f>AVERAGE(D50,E50,H50,I50,#REF!,J50,L50)</f>
        <v>#REF!</v>
      </c>
      <c r="R50" s="67" t="e">
        <f t="shared" si="40"/>
        <v>#REF!</v>
      </c>
      <c r="S50" s="157"/>
      <c r="T50" s="67" t="e">
        <f t="shared" si="41"/>
        <v>#N/A</v>
      </c>
      <c r="U50" s="157">
        <f t="shared" si="23"/>
        <v>81.164418999999995</v>
      </c>
      <c r="V50" s="766">
        <f t="shared" si="42"/>
        <v>4</v>
      </c>
      <c r="W50" s="548"/>
      <c r="X50" s="13"/>
      <c r="Y50" s="13"/>
      <c r="Z50" s="202"/>
      <c r="AA50" s="4">
        <v>57</v>
      </c>
      <c r="AB50" s="4">
        <v>55.6</v>
      </c>
      <c r="AC50" s="4">
        <v>57.75</v>
      </c>
      <c r="AD50" s="4">
        <v>56.1</v>
      </c>
      <c r="AE50" s="4">
        <v>58.9</v>
      </c>
      <c r="AF50" s="412"/>
      <c r="AG50" s="14"/>
      <c r="AH50" s="157">
        <f t="shared" si="24"/>
        <v>57.069999999999993</v>
      </c>
      <c r="AI50" s="40">
        <f t="shared" si="43"/>
        <v>24</v>
      </c>
      <c r="AJ50" s="16"/>
      <c r="AK50" s="17"/>
      <c r="AL50" s="10"/>
      <c r="AM50" s="5">
        <v>89</v>
      </c>
      <c r="AN50" s="5">
        <v>78</v>
      </c>
      <c r="AP50" s="5">
        <v>112</v>
      </c>
      <c r="AQ50" s="5">
        <v>98</v>
      </c>
      <c r="AR50" s="5"/>
      <c r="AS50" s="4"/>
      <c r="AT50" s="32">
        <f t="shared" si="25"/>
        <v>94.25</v>
      </c>
      <c r="AU50" s="40">
        <f t="shared" si="44"/>
        <v>13</v>
      </c>
      <c r="AV50" s="90"/>
      <c r="AW50" s="17"/>
      <c r="AX50" s="5"/>
      <c r="BB50" s="5">
        <v>34</v>
      </c>
      <c r="BC50" s="5">
        <v>42.519685000000003</v>
      </c>
      <c r="BD50" s="4">
        <v>31.9</v>
      </c>
      <c r="BE50" s="4"/>
      <c r="BF50" s="33">
        <f t="shared" si="45"/>
        <v>36.139895000000003</v>
      </c>
      <c r="BG50" s="40">
        <f t="shared" si="46"/>
        <v>17</v>
      </c>
      <c r="BH50" s="10"/>
      <c r="BI50" s="65"/>
      <c r="BJ50" s="13"/>
      <c r="BK50" s="4"/>
      <c r="BL50" s="5"/>
      <c r="BM50" s="4">
        <v>1</v>
      </c>
      <c r="BN50" s="4">
        <v>0</v>
      </c>
      <c r="BO50" s="4"/>
      <c r="BP50" s="4"/>
      <c r="BQ50" s="30">
        <f t="shared" si="47"/>
        <v>0.5</v>
      </c>
      <c r="BR50" s="67">
        <f t="shared" si="48"/>
        <v>2</v>
      </c>
      <c r="BS50" s="10"/>
      <c r="BT50" s="149"/>
      <c r="BU50" s="292"/>
      <c r="BV50" s="4">
        <v>0</v>
      </c>
      <c r="BW50" s="4">
        <v>5</v>
      </c>
      <c r="BX50" s="4">
        <v>2</v>
      </c>
      <c r="BY50" s="4"/>
      <c r="BZ50" s="4"/>
      <c r="CA50" s="4"/>
      <c r="CB50" s="30">
        <f t="shared" si="76"/>
        <v>2.3333333333333335</v>
      </c>
      <c r="CC50" s="67">
        <f t="shared" si="49"/>
        <v>44</v>
      </c>
      <c r="CD50" s="10"/>
      <c r="CE50" s="17"/>
      <c r="CF50" s="607"/>
      <c r="CG50" s="10"/>
      <c r="CH50" s="423"/>
      <c r="CI50" s="202">
        <v>0</v>
      </c>
      <c r="CJ50" s="4">
        <v>0</v>
      </c>
      <c r="CK50" s="4"/>
      <c r="CL50" s="4"/>
      <c r="CM50" s="4"/>
      <c r="CN50" s="30">
        <f t="shared" si="50"/>
        <v>0</v>
      </c>
      <c r="CO50" s="67">
        <f t="shared" si="51"/>
        <v>1</v>
      </c>
      <c r="CP50" s="70"/>
      <c r="CQ50" s="241" t="s">
        <v>4</v>
      </c>
      <c r="CR50" s="249"/>
      <c r="CS50" s="4"/>
      <c r="CT50" s="236">
        <v>0</v>
      </c>
      <c r="CU50" s="4"/>
      <c r="CV50" s="4"/>
      <c r="CW50" s="4"/>
      <c r="CX50" s="236"/>
      <c r="CY50" s="29">
        <f t="shared" si="77"/>
        <v>0</v>
      </c>
      <c r="CZ50" s="243">
        <f t="shared" si="52"/>
        <v>1</v>
      </c>
      <c r="DA50" s="255"/>
      <c r="DB50" s="267"/>
      <c r="DC50" s="158"/>
      <c r="DD50" s="267"/>
      <c r="DF50" s="268" t="s">
        <v>57</v>
      </c>
      <c r="DG50" s="10"/>
      <c r="DH50" s="4"/>
      <c r="DK50" s="29" t="e">
        <f t="shared" si="78"/>
        <v>#DIV/0!</v>
      </c>
      <c r="DL50" s="67" t="e">
        <f t="shared" si="53"/>
        <v>#DIV/0!</v>
      </c>
      <c r="DM50" s="249"/>
      <c r="DN50" s="10"/>
      <c r="DO50" s="5">
        <v>6</v>
      </c>
      <c r="DQ50" s="29">
        <f t="shared" si="29"/>
        <v>6</v>
      </c>
      <c r="DR50" s="67">
        <f t="shared" si="54"/>
        <v>36</v>
      </c>
      <c r="DS50" s="202"/>
      <c r="DT50" s="10"/>
      <c r="DU50" s="10"/>
      <c r="DV50" s="249" t="e">
        <f t="shared" si="30"/>
        <v>#DIV/0!</v>
      </c>
      <c r="DW50" s="607" t="e">
        <f t="shared" si="55"/>
        <v>#DIV/0!</v>
      </c>
      <c r="DX50" s="21"/>
      <c r="DY50" s="202"/>
      <c r="DZ50" s="10"/>
      <c r="EA50" s="10"/>
      <c r="EB50" s="249" t="e">
        <f t="shared" si="31"/>
        <v>#DIV/0!</v>
      </c>
      <c r="EC50" s="607" t="e">
        <f t="shared" si="56"/>
        <v>#DIV/0!</v>
      </c>
      <c r="ED50" s="4"/>
      <c r="EE50" s="4"/>
      <c r="EF50" s="4"/>
      <c r="EG50" s="29" t="e">
        <f t="shared" si="57"/>
        <v>#DIV/0!</v>
      </c>
      <c r="EH50" s="67" t="e">
        <f t="shared" si="79"/>
        <v>#DIV/0!</v>
      </c>
      <c r="EI50" s="79"/>
      <c r="EJ50" s="79"/>
      <c r="EK50" s="79"/>
      <c r="EL50" s="124" t="e">
        <f t="shared" si="80"/>
        <v>#DIV/0!</v>
      </c>
      <c r="EM50" s="79"/>
      <c r="EN50" s="13"/>
      <c r="EO50" s="79"/>
      <c r="EP50" s="124" t="e">
        <f t="shared" si="81"/>
        <v>#DIV/0!</v>
      </c>
      <c r="EQ50" s="79"/>
      <c r="ER50" s="13"/>
      <c r="ES50" s="14">
        <v>5</v>
      </c>
      <c r="ET50" s="14">
        <v>4.5</v>
      </c>
      <c r="EU50" s="66">
        <f t="shared" si="34"/>
        <v>4.75</v>
      </c>
      <c r="EV50" s="79"/>
      <c r="EW50" s="79"/>
      <c r="EX50" s="30" t="e">
        <f t="shared" si="82"/>
        <v>#DIV/0!</v>
      </c>
      <c r="EY50" s="17"/>
      <c r="EZ50" s="79"/>
      <c r="FA50" s="23" t="e">
        <f t="shared" si="83"/>
        <v>#DIV/0!</v>
      </c>
      <c r="FB50" s="141"/>
      <c r="FE50" s="65"/>
      <c r="FF50" s="92"/>
      <c r="FG50" s="95"/>
      <c r="FH50" s="98"/>
      <c r="FI50" s="86"/>
    </row>
    <row r="51" spans="1:165" x14ac:dyDescent="0.2">
      <c r="A51" s="18">
        <v>47</v>
      </c>
      <c r="B51" s="455" t="s">
        <v>198</v>
      </c>
      <c r="C51" s="551" t="s">
        <v>243</v>
      </c>
      <c r="D51" s="765"/>
      <c r="E51" s="4">
        <v>84.5</v>
      </c>
      <c r="F51" s="4"/>
      <c r="G51" s="4">
        <v>49.296119310344821</v>
      </c>
      <c r="H51" s="4">
        <v>89.328653333333335</v>
      </c>
      <c r="I51" s="4">
        <v>67.346593400000003</v>
      </c>
      <c r="J51" s="412">
        <v>77.099999999999994</v>
      </c>
      <c r="K51" s="1024"/>
      <c r="L51" s="14"/>
      <c r="M51" s="782">
        <f t="shared" si="37"/>
        <v>73.514273208735631</v>
      </c>
      <c r="N51" s="783">
        <f t="shared" si="38"/>
        <v>49</v>
      </c>
      <c r="O51" s="157">
        <f t="shared" si="22"/>
        <v>79.568811683333337</v>
      </c>
      <c r="P51" s="67">
        <f t="shared" si="39"/>
        <v>42</v>
      </c>
      <c r="Q51" s="157" t="e">
        <f>AVERAGE(D51,E51,H51,I51,#REF!,J51,L51)</f>
        <v>#REF!</v>
      </c>
      <c r="R51" s="67" t="e">
        <f t="shared" si="40"/>
        <v>#REF!</v>
      </c>
      <c r="S51" s="157"/>
      <c r="T51" s="67" t="e">
        <f t="shared" si="41"/>
        <v>#N/A</v>
      </c>
      <c r="U51" s="157">
        <f t="shared" si="23"/>
        <v>72.223296699999992</v>
      </c>
      <c r="V51" s="766">
        <f t="shared" si="42"/>
        <v>26</v>
      </c>
      <c r="W51" s="548"/>
      <c r="X51" s="13"/>
      <c r="Y51" s="13"/>
      <c r="Z51" s="202"/>
      <c r="AA51" s="4">
        <v>53.6</v>
      </c>
      <c r="AB51" s="4">
        <v>52.1</v>
      </c>
      <c r="AC51" s="4">
        <v>61.7</v>
      </c>
      <c r="AD51" s="4">
        <v>57.15</v>
      </c>
      <c r="AE51" s="4">
        <v>56</v>
      </c>
      <c r="AF51" s="412"/>
      <c r="AG51" s="14"/>
      <c r="AH51" s="157">
        <f t="shared" si="24"/>
        <v>56.11</v>
      </c>
      <c r="AI51" s="40">
        <f t="shared" si="43"/>
        <v>41</v>
      </c>
      <c r="AJ51" s="16"/>
      <c r="AK51" s="17"/>
      <c r="AL51" s="10"/>
      <c r="AM51" s="5">
        <v>91</v>
      </c>
      <c r="AN51" s="5">
        <v>77</v>
      </c>
      <c r="AP51" s="5">
        <v>107</v>
      </c>
      <c r="AQ51" s="5">
        <v>93</v>
      </c>
      <c r="AR51" s="5"/>
      <c r="AS51" s="4"/>
      <c r="AT51" s="32">
        <f t="shared" si="25"/>
        <v>92</v>
      </c>
      <c r="AU51" s="40">
        <f t="shared" si="44"/>
        <v>5</v>
      </c>
      <c r="AV51" s="90"/>
      <c r="AW51" s="17"/>
      <c r="AX51" s="5"/>
      <c r="BB51" s="5">
        <v>33</v>
      </c>
      <c r="BC51" s="5">
        <v>37.401574799999999</v>
      </c>
      <c r="BD51" s="4">
        <v>30.3</v>
      </c>
      <c r="BE51" s="4"/>
      <c r="BF51" s="33">
        <f t="shared" si="45"/>
        <v>33.567191599999994</v>
      </c>
      <c r="BG51" s="40">
        <f t="shared" si="46"/>
        <v>44</v>
      </c>
      <c r="BH51" s="10"/>
      <c r="BI51" s="65"/>
      <c r="BJ51" s="13"/>
      <c r="BK51" s="4"/>
      <c r="BL51" s="5"/>
      <c r="BM51" s="4">
        <v>2</v>
      </c>
      <c r="BN51" s="4">
        <v>0</v>
      </c>
      <c r="BO51" s="4"/>
      <c r="BP51" s="4"/>
      <c r="BQ51" s="30">
        <f t="shared" si="47"/>
        <v>1</v>
      </c>
      <c r="BR51" s="67">
        <f t="shared" si="48"/>
        <v>33</v>
      </c>
      <c r="BS51" s="10"/>
      <c r="BT51" s="149"/>
      <c r="BU51" s="292"/>
      <c r="BV51" s="4">
        <v>0</v>
      </c>
      <c r="BW51" s="4">
        <v>3</v>
      </c>
      <c r="BX51" s="4">
        <v>2.7</v>
      </c>
      <c r="BY51" s="4"/>
      <c r="BZ51" s="4"/>
      <c r="CA51" s="4"/>
      <c r="CB51" s="30">
        <f t="shared" si="76"/>
        <v>1.9000000000000001</v>
      </c>
      <c r="CC51" s="67">
        <f t="shared" si="49"/>
        <v>42</v>
      </c>
      <c r="CD51" s="10"/>
      <c r="CE51" s="17"/>
      <c r="CF51" s="607"/>
      <c r="CG51" s="10"/>
      <c r="CH51" s="423"/>
      <c r="CI51" s="202">
        <v>1</v>
      </c>
      <c r="CJ51" s="4">
        <v>0</v>
      </c>
      <c r="CK51" s="4"/>
      <c r="CL51" s="4"/>
      <c r="CM51" s="4"/>
      <c r="CN51" s="30">
        <f t="shared" si="50"/>
        <v>0.5</v>
      </c>
      <c r="CO51" s="67">
        <f t="shared" si="51"/>
        <v>31</v>
      </c>
      <c r="CP51" s="70"/>
      <c r="CQ51" s="241"/>
      <c r="CR51" s="249"/>
      <c r="CS51" s="4"/>
      <c r="CT51" s="236">
        <v>0</v>
      </c>
      <c r="CU51" s="4"/>
      <c r="CV51" s="4"/>
      <c r="CW51" s="4"/>
      <c r="CX51" s="236"/>
      <c r="CY51" s="29">
        <f t="shared" si="77"/>
        <v>0</v>
      </c>
      <c r="CZ51" s="243">
        <f t="shared" si="52"/>
        <v>1</v>
      </c>
      <c r="DA51" s="255"/>
      <c r="DB51" s="267"/>
      <c r="DC51" s="158"/>
      <c r="DD51" s="267"/>
      <c r="DF51" s="268" t="s">
        <v>57</v>
      </c>
      <c r="DG51" s="10"/>
      <c r="DH51" s="4"/>
      <c r="DK51" s="29" t="e">
        <f t="shared" si="78"/>
        <v>#DIV/0!</v>
      </c>
      <c r="DL51" s="67" t="e">
        <f t="shared" si="53"/>
        <v>#DIV/0!</v>
      </c>
      <c r="DM51" s="249"/>
      <c r="DN51" s="10"/>
      <c r="DO51" s="5">
        <v>5</v>
      </c>
      <c r="DQ51" s="29">
        <f t="shared" si="29"/>
        <v>5</v>
      </c>
      <c r="DR51" s="67">
        <f t="shared" si="54"/>
        <v>25</v>
      </c>
      <c r="DS51" s="202"/>
      <c r="DT51" s="10"/>
      <c r="DU51" s="10"/>
      <c r="DV51" s="249" t="e">
        <f t="shared" si="30"/>
        <v>#DIV/0!</v>
      </c>
      <c r="DW51" s="607" t="e">
        <f t="shared" si="55"/>
        <v>#DIV/0!</v>
      </c>
      <c r="DX51" s="21"/>
      <c r="DY51" s="202"/>
      <c r="DZ51" s="10"/>
      <c r="EA51" s="10"/>
      <c r="EB51" s="249" t="e">
        <f t="shared" si="31"/>
        <v>#DIV/0!</v>
      </c>
      <c r="EC51" s="607" t="e">
        <f t="shared" si="56"/>
        <v>#DIV/0!</v>
      </c>
      <c r="ED51" s="4"/>
      <c r="EE51" s="4"/>
      <c r="EF51" s="4"/>
      <c r="EG51" s="29" t="e">
        <f t="shared" si="57"/>
        <v>#DIV/0!</v>
      </c>
      <c r="EH51" s="67" t="e">
        <f t="shared" si="79"/>
        <v>#DIV/0!</v>
      </c>
      <c r="EI51" s="79"/>
      <c r="EJ51" s="79"/>
      <c r="EK51" s="79"/>
      <c r="EL51" s="124" t="e">
        <f t="shared" si="80"/>
        <v>#DIV/0!</v>
      </c>
      <c r="EM51" s="79"/>
      <c r="EN51" s="13"/>
      <c r="EO51" s="79"/>
      <c r="EP51" s="124" t="e">
        <f t="shared" si="81"/>
        <v>#DIV/0!</v>
      </c>
      <c r="EQ51" s="79"/>
      <c r="ER51" s="13"/>
      <c r="ES51" s="14">
        <v>4.5</v>
      </c>
      <c r="ET51" s="14">
        <v>4.875</v>
      </c>
      <c r="EU51" s="66">
        <f t="shared" si="34"/>
        <v>4.6875</v>
      </c>
      <c r="EV51" s="79"/>
      <c r="EW51" s="79"/>
      <c r="EX51" s="30" t="e">
        <f t="shared" si="82"/>
        <v>#DIV/0!</v>
      </c>
      <c r="EY51" s="17"/>
      <c r="EZ51" s="79"/>
      <c r="FA51" s="23" t="e">
        <f t="shared" si="83"/>
        <v>#DIV/0!</v>
      </c>
      <c r="FB51" s="141"/>
      <c r="FE51" s="65"/>
      <c r="FF51" s="92"/>
      <c r="FG51" s="95"/>
      <c r="FH51" s="98"/>
      <c r="FI51" s="86"/>
    </row>
    <row r="52" spans="1:165" x14ac:dyDescent="0.2">
      <c r="A52" s="18">
        <v>48</v>
      </c>
      <c r="B52" s="455" t="s">
        <v>199</v>
      </c>
      <c r="C52" s="551" t="s">
        <v>244</v>
      </c>
      <c r="D52" s="765"/>
      <c r="E52" s="4">
        <v>88.1</v>
      </c>
      <c r="F52" s="4"/>
      <c r="G52" s="4">
        <v>58.377378620689647</v>
      </c>
      <c r="H52" s="4">
        <v>78.266388275862056</v>
      </c>
      <c r="I52" s="4">
        <v>53.424795799999998</v>
      </c>
      <c r="J52" s="412">
        <v>67.900000000000006</v>
      </c>
      <c r="K52" s="1024"/>
      <c r="L52" s="14"/>
      <c r="M52" s="782">
        <f t="shared" si="37"/>
        <v>69.213712539310336</v>
      </c>
      <c r="N52" s="783">
        <f t="shared" si="38"/>
        <v>50</v>
      </c>
      <c r="O52" s="157">
        <f t="shared" si="22"/>
        <v>71.922796018965514</v>
      </c>
      <c r="P52" s="67">
        <f t="shared" si="39"/>
        <v>51</v>
      </c>
      <c r="Q52" s="157" t="e">
        <f>AVERAGE(D52,E52,H52,I52,#REF!,J52,L52)</f>
        <v>#REF!</v>
      </c>
      <c r="R52" s="67" t="e">
        <f t="shared" si="40"/>
        <v>#REF!</v>
      </c>
      <c r="S52" s="157"/>
      <c r="T52" s="67" t="e">
        <f t="shared" si="41"/>
        <v>#N/A</v>
      </c>
      <c r="U52" s="157">
        <f t="shared" si="23"/>
        <v>60.662397900000002</v>
      </c>
      <c r="V52" s="766">
        <f t="shared" si="42"/>
        <v>46</v>
      </c>
      <c r="W52" s="548"/>
      <c r="X52" s="13"/>
      <c r="Y52" s="13"/>
      <c r="Z52" s="202"/>
      <c r="AA52" s="4">
        <v>56.75</v>
      </c>
      <c r="AB52" s="4">
        <v>61.8</v>
      </c>
      <c r="AC52" s="4">
        <v>59.5</v>
      </c>
      <c r="AD52" s="4">
        <v>55.45</v>
      </c>
      <c r="AE52" s="4">
        <v>56.9</v>
      </c>
      <c r="AF52" s="412"/>
      <c r="AG52" s="14"/>
      <c r="AH52" s="157">
        <f t="shared" si="24"/>
        <v>58.08</v>
      </c>
      <c r="AI52" s="40">
        <f t="shared" si="43"/>
        <v>16</v>
      </c>
      <c r="AJ52" s="16"/>
      <c r="AK52" s="17"/>
      <c r="AL52" s="10"/>
      <c r="AM52" s="5">
        <v>87</v>
      </c>
      <c r="AN52" s="5">
        <v>74</v>
      </c>
      <c r="AP52" s="5">
        <v>105</v>
      </c>
      <c r="AQ52" s="5">
        <v>90</v>
      </c>
      <c r="AR52" s="5"/>
      <c r="AS52" s="4"/>
      <c r="AT52" s="32">
        <f t="shared" si="25"/>
        <v>89</v>
      </c>
      <c r="AU52" s="40">
        <f t="shared" si="44"/>
        <v>2</v>
      </c>
      <c r="AV52" s="90"/>
      <c r="AW52" s="17"/>
      <c r="AX52" s="5"/>
      <c r="BB52" s="5">
        <v>33</v>
      </c>
      <c r="BC52" s="5">
        <v>34.448818899999999</v>
      </c>
      <c r="BD52" s="4">
        <v>29.9</v>
      </c>
      <c r="BE52" s="4"/>
      <c r="BF52" s="33">
        <f t="shared" si="45"/>
        <v>32.449606299999999</v>
      </c>
      <c r="BG52" s="40">
        <f t="shared" si="46"/>
        <v>49</v>
      </c>
      <c r="BH52" s="10"/>
      <c r="BI52" s="65"/>
      <c r="BJ52" s="13"/>
      <c r="BK52" s="4"/>
      <c r="BL52" s="5"/>
      <c r="BM52" s="4">
        <v>2</v>
      </c>
      <c r="BN52" s="4">
        <v>0.5</v>
      </c>
      <c r="BO52" s="4"/>
      <c r="BP52" s="4"/>
      <c r="BQ52" s="30">
        <f t="shared" si="47"/>
        <v>1.25</v>
      </c>
      <c r="BR52" s="67">
        <f t="shared" si="48"/>
        <v>44</v>
      </c>
      <c r="BS52" s="10"/>
      <c r="BT52" s="149"/>
      <c r="BU52" s="292"/>
      <c r="BV52" s="4">
        <v>7</v>
      </c>
      <c r="BW52" s="4">
        <v>0.5</v>
      </c>
      <c r="BX52" s="4">
        <v>4</v>
      </c>
      <c r="BY52" s="4"/>
      <c r="BZ52" s="4"/>
      <c r="CA52" s="4"/>
      <c r="CB52" s="30">
        <f t="shared" si="76"/>
        <v>3.8333333333333335</v>
      </c>
      <c r="CC52" s="67">
        <f t="shared" si="49"/>
        <v>50</v>
      </c>
      <c r="CD52" s="10"/>
      <c r="CE52" s="17"/>
      <c r="CF52" s="607"/>
      <c r="CG52" s="10"/>
      <c r="CH52" s="423"/>
      <c r="CI52" s="202">
        <v>0</v>
      </c>
      <c r="CJ52" s="4">
        <v>0</v>
      </c>
      <c r="CK52" s="4"/>
      <c r="CL52" s="4"/>
      <c r="CM52" s="4"/>
      <c r="CN52" s="30">
        <f t="shared" si="50"/>
        <v>0</v>
      </c>
      <c r="CO52" s="67">
        <f t="shared" si="51"/>
        <v>1</v>
      </c>
      <c r="CP52" s="70"/>
      <c r="CQ52" s="241"/>
      <c r="CR52" s="249"/>
      <c r="CS52" s="4"/>
      <c r="CT52" s="236">
        <v>1</v>
      </c>
      <c r="CU52" s="4"/>
      <c r="CV52" s="4"/>
      <c r="CW52" s="4"/>
      <c r="CX52" s="236"/>
      <c r="CY52" s="29">
        <f t="shared" si="77"/>
        <v>1</v>
      </c>
      <c r="CZ52" s="243">
        <f t="shared" si="52"/>
        <v>40</v>
      </c>
      <c r="DA52" s="255"/>
      <c r="DB52" s="267"/>
      <c r="DC52" s="158"/>
      <c r="DD52" s="267"/>
      <c r="DF52" s="268" t="s">
        <v>57</v>
      </c>
      <c r="DG52" s="10"/>
      <c r="DH52" s="4"/>
      <c r="DK52" s="29" t="e">
        <f t="shared" si="78"/>
        <v>#DIV/0!</v>
      </c>
      <c r="DL52" s="67" t="e">
        <f t="shared" si="53"/>
        <v>#DIV/0!</v>
      </c>
      <c r="DM52" s="249"/>
      <c r="DN52" s="10"/>
      <c r="DO52" s="5">
        <v>6</v>
      </c>
      <c r="DQ52" s="29">
        <f t="shared" si="29"/>
        <v>6</v>
      </c>
      <c r="DR52" s="67">
        <f t="shared" si="54"/>
        <v>36</v>
      </c>
      <c r="DS52" s="202"/>
      <c r="DT52" s="10"/>
      <c r="DU52" s="10"/>
      <c r="DV52" s="249" t="e">
        <f t="shared" si="30"/>
        <v>#DIV/0!</v>
      </c>
      <c r="DW52" s="607" t="e">
        <f t="shared" si="55"/>
        <v>#DIV/0!</v>
      </c>
      <c r="DX52" s="21"/>
      <c r="DY52" s="202"/>
      <c r="DZ52" s="10"/>
      <c r="EA52" s="10"/>
      <c r="EB52" s="249" t="e">
        <f t="shared" si="31"/>
        <v>#DIV/0!</v>
      </c>
      <c r="EC52" s="607" t="e">
        <f t="shared" si="56"/>
        <v>#DIV/0!</v>
      </c>
      <c r="ED52" s="4"/>
      <c r="EE52" s="4"/>
      <c r="EF52" s="4"/>
      <c r="EG52" s="29" t="e">
        <f t="shared" si="57"/>
        <v>#DIV/0!</v>
      </c>
      <c r="EH52" s="67" t="e">
        <f t="shared" si="79"/>
        <v>#DIV/0!</v>
      </c>
      <c r="EI52" s="79"/>
      <c r="EJ52" s="79"/>
      <c r="EK52" s="79"/>
      <c r="EL52" s="124" t="e">
        <f t="shared" si="80"/>
        <v>#DIV/0!</v>
      </c>
      <c r="EM52" s="79"/>
      <c r="EN52" s="13"/>
      <c r="EO52" s="79"/>
      <c r="EP52" s="124" t="e">
        <f t="shared" si="81"/>
        <v>#DIV/0!</v>
      </c>
      <c r="EQ52" s="79"/>
      <c r="ER52" s="13"/>
      <c r="ES52" s="14">
        <v>4.5</v>
      </c>
      <c r="ET52" s="14">
        <v>5.5</v>
      </c>
      <c r="EU52" s="66">
        <f t="shared" si="34"/>
        <v>5</v>
      </c>
      <c r="EV52" s="79"/>
      <c r="EW52" s="79"/>
      <c r="EX52" s="30" t="e">
        <f t="shared" si="82"/>
        <v>#DIV/0!</v>
      </c>
      <c r="EY52" s="17"/>
      <c r="EZ52" s="79"/>
      <c r="FA52" s="23" t="e">
        <f t="shared" si="83"/>
        <v>#DIV/0!</v>
      </c>
      <c r="FB52" s="141"/>
      <c r="FE52" s="65"/>
      <c r="FF52" s="92"/>
      <c r="FG52" s="95"/>
      <c r="FH52" s="98"/>
      <c r="FI52" s="86"/>
    </row>
    <row r="53" spans="1:165" x14ac:dyDescent="0.2">
      <c r="A53" s="18">
        <v>49</v>
      </c>
      <c r="B53" s="455" t="s">
        <v>200</v>
      </c>
      <c r="C53" s="551" t="s">
        <v>245</v>
      </c>
      <c r="D53" s="765"/>
      <c r="E53" s="4">
        <v>100.6</v>
      </c>
      <c r="F53" s="4"/>
      <c r="G53" s="4">
        <v>62.623476436781601</v>
      </c>
      <c r="H53" s="4">
        <v>91.653856091954026</v>
      </c>
      <c r="I53" s="4">
        <v>64.091823399999996</v>
      </c>
      <c r="J53" s="412"/>
      <c r="K53" s="1024"/>
      <c r="L53" s="14"/>
      <c r="M53" s="782">
        <f t="shared" si="37"/>
        <v>79.742288982183908</v>
      </c>
      <c r="N53" s="783">
        <f t="shared" si="38"/>
        <v>33</v>
      </c>
      <c r="O53" s="157">
        <f t="shared" si="22"/>
        <v>85.448559830651334</v>
      </c>
      <c r="P53" s="67">
        <f t="shared" si="39"/>
        <v>30</v>
      </c>
      <c r="Q53" s="157" t="e">
        <f>AVERAGE(D53,E53,H53,I53,#REF!,J53,L53)</f>
        <v>#REF!</v>
      </c>
      <c r="R53" s="67" t="e">
        <f t="shared" si="40"/>
        <v>#REF!</v>
      </c>
      <c r="S53" s="157"/>
      <c r="T53" s="67" t="e">
        <f t="shared" si="41"/>
        <v>#N/A</v>
      </c>
      <c r="U53" s="157">
        <f t="shared" si="23"/>
        <v>64.091823399999996</v>
      </c>
      <c r="V53" s="766">
        <f t="shared" si="42"/>
        <v>41</v>
      </c>
      <c r="W53" s="548"/>
      <c r="X53" s="13"/>
      <c r="Y53" s="13"/>
      <c r="Z53" s="202"/>
      <c r="AA53" s="4">
        <v>53.75</v>
      </c>
      <c r="AB53" s="4">
        <v>56</v>
      </c>
      <c r="AC53" s="4">
        <v>59.55</v>
      </c>
      <c r="AD53" s="4">
        <v>54.6</v>
      </c>
      <c r="AE53" s="4"/>
      <c r="AF53" s="412"/>
      <c r="AG53" s="14"/>
      <c r="AH53" s="157">
        <f t="shared" si="24"/>
        <v>55.975000000000001</v>
      </c>
      <c r="AI53" s="40">
        <f t="shared" si="43"/>
        <v>43</v>
      </c>
      <c r="AJ53" s="16"/>
      <c r="AK53" s="17"/>
      <c r="AL53" s="10"/>
      <c r="AM53" s="5">
        <v>97</v>
      </c>
      <c r="AN53" s="5">
        <v>87</v>
      </c>
      <c r="AP53" s="5">
        <v>115</v>
      </c>
      <c r="AQ53" s="5"/>
      <c r="AR53" s="5"/>
      <c r="AS53" s="4"/>
      <c r="AT53" s="32">
        <f t="shared" si="25"/>
        <v>99.666666666666671</v>
      </c>
      <c r="AU53" s="40">
        <f t="shared" si="44"/>
        <v>37</v>
      </c>
      <c r="AV53" s="90"/>
      <c r="AW53" s="17"/>
      <c r="AX53" s="5"/>
      <c r="BB53" s="5">
        <v>35</v>
      </c>
      <c r="BC53" s="5">
        <v>41.535433099999999</v>
      </c>
      <c r="BD53" s="4"/>
      <c r="BE53" s="4"/>
      <c r="BF53" s="33">
        <f t="shared" si="45"/>
        <v>38.267716550000003</v>
      </c>
      <c r="BG53" s="40">
        <f t="shared" si="46"/>
        <v>2</v>
      </c>
      <c r="BH53" s="10"/>
      <c r="BI53" s="65"/>
      <c r="BJ53" s="13"/>
      <c r="BK53" s="4"/>
      <c r="BL53" s="5"/>
      <c r="BM53" s="4">
        <v>1</v>
      </c>
      <c r="BN53" s="4">
        <v>0</v>
      </c>
      <c r="BO53" s="4"/>
      <c r="BP53" s="4"/>
      <c r="BQ53" s="30">
        <f t="shared" si="47"/>
        <v>0.5</v>
      </c>
      <c r="BR53" s="67">
        <f t="shared" si="48"/>
        <v>2</v>
      </c>
      <c r="BS53" s="10"/>
      <c r="BT53" s="149"/>
      <c r="BU53" s="292"/>
      <c r="BV53" s="4">
        <v>0</v>
      </c>
      <c r="BW53" s="4">
        <v>0</v>
      </c>
      <c r="BX53" s="4"/>
      <c r="BY53" s="4"/>
      <c r="BZ53" s="4"/>
      <c r="CA53" s="4"/>
      <c r="CB53" s="30">
        <f t="shared" si="76"/>
        <v>0</v>
      </c>
      <c r="CC53" s="67">
        <f t="shared" si="49"/>
        <v>1</v>
      </c>
      <c r="CD53" s="10"/>
      <c r="CE53" s="17"/>
      <c r="CF53" s="607"/>
      <c r="CG53" s="10"/>
      <c r="CH53" s="423"/>
      <c r="CI53" s="202">
        <v>5</v>
      </c>
      <c r="CJ53" s="4">
        <v>0</v>
      </c>
      <c r="CK53" s="4"/>
      <c r="CL53" s="4"/>
      <c r="CM53" s="4"/>
      <c r="CN53" s="30">
        <f t="shared" si="50"/>
        <v>2.5</v>
      </c>
      <c r="CO53" s="67">
        <f t="shared" si="51"/>
        <v>50</v>
      </c>
      <c r="CP53" s="70"/>
      <c r="CQ53" s="241"/>
      <c r="CR53" s="249"/>
      <c r="CS53" s="4"/>
      <c r="CT53" s="236">
        <v>1</v>
      </c>
      <c r="CU53" s="4"/>
      <c r="CV53" s="4"/>
      <c r="CW53" s="4"/>
      <c r="CX53" s="236"/>
      <c r="CY53" s="29">
        <f t="shared" si="77"/>
        <v>1</v>
      </c>
      <c r="CZ53" s="243">
        <f t="shared" si="52"/>
        <v>40</v>
      </c>
      <c r="DA53" s="255"/>
      <c r="DB53" s="267"/>
      <c r="DC53" s="158"/>
      <c r="DD53" s="267"/>
      <c r="DF53" s="268" t="s">
        <v>57</v>
      </c>
      <c r="DG53" s="10"/>
      <c r="DH53" s="4"/>
      <c r="DK53" s="29" t="e">
        <f t="shared" si="78"/>
        <v>#DIV/0!</v>
      </c>
      <c r="DL53" s="67" t="e">
        <f t="shared" si="53"/>
        <v>#DIV/0!</v>
      </c>
      <c r="DM53" s="249"/>
      <c r="DN53" s="10"/>
      <c r="DO53" s="5">
        <v>6.5</v>
      </c>
      <c r="DQ53" s="29">
        <f t="shared" si="29"/>
        <v>6.5</v>
      </c>
      <c r="DR53" s="67">
        <f t="shared" si="54"/>
        <v>43</v>
      </c>
      <c r="DS53" s="202"/>
      <c r="DT53" s="10"/>
      <c r="DU53" s="10"/>
      <c r="DV53" s="249" t="e">
        <f t="shared" si="30"/>
        <v>#DIV/0!</v>
      </c>
      <c r="DW53" s="607" t="e">
        <f t="shared" si="55"/>
        <v>#DIV/0!</v>
      </c>
      <c r="DX53" s="21"/>
      <c r="DY53" s="202"/>
      <c r="DZ53" s="10"/>
      <c r="EA53" s="10"/>
      <c r="EB53" s="249" t="e">
        <f t="shared" si="31"/>
        <v>#DIV/0!</v>
      </c>
      <c r="EC53" s="607" t="e">
        <f t="shared" si="56"/>
        <v>#DIV/0!</v>
      </c>
      <c r="ED53" s="4"/>
      <c r="EE53" s="4"/>
      <c r="EF53" s="4"/>
      <c r="EG53" s="29" t="e">
        <f t="shared" si="57"/>
        <v>#DIV/0!</v>
      </c>
      <c r="EH53" s="67" t="e">
        <f t="shared" si="79"/>
        <v>#DIV/0!</v>
      </c>
      <c r="EI53" s="79"/>
      <c r="EJ53" s="79"/>
      <c r="EK53" s="79"/>
      <c r="EL53" s="124" t="e">
        <f t="shared" si="80"/>
        <v>#DIV/0!</v>
      </c>
      <c r="EM53" s="79"/>
      <c r="EN53" s="13"/>
      <c r="EO53" s="79"/>
      <c r="EP53" s="124" t="e">
        <f t="shared" si="81"/>
        <v>#DIV/0!</v>
      </c>
      <c r="EQ53" s="79"/>
      <c r="ER53" s="13"/>
      <c r="ES53" s="14">
        <v>6</v>
      </c>
      <c r="ET53" s="14">
        <v>4.625</v>
      </c>
      <c r="EU53" s="66">
        <f t="shared" si="34"/>
        <v>5.3125</v>
      </c>
      <c r="EV53" s="79"/>
      <c r="EW53" s="79"/>
      <c r="EX53" s="30" t="e">
        <f t="shared" si="82"/>
        <v>#DIV/0!</v>
      </c>
      <c r="EY53" s="17"/>
      <c r="EZ53" s="79"/>
      <c r="FA53" s="23" t="e">
        <f t="shared" si="83"/>
        <v>#DIV/0!</v>
      </c>
      <c r="FB53" s="141"/>
      <c r="FE53" s="65"/>
      <c r="FF53" s="92"/>
      <c r="FG53" s="95"/>
      <c r="FH53" s="98"/>
      <c r="FI53" s="86"/>
    </row>
    <row r="54" spans="1:165" s="193" customFormat="1" x14ac:dyDescent="0.2">
      <c r="A54" s="163">
        <v>50</v>
      </c>
      <c r="B54" s="456" t="s">
        <v>201</v>
      </c>
      <c r="C54" s="552" t="s">
        <v>246</v>
      </c>
      <c r="D54" s="767"/>
      <c r="E54" s="165">
        <v>86.2</v>
      </c>
      <c r="F54" s="165"/>
      <c r="G54" s="165">
        <v>70.617316091954024</v>
      </c>
      <c r="H54" s="165">
        <v>88.837142988505747</v>
      </c>
      <c r="I54" s="165">
        <v>54.205641399999998</v>
      </c>
      <c r="J54" s="413"/>
      <c r="K54" s="1025"/>
      <c r="L54" s="166"/>
      <c r="M54" s="784">
        <f t="shared" si="37"/>
        <v>74.965025120114944</v>
      </c>
      <c r="N54" s="785">
        <f t="shared" si="38"/>
        <v>46</v>
      </c>
      <c r="O54" s="167">
        <f t="shared" si="22"/>
        <v>76.414261462835256</v>
      </c>
      <c r="P54" s="169">
        <f t="shared" si="39"/>
        <v>48</v>
      </c>
      <c r="Q54" s="167" t="e">
        <f>AVERAGE(D54,E54,H54,I54,#REF!,J54,L54)</f>
        <v>#REF!</v>
      </c>
      <c r="R54" s="169" t="e">
        <f t="shared" si="40"/>
        <v>#REF!</v>
      </c>
      <c r="S54" s="167"/>
      <c r="T54" s="169" t="e">
        <f t="shared" si="41"/>
        <v>#N/A</v>
      </c>
      <c r="U54" s="167">
        <f t="shared" si="23"/>
        <v>54.205641399999998</v>
      </c>
      <c r="V54" s="768">
        <f t="shared" si="42"/>
        <v>51</v>
      </c>
      <c r="W54" s="548"/>
      <c r="X54" s="164"/>
      <c r="Y54" s="164"/>
      <c r="Z54" s="203"/>
      <c r="AA54" s="165">
        <v>54.85</v>
      </c>
      <c r="AB54" s="165">
        <v>64</v>
      </c>
      <c r="AC54" s="165">
        <v>57.55</v>
      </c>
      <c r="AD54" s="165">
        <v>56.3</v>
      </c>
      <c r="AE54" s="165"/>
      <c r="AF54" s="413"/>
      <c r="AG54" s="166"/>
      <c r="AH54" s="167">
        <f t="shared" si="24"/>
        <v>58.174999999999997</v>
      </c>
      <c r="AI54" s="171">
        <f t="shared" si="43"/>
        <v>15</v>
      </c>
      <c r="AJ54" s="172"/>
      <c r="AK54" s="188"/>
      <c r="AL54" s="177"/>
      <c r="AM54" s="173">
        <v>99</v>
      </c>
      <c r="AN54" s="173">
        <v>88</v>
      </c>
      <c r="AO54" s="173"/>
      <c r="AP54" s="173">
        <v>112</v>
      </c>
      <c r="AQ54" s="173"/>
      <c r="AR54" s="173"/>
      <c r="AS54" s="165"/>
      <c r="AT54" s="174">
        <f t="shared" si="25"/>
        <v>99.666666666666671</v>
      </c>
      <c r="AU54" s="171">
        <f t="shared" si="44"/>
        <v>37</v>
      </c>
      <c r="AV54" s="175"/>
      <c r="AW54" s="188"/>
      <c r="AX54" s="173"/>
      <c r="AY54" s="173"/>
      <c r="AZ54" s="173"/>
      <c r="BA54" s="173"/>
      <c r="BB54" s="173">
        <v>33</v>
      </c>
      <c r="BC54" s="173">
        <v>37.401574799999999</v>
      </c>
      <c r="BD54" s="165"/>
      <c r="BE54" s="165"/>
      <c r="BF54" s="176">
        <f t="shared" si="45"/>
        <v>35.200787399999996</v>
      </c>
      <c r="BG54" s="171">
        <f t="shared" si="46"/>
        <v>27</v>
      </c>
      <c r="BH54" s="177"/>
      <c r="BI54" s="178"/>
      <c r="BJ54" s="164"/>
      <c r="BK54" s="165"/>
      <c r="BL54" s="173"/>
      <c r="BM54" s="165">
        <v>1</v>
      </c>
      <c r="BN54" s="165">
        <v>0</v>
      </c>
      <c r="BO54" s="165"/>
      <c r="BP54" s="165"/>
      <c r="BQ54" s="180">
        <f t="shared" si="47"/>
        <v>0.5</v>
      </c>
      <c r="BR54" s="169">
        <f t="shared" si="48"/>
        <v>2</v>
      </c>
      <c r="BS54" s="177"/>
      <c r="BT54" s="181"/>
      <c r="BU54" s="465"/>
      <c r="BV54" s="165">
        <v>0</v>
      </c>
      <c r="BW54" s="165">
        <v>0.5</v>
      </c>
      <c r="BX54" s="165"/>
      <c r="BY54" s="165"/>
      <c r="BZ54" s="165"/>
      <c r="CA54" s="165"/>
      <c r="CB54" s="180">
        <f t="shared" si="76"/>
        <v>0.25</v>
      </c>
      <c r="CC54" s="169">
        <f t="shared" si="49"/>
        <v>20</v>
      </c>
      <c r="CD54" s="177"/>
      <c r="CE54" s="188"/>
      <c r="CF54" s="610"/>
      <c r="CG54" s="177"/>
      <c r="CH54" s="425"/>
      <c r="CI54" s="203">
        <v>1</v>
      </c>
      <c r="CJ54" s="165">
        <v>0</v>
      </c>
      <c r="CK54" s="165"/>
      <c r="CL54" s="165"/>
      <c r="CM54" s="165"/>
      <c r="CN54" s="180">
        <f t="shared" si="50"/>
        <v>0.5</v>
      </c>
      <c r="CO54" s="169">
        <f t="shared" si="51"/>
        <v>31</v>
      </c>
      <c r="CP54" s="183"/>
      <c r="CQ54" s="242"/>
      <c r="CR54" s="253"/>
      <c r="CS54" s="165"/>
      <c r="CT54" s="237">
        <v>0</v>
      </c>
      <c r="CU54" s="165"/>
      <c r="CV54" s="165"/>
      <c r="CW54" s="165"/>
      <c r="CX54" s="237"/>
      <c r="CY54" s="170">
        <f t="shared" si="77"/>
        <v>0</v>
      </c>
      <c r="CZ54" s="247">
        <f t="shared" si="52"/>
        <v>1</v>
      </c>
      <c r="DA54" s="261"/>
      <c r="DB54" s="269"/>
      <c r="DC54" s="168"/>
      <c r="DD54" s="269"/>
      <c r="DE54" s="461"/>
      <c r="DF54" s="270" t="s">
        <v>57</v>
      </c>
      <c r="DG54" s="177"/>
      <c r="DH54" s="165"/>
      <c r="DI54" s="173"/>
      <c r="DJ54" s="165"/>
      <c r="DK54" s="170" t="e">
        <f t="shared" si="78"/>
        <v>#DIV/0!</v>
      </c>
      <c r="DL54" s="169" t="e">
        <f t="shared" si="53"/>
        <v>#DIV/0!</v>
      </c>
      <c r="DM54" s="253"/>
      <c r="DN54" s="177"/>
      <c r="DO54" s="173">
        <v>4.5</v>
      </c>
      <c r="DP54" s="165"/>
      <c r="DQ54" s="170">
        <f t="shared" si="29"/>
        <v>4.5</v>
      </c>
      <c r="DR54" s="169">
        <f t="shared" si="54"/>
        <v>17</v>
      </c>
      <c r="DS54" s="203"/>
      <c r="DT54" s="177"/>
      <c r="DU54" s="177"/>
      <c r="DV54" s="253" t="e">
        <f t="shared" si="30"/>
        <v>#DIV/0!</v>
      </c>
      <c r="DW54" s="610" t="e">
        <f t="shared" si="55"/>
        <v>#DIV/0!</v>
      </c>
      <c r="DX54" s="184"/>
      <c r="DY54" s="203"/>
      <c r="DZ54" s="177"/>
      <c r="EA54" s="177"/>
      <c r="EB54" s="253" t="e">
        <f t="shared" si="31"/>
        <v>#DIV/0!</v>
      </c>
      <c r="EC54" s="610" t="e">
        <f t="shared" si="56"/>
        <v>#DIV/0!</v>
      </c>
      <c r="ED54" s="165"/>
      <c r="EE54" s="165"/>
      <c r="EF54" s="165"/>
      <c r="EG54" s="170" t="e">
        <f t="shared" si="57"/>
        <v>#DIV/0!</v>
      </c>
      <c r="EH54" s="169" t="e">
        <f t="shared" si="79"/>
        <v>#DIV/0!</v>
      </c>
      <c r="EI54" s="185"/>
      <c r="EJ54" s="185"/>
      <c r="EK54" s="185"/>
      <c r="EL54" s="186" t="e">
        <f t="shared" si="80"/>
        <v>#DIV/0!</v>
      </c>
      <c r="EM54" s="185"/>
      <c r="EN54" s="164"/>
      <c r="EO54" s="185"/>
      <c r="EP54" s="186" t="e">
        <f t="shared" si="81"/>
        <v>#DIV/0!</v>
      </c>
      <c r="EQ54" s="185"/>
      <c r="ER54" s="164"/>
      <c r="ES54" s="166">
        <v>5</v>
      </c>
      <c r="ET54" s="166">
        <v>5.375</v>
      </c>
      <c r="EU54" s="187">
        <f t="shared" si="34"/>
        <v>5.1875</v>
      </c>
      <c r="EV54" s="185"/>
      <c r="EW54" s="185"/>
      <c r="EX54" s="180" t="e">
        <f t="shared" si="82"/>
        <v>#DIV/0!</v>
      </c>
      <c r="EY54" s="188"/>
      <c r="EZ54" s="185"/>
      <c r="FA54" s="189" t="e">
        <f t="shared" si="83"/>
        <v>#DIV/0!</v>
      </c>
      <c r="FB54" s="182"/>
      <c r="FC54" s="173"/>
      <c r="FD54" s="173"/>
      <c r="FE54" s="178"/>
      <c r="FF54" s="179"/>
      <c r="FG54" s="190"/>
      <c r="FH54" s="191"/>
      <c r="FI54" s="192"/>
    </row>
    <row r="55" spans="1:165" x14ac:dyDescent="0.2">
      <c r="A55" s="18">
        <v>51</v>
      </c>
      <c r="B55" s="455" t="s">
        <v>202</v>
      </c>
      <c r="C55" s="551" t="s">
        <v>247</v>
      </c>
      <c r="D55" s="765"/>
      <c r="E55" s="4">
        <v>86.9</v>
      </c>
      <c r="F55" s="4"/>
      <c r="G55" s="4">
        <v>60.9031291954023</v>
      </c>
      <c r="H55" s="4">
        <v>91.730294712643683</v>
      </c>
      <c r="I55" s="4">
        <v>60.317701800000002</v>
      </c>
      <c r="J55" s="412"/>
      <c r="K55" s="1024"/>
      <c r="L55" s="14"/>
      <c r="M55" s="782">
        <f t="shared" si="37"/>
        <v>74.962781427011492</v>
      </c>
      <c r="N55" s="783">
        <f t="shared" si="38"/>
        <v>47</v>
      </c>
      <c r="O55" s="157">
        <f t="shared" si="22"/>
        <v>79.649332170881237</v>
      </c>
      <c r="P55" s="67">
        <f t="shared" si="39"/>
        <v>41</v>
      </c>
      <c r="Q55" s="157" t="e">
        <f>AVERAGE(D55,E55,H55,I55,#REF!,J55,L55)</f>
        <v>#REF!</v>
      </c>
      <c r="R55" s="67" t="e">
        <f t="shared" si="40"/>
        <v>#REF!</v>
      </c>
      <c r="S55" s="157"/>
      <c r="T55" s="67" t="e">
        <f t="shared" si="41"/>
        <v>#N/A</v>
      </c>
      <c r="U55" s="157">
        <f t="shared" si="23"/>
        <v>60.317701800000002</v>
      </c>
      <c r="V55" s="766">
        <f t="shared" si="42"/>
        <v>47</v>
      </c>
      <c r="W55" s="548"/>
      <c r="X55" s="13"/>
      <c r="Y55" s="13"/>
      <c r="Z55" s="202"/>
      <c r="AA55" s="4">
        <v>57.5</v>
      </c>
      <c r="AB55" s="4">
        <v>54.2</v>
      </c>
      <c r="AC55" s="4">
        <v>59</v>
      </c>
      <c r="AD55" s="4">
        <v>56.8</v>
      </c>
      <c r="AE55" s="4"/>
      <c r="AF55" s="412"/>
      <c r="AG55" s="14"/>
      <c r="AH55" s="157">
        <f t="shared" si="24"/>
        <v>56.875</v>
      </c>
      <c r="AI55" s="40">
        <f t="shared" si="43"/>
        <v>29</v>
      </c>
      <c r="AJ55" s="16"/>
      <c r="AK55" s="17"/>
      <c r="AL55" s="10"/>
      <c r="AM55" s="5">
        <v>92</v>
      </c>
      <c r="AN55" s="5">
        <v>86</v>
      </c>
      <c r="AP55" s="5">
        <v>111</v>
      </c>
      <c r="AQ55" s="5"/>
      <c r="AR55" s="5"/>
      <c r="AS55" s="4"/>
      <c r="AT55" s="32">
        <f t="shared" si="25"/>
        <v>96.333333333333329</v>
      </c>
      <c r="AU55" s="40">
        <f t="shared" si="44"/>
        <v>18</v>
      </c>
      <c r="AV55" s="90"/>
      <c r="AW55" s="17"/>
      <c r="AX55" s="5"/>
      <c r="BB55" s="5">
        <v>33</v>
      </c>
      <c r="BC55" s="5">
        <v>37.795275599999997</v>
      </c>
      <c r="BD55" s="4"/>
      <c r="BE55" s="4"/>
      <c r="BF55" s="33">
        <f t="shared" si="45"/>
        <v>35.397637799999998</v>
      </c>
      <c r="BG55" s="40">
        <f t="shared" si="46"/>
        <v>23</v>
      </c>
      <c r="BH55" s="10"/>
      <c r="BI55" s="65"/>
      <c r="BJ55" s="13"/>
      <c r="BK55" s="4"/>
      <c r="BL55" s="5"/>
      <c r="BM55" s="4">
        <v>1</v>
      </c>
      <c r="BN55" s="4">
        <v>0</v>
      </c>
      <c r="BO55" s="4"/>
      <c r="BP55" s="4"/>
      <c r="BQ55" s="30">
        <f t="shared" si="47"/>
        <v>0.5</v>
      </c>
      <c r="BR55" s="67">
        <f t="shared" si="48"/>
        <v>2</v>
      </c>
      <c r="BS55" s="10"/>
      <c r="BT55" s="149"/>
      <c r="BU55" s="292"/>
      <c r="BV55" s="4">
        <v>0</v>
      </c>
      <c r="BW55" s="4">
        <v>0.5</v>
      </c>
      <c r="BX55" s="4"/>
      <c r="BY55" s="4"/>
      <c r="BZ55" s="4"/>
      <c r="CA55" s="4"/>
      <c r="CB55" s="30">
        <f t="shared" si="76"/>
        <v>0.25</v>
      </c>
      <c r="CC55" s="67">
        <f t="shared" si="49"/>
        <v>20</v>
      </c>
      <c r="CD55" s="10"/>
      <c r="CE55" s="17"/>
      <c r="CF55" s="607"/>
      <c r="CG55" s="10"/>
      <c r="CH55" s="423"/>
      <c r="CI55" s="202">
        <v>1</v>
      </c>
      <c r="CJ55" s="4">
        <v>0</v>
      </c>
      <c r="CK55" s="4"/>
      <c r="CL55" s="4"/>
      <c r="CM55" s="4"/>
      <c r="CN55" s="30">
        <f t="shared" si="50"/>
        <v>0.5</v>
      </c>
      <c r="CO55" s="67">
        <f t="shared" si="51"/>
        <v>31</v>
      </c>
      <c r="CP55" s="70"/>
      <c r="CQ55" s="241"/>
      <c r="CR55" s="249"/>
      <c r="CS55" s="4"/>
      <c r="CT55" s="236">
        <v>1</v>
      </c>
      <c r="CU55" s="4"/>
      <c r="CV55" s="4"/>
      <c r="CW55" s="4"/>
      <c r="CX55" s="236"/>
      <c r="CY55" s="29">
        <f t="shared" si="77"/>
        <v>1</v>
      </c>
      <c r="CZ55" s="243">
        <f t="shared" si="52"/>
        <v>40</v>
      </c>
      <c r="DA55" s="255"/>
      <c r="DB55" s="267"/>
      <c r="DC55" s="158"/>
      <c r="DD55" s="267"/>
      <c r="DF55" s="268" t="s">
        <v>57</v>
      </c>
      <c r="DG55" s="10"/>
      <c r="DH55" s="4"/>
      <c r="DK55" s="29" t="e">
        <f t="shared" si="78"/>
        <v>#DIV/0!</v>
      </c>
      <c r="DL55" s="67" t="e">
        <f t="shared" si="53"/>
        <v>#DIV/0!</v>
      </c>
      <c r="DM55" s="249"/>
      <c r="DN55" s="10"/>
      <c r="DO55" s="5">
        <v>4</v>
      </c>
      <c r="DQ55" s="29">
        <f t="shared" si="29"/>
        <v>4</v>
      </c>
      <c r="DR55" s="67">
        <f t="shared" si="54"/>
        <v>7</v>
      </c>
      <c r="DS55" s="202"/>
      <c r="DT55" s="10"/>
      <c r="DU55" s="10"/>
      <c r="DV55" s="249" t="e">
        <f t="shared" si="30"/>
        <v>#DIV/0!</v>
      </c>
      <c r="DW55" s="607" t="e">
        <f t="shared" si="55"/>
        <v>#DIV/0!</v>
      </c>
      <c r="DX55" s="21"/>
      <c r="DY55" s="202"/>
      <c r="DZ55" s="10"/>
      <c r="EA55" s="10"/>
      <c r="EB55" s="249" t="e">
        <f t="shared" si="31"/>
        <v>#DIV/0!</v>
      </c>
      <c r="EC55" s="607" t="e">
        <f t="shared" si="56"/>
        <v>#DIV/0!</v>
      </c>
      <c r="ED55" s="4"/>
      <c r="EE55" s="4"/>
      <c r="EF55" s="4"/>
      <c r="EG55" s="29" t="e">
        <f t="shared" si="57"/>
        <v>#DIV/0!</v>
      </c>
      <c r="EH55" s="67" t="e">
        <f t="shared" si="79"/>
        <v>#DIV/0!</v>
      </c>
      <c r="EI55" s="79"/>
      <c r="EJ55" s="79"/>
      <c r="EK55" s="79"/>
      <c r="EL55" s="124" t="e">
        <f t="shared" si="80"/>
        <v>#DIV/0!</v>
      </c>
      <c r="EM55" s="79"/>
      <c r="EN55" s="13"/>
      <c r="EO55" s="79"/>
      <c r="EP55" s="124" t="e">
        <f t="shared" si="81"/>
        <v>#DIV/0!</v>
      </c>
      <c r="EQ55" s="79"/>
      <c r="ER55" s="13"/>
      <c r="ES55" s="14">
        <v>5</v>
      </c>
      <c r="ET55" s="14">
        <v>4.75</v>
      </c>
      <c r="EU55" s="66">
        <f t="shared" si="34"/>
        <v>4.875</v>
      </c>
      <c r="EV55" s="79"/>
      <c r="EW55" s="79"/>
      <c r="EX55" s="30" t="e">
        <f t="shared" si="82"/>
        <v>#DIV/0!</v>
      </c>
      <c r="EY55" s="17"/>
      <c r="EZ55" s="79"/>
      <c r="FA55" s="23" t="e">
        <f t="shared" si="83"/>
        <v>#DIV/0!</v>
      </c>
      <c r="FB55" s="141"/>
      <c r="FE55" s="65"/>
      <c r="FF55" s="92"/>
      <c r="FG55" s="95"/>
      <c r="FH55" s="98"/>
      <c r="FI55" s="86"/>
    </row>
    <row r="56" spans="1:165" x14ac:dyDescent="0.2">
      <c r="A56" s="18">
        <v>52</v>
      </c>
      <c r="B56" s="455" t="s">
        <v>203</v>
      </c>
      <c r="C56" s="551" t="s">
        <v>248</v>
      </c>
      <c r="D56" s="765"/>
      <c r="E56" s="4">
        <v>104.4</v>
      </c>
      <c r="F56" s="4"/>
      <c r="G56" s="4">
        <v>52.983548275862063</v>
      </c>
      <c r="H56" s="4">
        <v>88.014159402298844</v>
      </c>
      <c r="I56" s="4">
        <v>67.914033200000006</v>
      </c>
      <c r="J56" s="412"/>
      <c r="K56" s="1024"/>
      <c r="L56" s="14"/>
      <c r="M56" s="782">
        <f t="shared" si="37"/>
        <v>78.327935219540223</v>
      </c>
      <c r="N56" s="783">
        <f t="shared" si="38"/>
        <v>36</v>
      </c>
      <c r="O56" s="157">
        <f t="shared" si="22"/>
        <v>86.776064200766271</v>
      </c>
      <c r="P56" s="67">
        <f t="shared" si="39"/>
        <v>27</v>
      </c>
      <c r="Q56" s="157" t="e">
        <f>AVERAGE(D56,E56,H56,I56,#REF!,J56,L56)</f>
        <v>#REF!</v>
      </c>
      <c r="R56" s="67" t="e">
        <f t="shared" si="40"/>
        <v>#REF!</v>
      </c>
      <c r="S56" s="157"/>
      <c r="T56" s="67" t="e">
        <f t="shared" si="41"/>
        <v>#N/A</v>
      </c>
      <c r="U56" s="157">
        <f t="shared" si="23"/>
        <v>67.914033200000006</v>
      </c>
      <c r="V56" s="766">
        <f t="shared" si="42"/>
        <v>38</v>
      </c>
      <c r="W56" s="548"/>
      <c r="X56" s="13"/>
      <c r="Y56" s="13"/>
      <c r="Z56" s="202"/>
      <c r="AA56" s="4">
        <v>56.45</v>
      </c>
      <c r="AB56" s="4">
        <v>61.5</v>
      </c>
      <c r="AC56" s="4">
        <v>57.8</v>
      </c>
      <c r="AD56" s="4">
        <v>53.35</v>
      </c>
      <c r="AE56" s="4"/>
      <c r="AF56" s="412"/>
      <c r="AG56" s="14"/>
      <c r="AH56" s="157">
        <f t="shared" si="24"/>
        <v>57.274999999999999</v>
      </c>
      <c r="AI56" s="40">
        <f t="shared" si="43"/>
        <v>20</v>
      </c>
      <c r="AJ56" s="16"/>
      <c r="AK56" s="17"/>
      <c r="AL56" s="10"/>
      <c r="AM56" s="5">
        <v>94</v>
      </c>
      <c r="AN56" s="5">
        <v>87</v>
      </c>
      <c r="AP56" s="5">
        <v>112</v>
      </c>
      <c r="AQ56" s="5"/>
      <c r="AR56" s="5"/>
      <c r="AS56" s="4"/>
      <c r="AT56" s="32">
        <f t="shared" si="25"/>
        <v>97.666666666666671</v>
      </c>
      <c r="AU56" s="40">
        <f t="shared" si="44"/>
        <v>24</v>
      </c>
      <c r="AV56" s="90"/>
      <c r="AW56" s="17"/>
      <c r="AX56" s="5"/>
      <c r="BB56" s="5">
        <v>36</v>
      </c>
      <c r="BC56" s="5">
        <v>38.582677199999999</v>
      </c>
      <c r="BD56" s="4"/>
      <c r="BE56" s="4"/>
      <c r="BF56" s="33">
        <f t="shared" si="45"/>
        <v>37.291338600000003</v>
      </c>
      <c r="BG56" s="40">
        <f t="shared" si="46"/>
        <v>10</v>
      </c>
      <c r="BH56" s="10"/>
      <c r="BI56" s="65"/>
      <c r="BJ56" s="13"/>
      <c r="BK56" s="4"/>
      <c r="BL56" s="5"/>
      <c r="BM56" s="4">
        <v>2</v>
      </c>
      <c r="BN56" s="4">
        <v>1</v>
      </c>
      <c r="BO56" s="4"/>
      <c r="BP56" s="4"/>
      <c r="BQ56" s="30">
        <f t="shared" si="47"/>
        <v>1.5</v>
      </c>
      <c r="BR56" s="67">
        <f t="shared" si="48"/>
        <v>50</v>
      </c>
      <c r="BS56" s="10"/>
      <c r="BT56" s="149"/>
      <c r="BU56" s="292"/>
      <c r="BV56" s="4">
        <v>0</v>
      </c>
      <c r="BW56" s="4">
        <v>0.5</v>
      </c>
      <c r="BX56" s="4"/>
      <c r="BY56" s="4"/>
      <c r="BZ56" s="4"/>
      <c r="CA56" s="4"/>
      <c r="CB56" s="30">
        <f t="shared" si="76"/>
        <v>0.25</v>
      </c>
      <c r="CC56" s="67">
        <f t="shared" si="49"/>
        <v>20</v>
      </c>
      <c r="CD56" s="10"/>
      <c r="CE56" s="17"/>
      <c r="CF56" s="607"/>
      <c r="CG56" s="10"/>
      <c r="CH56" s="423"/>
      <c r="CI56" s="202">
        <v>9</v>
      </c>
      <c r="CJ56" s="4">
        <v>4</v>
      </c>
      <c r="CK56" s="4"/>
      <c r="CL56" s="4"/>
      <c r="CM56" s="4"/>
      <c r="CN56" s="30">
        <f t="shared" si="50"/>
        <v>6.5</v>
      </c>
      <c r="CO56" s="67">
        <f t="shared" si="51"/>
        <v>52</v>
      </c>
      <c r="CP56" s="70"/>
      <c r="CQ56" s="241"/>
      <c r="CR56" s="249"/>
      <c r="CS56" s="4"/>
      <c r="CT56" s="236">
        <v>0</v>
      </c>
      <c r="CU56" s="4"/>
      <c r="CV56" s="4"/>
      <c r="CW56" s="4"/>
      <c r="CX56" s="236"/>
      <c r="CY56" s="29">
        <f t="shared" si="77"/>
        <v>0</v>
      </c>
      <c r="CZ56" s="243">
        <f t="shared" si="52"/>
        <v>1</v>
      </c>
      <c r="DA56" s="255"/>
      <c r="DB56" s="267"/>
      <c r="DC56" s="158"/>
      <c r="DD56" s="267"/>
      <c r="DF56" s="268" t="s">
        <v>57</v>
      </c>
      <c r="DG56" s="10"/>
      <c r="DH56" s="4"/>
      <c r="DK56" s="29" t="e">
        <f t="shared" si="78"/>
        <v>#DIV/0!</v>
      </c>
      <c r="DL56" s="67" t="e">
        <f t="shared" si="53"/>
        <v>#DIV/0!</v>
      </c>
      <c r="DM56" s="249"/>
      <c r="DN56" s="10"/>
      <c r="DO56" s="5">
        <v>7.5</v>
      </c>
      <c r="DQ56" s="29">
        <f t="shared" si="29"/>
        <v>7.5</v>
      </c>
      <c r="DR56" s="67">
        <f t="shared" si="54"/>
        <v>51</v>
      </c>
      <c r="DS56" s="202"/>
      <c r="DT56" s="10"/>
      <c r="DU56" s="10"/>
      <c r="DV56" s="249" t="e">
        <f t="shared" si="30"/>
        <v>#DIV/0!</v>
      </c>
      <c r="DW56" s="607" t="e">
        <f t="shared" si="55"/>
        <v>#DIV/0!</v>
      </c>
      <c r="DX56" s="21"/>
      <c r="DY56" s="202"/>
      <c r="DZ56" s="10"/>
      <c r="EA56" s="10"/>
      <c r="EB56" s="249" t="e">
        <f t="shared" si="31"/>
        <v>#DIV/0!</v>
      </c>
      <c r="EC56" s="607" t="e">
        <f t="shared" si="56"/>
        <v>#DIV/0!</v>
      </c>
      <c r="ED56" s="4"/>
      <c r="EE56" s="4"/>
      <c r="EF56" s="4"/>
      <c r="EG56" s="29" t="e">
        <f t="shared" si="57"/>
        <v>#DIV/0!</v>
      </c>
      <c r="EH56" s="67" t="e">
        <f t="shared" si="79"/>
        <v>#DIV/0!</v>
      </c>
      <c r="EI56" s="79"/>
      <c r="EJ56" s="79"/>
      <c r="EK56" s="79"/>
      <c r="EL56" s="124" t="e">
        <f t="shared" si="80"/>
        <v>#DIV/0!</v>
      </c>
      <c r="EM56" s="79"/>
      <c r="EN56" s="13"/>
      <c r="EO56" s="79"/>
      <c r="EP56" s="124" t="e">
        <f t="shared" si="81"/>
        <v>#DIV/0!</v>
      </c>
      <c r="EQ56" s="79"/>
      <c r="ER56" s="13"/>
      <c r="ES56" s="14">
        <v>5</v>
      </c>
      <c r="ET56" s="14">
        <v>4.875</v>
      </c>
      <c r="EU56" s="66">
        <f t="shared" si="34"/>
        <v>4.9375</v>
      </c>
      <c r="EV56" s="79"/>
      <c r="EW56" s="79"/>
      <c r="EX56" s="30" t="e">
        <f t="shared" si="82"/>
        <v>#DIV/0!</v>
      </c>
      <c r="EY56" s="17"/>
      <c r="EZ56" s="79"/>
      <c r="FA56" s="23" t="e">
        <f t="shared" si="83"/>
        <v>#DIV/0!</v>
      </c>
      <c r="FB56" s="141"/>
      <c r="FE56" s="65"/>
      <c r="FF56" s="92"/>
      <c r="FG56" s="95"/>
      <c r="FH56" s="98"/>
      <c r="FI56" s="86"/>
    </row>
    <row r="57" spans="1:165" s="137" customFormat="1" x14ac:dyDescent="0.2">
      <c r="A57" s="128"/>
      <c r="B57" s="289" t="s">
        <v>1</v>
      </c>
      <c r="C57" s="541"/>
      <c r="D57" s="769" t="e">
        <f t="shared" ref="D57:V57" si="84">AVERAGE(D5:D56)</f>
        <v>#DIV/0!</v>
      </c>
      <c r="E57" s="129">
        <v>102.10576923076925</v>
      </c>
      <c r="F57" s="129" t="e">
        <f t="shared" si="84"/>
        <v>#DIV/0!</v>
      </c>
      <c r="G57" s="129">
        <f t="shared" si="84"/>
        <v>65.761491022988537</v>
      </c>
      <c r="H57" s="129">
        <f t="shared" si="84"/>
        <v>97.110769938107879</v>
      </c>
      <c r="I57" s="129">
        <v>62.273439400000001</v>
      </c>
      <c r="J57" s="129">
        <v>81.510416666666671</v>
      </c>
      <c r="K57" s="129"/>
      <c r="L57" s="129" t="e">
        <f t="shared" si="84"/>
        <v>#DIV/0!</v>
      </c>
      <c r="M57" s="786">
        <f t="shared" si="84"/>
        <v>81.791271866075348</v>
      </c>
      <c r="N57" s="787">
        <f t="shared" si="84"/>
        <v>26.5</v>
      </c>
      <c r="O57" s="129">
        <f t="shared" si="84"/>
        <v>85.771407093974688</v>
      </c>
      <c r="P57" s="155">
        <f t="shared" si="84"/>
        <v>26.5</v>
      </c>
      <c r="Q57" s="129" t="e">
        <f t="shared" si="84"/>
        <v>#REF!</v>
      </c>
      <c r="R57" s="155" t="e">
        <f t="shared" si="84"/>
        <v>#REF!</v>
      </c>
      <c r="S57" s="129" t="e">
        <f t="shared" si="84"/>
        <v>#DIV/0!</v>
      </c>
      <c r="T57" s="155" t="e">
        <f t="shared" si="84"/>
        <v>#N/A</v>
      </c>
      <c r="U57" s="129">
        <f t="shared" si="84"/>
        <v>71.148400200961547</v>
      </c>
      <c r="V57" s="770">
        <f t="shared" si="84"/>
        <v>26.5</v>
      </c>
      <c r="W57" s="759"/>
      <c r="X57" s="129" t="e">
        <f>AVERAGE(X5:X56)</f>
        <v>#DIV/0!</v>
      </c>
      <c r="Y57" s="129" t="e">
        <f>AVERAGE(Y5:Y56)</f>
        <v>#DIV/0!</v>
      </c>
      <c r="Z57" s="129" t="e">
        <f>AVERAGE(Z5:Z56)</f>
        <v>#DIV/0!</v>
      </c>
      <c r="AA57" s="129">
        <f>AVERAGE(AA5:AA56)</f>
        <v>56.422115384615381</v>
      </c>
      <c r="AB57" s="129">
        <f>AVERAGE(AB5:AB56)</f>
        <v>55.552083333333321</v>
      </c>
      <c r="AC57" s="129">
        <v>59.358585858585862</v>
      </c>
      <c r="AD57" s="129">
        <v>56.347572800000002</v>
      </c>
      <c r="AE57" s="129">
        <v>57.533333333333339</v>
      </c>
      <c r="AF57" s="129" t="e">
        <f t="shared" ref="AF57:AI57" si="85">AVERAGE(AF5:AF56)</f>
        <v>#DIV/0!</v>
      </c>
      <c r="AG57" s="129" t="e">
        <f t="shared" si="85"/>
        <v>#DIV/0!</v>
      </c>
      <c r="AH57" s="129">
        <f t="shared" si="85"/>
        <v>57.043178733076928</v>
      </c>
      <c r="AI57" s="129">
        <f t="shared" si="85"/>
        <v>26.5</v>
      </c>
      <c r="AJ57" s="131"/>
      <c r="AK57" s="129" t="e">
        <f t="shared" ref="AK57:AU57" si="86">AVERAGE(AK5:AK56)</f>
        <v>#DIV/0!</v>
      </c>
      <c r="AL57" s="129" t="e">
        <f t="shared" si="86"/>
        <v>#DIV/0!</v>
      </c>
      <c r="AM57" s="129">
        <f t="shared" si="86"/>
        <v>93.714285714285708</v>
      </c>
      <c r="AN57" s="129">
        <f t="shared" si="86"/>
        <v>85.519230769230774</v>
      </c>
      <c r="AO57" s="129" t="e">
        <f t="shared" si="86"/>
        <v>#DIV/0!</v>
      </c>
      <c r="AP57" s="129">
        <f t="shared" si="86"/>
        <v>111.11538461538461</v>
      </c>
      <c r="AQ57" s="129">
        <v>99.5625</v>
      </c>
      <c r="AR57" s="129" t="e">
        <f t="shared" si="86"/>
        <v>#DIV/0!</v>
      </c>
      <c r="AS57" s="129" t="e">
        <f t="shared" si="86"/>
        <v>#DIV/0!</v>
      </c>
      <c r="AT57" s="129">
        <f t="shared" si="86"/>
        <v>97.633012820512846</v>
      </c>
      <c r="AU57" s="129">
        <f t="shared" si="86"/>
        <v>26.173076923076923</v>
      </c>
      <c r="AV57" s="155"/>
      <c r="AW57" s="154" t="e">
        <f t="shared" ref="AW57:BG57" si="87">AVERAGE(AW5:AW56)</f>
        <v>#DIV/0!</v>
      </c>
      <c r="AX57" s="129" t="e">
        <f t="shared" si="87"/>
        <v>#DIV/0!</v>
      </c>
      <c r="AY57" s="129" t="e">
        <f t="shared" si="87"/>
        <v>#DIV/0!</v>
      </c>
      <c r="AZ57" s="129" t="e">
        <f t="shared" si="87"/>
        <v>#DIV/0!</v>
      </c>
      <c r="BA57" s="129" t="e">
        <f t="shared" si="87"/>
        <v>#DIV/0!</v>
      </c>
      <c r="BB57" s="129">
        <f t="shared" si="87"/>
        <v>34.634615384615387</v>
      </c>
      <c r="BC57" s="129">
        <v>38.912022999999998</v>
      </c>
      <c r="BD57" s="129">
        <v>32.210416666666667</v>
      </c>
      <c r="BE57" s="129" t="e">
        <f t="shared" si="87"/>
        <v>#DIV/0!</v>
      </c>
      <c r="BF57" s="129">
        <f t="shared" si="87"/>
        <v>35.36335049583333</v>
      </c>
      <c r="BG57" s="129">
        <f t="shared" si="87"/>
        <v>26.46153846153846</v>
      </c>
      <c r="BH57" s="129"/>
      <c r="BI57" s="155"/>
      <c r="BJ57" s="154" t="e">
        <f>AVERAGE(BJ5:BJ56)</f>
        <v>#DIV/0!</v>
      </c>
      <c r="BK57" s="129" t="e">
        <f>AVERAGE(BK5:BK56)</f>
        <v>#DIV/0!</v>
      </c>
      <c r="BL57" s="129" t="e">
        <f>AVERAGE(BL5:BL56)</f>
        <v>#DIV/0!</v>
      </c>
      <c r="BM57" s="129">
        <f>AVERAGE(BM5:BM56)</f>
        <v>1.3333333333333333</v>
      </c>
      <c r="BN57" s="129">
        <v>0.21153846153846154</v>
      </c>
      <c r="BO57" s="129" t="e">
        <f>AVERAGE(BO5:BO56)</f>
        <v>#DIV/0!</v>
      </c>
      <c r="BP57" s="129" t="e">
        <f>AVERAGE(BP5:BP56)</f>
        <v>#DIV/0!</v>
      </c>
      <c r="BQ57" s="129">
        <f>AVERAGE(BQ5:BQ56)</f>
        <v>0.75961538461538458</v>
      </c>
      <c r="BR57" s="155">
        <f>AVERAGE(BR5:BR56)</f>
        <v>17.807692307692307</v>
      </c>
      <c r="BS57" s="144"/>
      <c r="BT57" s="151"/>
      <c r="BU57" s="129" t="e">
        <f t="shared" ref="BU57:CC57" si="88">AVERAGE(BU5:BU56)</f>
        <v>#DIV/0!</v>
      </c>
      <c r="BV57" s="129">
        <f t="shared" si="88"/>
        <v>0.40384615384615385</v>
      </c>
      <c r="BW57" s="129">
        <v>1.0865384600000001</v>
      </c>
      <c r="BX57" s="129">
        <v>1.95625</v>
      </c>
      <c r="BY57" s="129" t="e">
        <f t="shared" si="88"/>
        <v>#DIV/0!</v>
      </c>
      <c r="BZ57" s="129" t="e">
        <f t="shared" si="88"/>
        <v>#DIV/0!</v>
      </c>
      <c r="CA57" s="129" t="e">
        <f t="shared" si="88"/>
        <v>#DIV/0!</v>
      </c>
      <c r="CB57" s="129">
        <f t="shared" si="88"/>
        <v>1.1035256410256411</v>
      </c>
      <c r="CC57" s="131">
        <f t="shared" si="88"/>
        <v>25.307692307692307</v>
      </c>
      <c r="CD57" s="614"/>
      <c r="CE57" s="613"/>
      <c r="CF57" s="152"/>
      <c r="CG57" s="152"/>
      <c r="CH57" s="152"/>
      <c r="CI57" s="129">
        <f t="shared" ref="CI57:CY57" si="89">AVERAGE(CI5:CI56)</f>
        <v>0.9375</v>
      </c>
      <c r="CJ57" s="129">
        <f t="shared" si="89"/>
        <v>7.6923076923076927E-2</v>
      </c>
      <c r="CK57" s="129" t="e">
        <f t="shared" si="89"/>
        <v>#DIV/0!</v>
      </c>
      <c r="CL57" s="129" t="e">
        <f t="shared" si="89"/>
        <v>#DIV/0!</v>
      </c>
      <c r="CM57" s="129" t="e">
        <f t="shared" si="89"/>
        <v>#DIV/0!</v>
      </c>
      <c r="CN57" s="129">
        <f t="shared" si="89"/>
        <v>0.47115384615384615</v>
      </c>
      <c r="CO57" s="129">
        <f t="shared" si="89"/>
        <v>16.25</v>
      </c>
      <c r="CP57" s="129" t="e">
        <f t="shared" si="89"/>
        <v>#DIV/0!</v>
      </c>
      <c r="CQ57" s="129" t="e">
        <f t="shared" si="89"/>
        <v>#DIV/0!</v>
      </c>
      <c r="CR57" s="152" t="e">
        <f t="shared" si="89"/>
        <v>#DIV/0!</v>
      </c>
      <c r="CS57" s="129" t="e">
        <f t="shared" si="89"/>
        <v>#DIV/0!</v>
      </c>
      <c r="CT57" s="129">
        <f t="shared" si="89"/>
        <v>0.61538461538461542</v>
      </c>
      <c r="CU57" s="129" t="e">
        <f t="shared" si="89"/>
        <v>#DIV/0!</v>
      </c>
      <c r="CV57" s="129" t="e">
        <f t="shared" si="89"/>
        <v>#DIV/0!</v>
      </c>
      <c r="CW57" s="129" t="e">
        <f t="shared" si="89"/>
        <v>#DIV/0!</v>
      </c>
      <c r="CX57" s="129" t="e">
        <f t="shared" si="89"/>
        <v>#DIV/0!</v>
      </c>
      <c r="CY57" s="129">
        <f t="shared" si="89"/>
        <v>0.61538461538461542</v>
      </c>
      <c r="CZ57" s="131"/>
      <c r="DA57" s="154" t="e">
        <f>AVERAGE(DA5:DA56)</f>
        <v>#DIV/0!</v>
      </c>
      <c r="DB57" s="129" t="e">
        <f>AVERAGE(DB5:DB56)</f>
        <v>#DIV/0!</v>
      </c>
      <c r="DC57" s="150" t="e">
        <f>AVERAGE(DC5:DC56)</f>
        <v>#DIV/0!</v>
      </c>
      <c r="DD57" s="132" t="e">
        <f>AVERAGE(DD5:DD56)</f>
        <v>#DIV/0!</v>
      </c>
      <c r="DE57" s="131" t="e">
        <f>AVERAGE(DE5:DE56)</f>
        <v>#DIV/0!</v>
      </c>
      <c r="DF57" s="155"/>
      <c r="DG57" s="427" t="e">
        <f>AVERAGE(DG5:DG56)</f>
        <v>#DIV/0!</v>
      </c>
      <c r="DH57" s="129" t="e">
        <f>AVERAGE(DH5:DH56)</f>
        <v>#DIV/0!</v>
      </c>
      <c r="DI57" s="152" t="e">
        <f>AVERAGE(DI5:DI56)</f>
        <v>#DIV/0!</v>
      </c>
      <c r="DJ57" s="129" t="e">
        <f>AVERAGE(DJ5:DJ56)</f>
        <v>#DIV/0!</v>
      </c>
      <c r="DK57" s="129" t="e">
        <f>AVERAGE(DK5:DK56)</f>
        <v>#DIV/0!</v>
      </c>
      <c r="DL57" s="129"/>
      <c r="DM57" s="144"/>
      <c r="DN57" s="427" t="e">
        <f>AVERAGE(DN5:DN56)</f>
        <v>#DIV/0!</v>
      </c>
      <c r="DO57" s="152">
        <v>5.0576923100000002</v>
      </c>
      <c r="DP57" s="129" t="e">
        <f>AVERAGE(DP5:DP56)</f>
        <v>#DIV/0!</v>
      </c>
      <c r="DQ57" s="407">
        <f>AVERAGE(DQ5:DQ56)</f>
        <v>5.0576923076923075</v>
      </c>
      <c r="DR57" s="129"/>
      <c r="DS57" s="427" t="e">
        <f>AVERAGE(DS5:DS56)</f>
        <v>#DIV/0!</v>
      </c>
      <c r="DT57" s="753" t="e">
        <f>AVERAGE(DT5:DT56)</f>
        <v>#DIV/0!</v>
      </c>
      <c r="DU57" s="753" t="e">
        <f>AVERAGE(DU5:DU56)</f>
        <v>#DIV/0!</v>
      </c>
      <c r="DV57" s="613" t="e">
        <f>AVERAGE(DV5:DV56)</f>
        <v>#DIV/0!</v>
      </c>
      <c r="DW57" s="750"/>
      <c r="DX57" s="129" t="e">
        <f>AVERAGE(DX5:DX56)</f>
        <v>#DIV/0!</v>
      </c>
      <c r="DY57" s="427" t="e">
        <f>AVERAGE(DY5:DY56)</f>
        <v>#DIV/0!</v>
      </c>
      <c r="DZ57" s="753" t="e">
        <f>AVERAGE(DZ5:DZ56)</f>
        <v>#DIV/0!</v>
      </c>
      <c r="EA57" s="753" t="e">
        <f>AVERAGE(EA5:EA56)</f>
        <v>#DIV/0!</v>
      </c>
      <c r="EB57" s="613" t="e">
        <f>AVERAGE(EB5:EB56)</f>
        <v>#DIV/0!</v>
      </c>
      <c r="EC57" s="750"/>
      <c r="ED57" s="611" t="e">
        <f>AVERAGE(ED5:ED56)</f>
        <v>#DIV/0!</v>
      </c>
      <c r="EE57" s="611" t="e">
        <f>AVERAGE(EE5:EE56)</f>
        <v>#DIV/0!</v>
      </c>
      <c r="EF57" s="611" t="e">
        <f>AVERAGE(EF5:EF56)</f>
        <v>#DIV/0!</v>
      </c>
      <c r="EG57" s="611" t="e">
        <f>AVERAGE(EG5:EG56)</f>
        <v>#DIV/0!</v>
      </c>
      <c r="EH57" s="611"/>
      <c r="EI57" s="129" t="e">
        <f>AVERAGE(EI5:EI56)</f>
        <v>#DIV/0!</v>
      </c>
      <c r="EJ57" s="129" t="e">
        <f>AVERAGE(EJ5:EJ56)</f>
        <v>#DIV/0!</v>
      </c>
      <c r="EK57" s="129" t="e">
        <f>AVERAGE(EK5:EK56)</f>
        <v>#DIV/0!</v>
      </c>
      <c r="EL57" s="129" t="e">
        <f>AVERAGE(EL5:EL56)</f>
        <v>#DIV/0!</v>
      </c>
      <c r="EM57" s="129"/>
      <c r="EN57" s="129" t="e">
        <f>AVERAGE(EN5:EN56)</f>
        <v>#DIV/0!</v>
      </c>
      <c r="EO57" s="129" t="e">
        <f>AVERAGE(EO5:EO56)</f>
        <v>#DIV/0!</v>
      </c>
      <c r="EP57" s="129" t="e">
        <f>AVERAGE(EP5:EP56)</f>
        <v>#DIV/0!</v>
      </c>
      <c r="EQ57" s="129"/>
      <c r="ER57" s="129" t="e">
        <f>AVERAGE(ER5:ER56)</f>
        <v>#DIV/0!</v>
      </c>
      <c r="ES57" s="129">
        <f>AVERAGE(ES5:ES56)</f>
        <v>5.0673076923076925</v>
      </c>
      <c r="ET57" s="129">
        <v>5.3245192307692308</v>
      </c>
      <c r="EU57" s="129">
        <f t="shared" ref="EU57:FA57" si="90">AVERAGE(EU5:EU56)</f>
        <v>5.1959134615384617</v>
      </c>
      <c r="EV57" s="129" t="e">
        <f t="shared" si="90"/>
        <v>#DIV/0!</v>
      </c>
      <c r="EW57" s="131" t="e">
        <f t="shared" si="90"/>
        <v>#DIV/0!</v>
      </c>
      <c r="EX57" s="131" t="e">
        <f t="shared" si="90"/>
        <v>#DIV/0!</v>
      </c>
      <c r="EY57" s="130" t="e">
        <f t="shared" si="90"/>
        <v>#DIV/0!</v>
      </c>
      <c r="EZ57" s="130" t="e">
        <f t="shared" si="90"/>
        <v>#DIV/0!</v>
      </c>
      <c r="FA57" s="132" t="e">
        <f t="shared" si="90"/>
        <v>#DIV/0!</v>
      </c>
      <c r="FB57" s="432"/>
      <c r="FC57" s="152"/>
      <c r="FD57" s="152"/>
      <c r="FE57" s="433"/>
      <c r="FF57" s="133"/>
      <c r="FG57" s="134"/>
      <c r="FH57" s="135"/>
      <c r="FI57" s="136"/>
    </row>
    <row r="58" spans="1:165" s="686" customFormat="1" x14ac:dyDescent="0.2">
      <c r="B58" s="687" t="s">
        <v>80</v>
      </c>
      <c r="C58" s="688"/>
      <c r="D58" s="771"/>
      <c r="E58" s="691">
        <v>11.3</v>
      </c>
      <c r="F58" s="691"/>
      <c r="G58" s="691"/>
      <c r="H58" s="691">
        <v>6.9</v>
      </c>
      <c r="I58" s="691">
        <v>13.354881300000001</v>
      </c>
      <c r="J58" s="691"/>
      <c r="K58" s="691"/>
      <c r="L58" s="691"/>
      <c r="M58" s="788"/>
      <c r="N58" s="789"/>
      <c r="O58" s="691"/>
      <c r="P58" s="692"/>
      <c r="Q58" s="691"/>
      <c r="R58" s="692"/>
      <c r="S58" s="691"/>
      <c r="T58" s="692"/>
      <c r="U58" s="691"/>
      <c r="V58" s="772"/>
      <c r="W58" s="693"/>
      <c r="X58" s="689"/>
      <c r="Y58" s="690"/>
      <c r="Z58" s="691"/>
      <c r="AA58" s="691"/>
      <c r="AB58" s="691"/>
      <c r="AC58" s="691">
        <v>2.5620579158540777</v>
      </c>
      <c r="AD58" s="691">
        <v>1.7188680999999999</v>
      </c>
      <c r="AE58" s="691"/>
      <c r="AF58" s="691"/>
      <c r="AG58" s="691"/>
      <c r="AH58" s="691"/>
      <c r="AI58" s="694"/>
      <c r="AJ58" s="695"/>
      <c r="AK58" s="689"/>
      <c r="AL58" s="690"/>
      <c r="AM58" s="691"/>
      <c r="AN58" s="691"/>
      <c r="AO58" s="691"/>
      <c r="AP58" s="691"/>
      <c r="AQ58" s="691"/>
      <c r="AR58" s="691"/>
      <c r="AS58" s="691"/>
      <c r="AT58" s="691"/>
      <c r="AU58" s="694"/>
      <c r="AV58" s="696"/>
      <c r="AW58" s="689"/>
      <c r="AX58" s="691"/>
      <c r="AY58" s="691"/>
      <c r="AZ58" s="691"/>
      <c r="BA58" s="691"/>
      <c r="BB58" s="691"/>
      <c r="BC58" s="691">
        <v>4.0764278999999997</v>
      </c>
      <c r="BD58" s="691"/>
      <c r="BE58" s="691"/>
      <c r="BF58" s="695"/>
      <c r="BG58" s="694"/>
      <c r="BH58" s="690"/>
      <c r="BI58" s="696"/>
      <c r="BJ58" s="689"/>
      <c r="BK58" s="691"/>
      <c r="BL58" s="691"/>
      <c r="BM58" s="691"/>
      <c r="BN58" s="691">
        <v>0.84079507376708551</v>
      </c>
      <c r="BO58" s="691"/>
      <c r="BP58" s="691"/>
      <c r="BQ58" s="695"/>
      <c r="BR58" s="692"/>
      <c r="BS58" s="690"/>
      <c r="BT58" s="697"/>
      <c r="BU58" s="698"/>
      <c r="BV58" s="691"/>
      <c r="BW58" s="691">
        <v>142.85701562</v>
      </c>
      <c r="BX58" s="691"/>
      <c r="BY58" s="691"/>
      <c r="BZ58" s="691"/>
      <c r="CA58" s="691"/>
      <c r="CB58" s="695"/>
      <c r="CC58" s="699"/>
      <c r="CD58" s="700"/>
      <c r="CE58" s="690"/>
      <c r="CF58" s="690"/>
      <c r="CG58" s="691"/>
      <c r="CH58" s="691"/>
      <c r="CI58" s="691"/>
      <c r="CJ58" s="691"/>
      <c r="CK58" s="691"/>
      <c r="CL58" s="691"/>
      <c r="CM58" s="691"/>
      <c r="CN58" s="695"/>
      <c r="CO58" s="692"/>
      <c r="CP58" s="701"/>
      <c r="CQ58" s="689"/>
      <c r="CR58" s="690"/>
      <c r="CS58" s="702"/>
      <c r="CT58" s="702"/>
      <c r="CU58" s="702"/>
      <c r="CV58" s="702"/>
      <c r="CW58" s="702"/>
      <c r="CX58" s="702"/>
      <c r="CY58" s="691"/>
      <c r="CZ58" s="699"/>
      <c r="DA58" s="703"/>
      <c r="DB58" s="701"/>
      <c r="DC58" s="701"/>
      <c r="DD58" s="701"/>
      <c r="DE58" s="701"/>
      <c r="DF58" s="704"/>
      <c r="DG58" s="705"/>
      <c r="DH58" s="702"/>
      <c r="DI58" s="702"/>
      <c r="DJ58" s="702"/>
      <c r="DK58" s="691"/>
      <c r="DL58" s="692"/>
      <c r="DM58" s="690"/>
      <c r="DN58" s="705"/>
      <c r="DO58" s="702">
        <v>12.570664280000001</v>
      </c>
      <c r="DP58" s="702"/>
      <c r="DQ58" s="691"/>
      <c r="DR58" s="692"/>
      <c r="DS58" s="824"/>
      <c r="DT58" s="705"/>
      <c r="DU58" s="705"/>
      <c r="DV58" s="690"/>
      <c r="DW58" s="751"/>
      <c r="DX58" s="689"/>
      <c r="DY58" s="824"/>
      <c r="DZ58" s="705"/>
      <c r="EA58" s="705"/>
      <c r="EB58" s="690"/>
      <c r="EC58" s="751"/>
      <c r="ED58" s="706"/>
      <c r="EE58" s="706"/>
      <c r="EF58" s="706"/>
      <c r="EG58" s="706"/>
      <c r="EH58" s="707"/>
      <c r="EI58" s="708"/>
      <c r="EJ58" s="708"/>
      <c r="EK58" s="708"/>
      <c r="EL58" s="704"/>
      <c r="EM58" s="708"/>
      <c r="EN58" s="689"/>
      <c r="EO58" s="709"/>
      <c r="EP58" s="710"/>
      <c r="EQ58" s="708"/>
      <c r="ER58" s="689"/>
      <c r="ES58" s="695"/>
      <c r="ET58" s="695">
        <v>12.652396756082151</v>
      </c>
      <c r="EU58" s="696"/>
      <c r="EV58" s="708"/>
      <c r="EW58" s="708"/>
      <c r="EX58" s="695"/>
      <c r="EY58" s="689"/>
      <c r="EZ58" s="708"/>
      <c r="FA58" s="708"/>
      <c r="FB58" s="698"/>
      <c r="FC58" s="691"/>
      <c r="FD58" s="691"/>
      <c r="FE58" s="696"/>
      <c r="FF58" s="708"/>
      <c r="FG58" s="700"/>
      <c r="FH58" s="709"/>
      <c r="FI58" s="711"/>
    </row>
    <row r="59" spans="1:165" s="107" customFormat="1" ht="12" thickBot="1" x14ac:dyDescent="0.25">
      <c r="A59" s="404"/>
      <c r="B59" s="405" t="s">
        <v>2</v>
      </c>
      <c r="C59" s="542"/>
      <c r="D59" s="773"/>
      <c r="E59" s="109">
        <v>21</v>
      </c>
      <c r="F59" s="109"/>
      <c r="G59" s="109"/>
      <c r="H59" s="109">
        <v>11.21</v>
      </c>
      <c r="I59" s="109">
        <v>16.586823800000001</v>
      </c>
      <c r="J59" s="109">
        <v>9.9619940706907535</v>
      </c>
      <c r="K59" s="109"/>
      <c r="L59" s="109"/>
      <c r="M59" s="790"/>
      <c r="N59" s="791"/>
      <c r="O59" s="109"/>
      <c r="P59" s="112"/>
      <c r="Q59" s="109"/>
      <c r="R59" s="112"/>
      <c r="S59" s="109"/>
      <c r="T59" s="112"/>
      <c r="U59" s="109"/>
      <c r="V59" s="774"/>
      <c r="W59" s="549"/>
      <c r="X59" s="108"/>
      <c r="Y59" s="204"/>
      <c r="Z59" s="109"/>
      <c r="AA59" s="109"/>
      <c r="AB59" s="109"/>
      <c r="AC59" s="109">
        <v>2.56</v>
      </c>
      <c r="AD59" s="109">
        <v>1.9316930000000001</v>
      </c>
      <c r="AE59" s="109">
        <v>3.4226408640479584</v>
      </c>
      <c r="AF59" s="109"/>
      <c r="AG59" s="109"/>
      <c r="AH59" s="109"/>
      <c r="AI59" s="110"/>
      <c r="AJ59" s="118"/>
      <c r="AK59" s="114"/>
      <c r="AL59" s="254"/>
      <c r="AM59" s="111"/>
      <c r="AN59" s="111"/>
      <c r="AO59" s="111"/>
      <c r="AP59" s="111"/>
      <c r="AQ59" s="109">
        <v>5.0407683364431213</v>
      </c>
      <c r="AR59" s="109"/>
      <c r="AS59" s="109"/>
      <c r="AT59" s="111"/>
      <c r="AU59" s="110"/>
      <c r="AV59" s="119"/>
      <c r="AW59" s="108"/>
      <c r="AX59" s="109"/>
      <c r="AY59" s="111"/>
      <c r="AZ59" s="111"/>
      <c r="BA59" s="111"/>
      <c r="BB59" s="111"/>
      <c r="BC59" s="111">
        <v>3.1636172</v>
      </c>
      <c r="BD59" s="109">
        <v>6.0442343274168673</v>
      </c>
      <c r="BE59" s="109"/>
      <c r="BF59" s="111"/>
      <c r="BG59" s="110"/>
      <c r="BH59" s="204"/>
      <c r="BI59" s="119"/>
      <c r="BJ59" s="108"/>
      <c r="BK59" s="109"/>
      <c r="BL59" s="109"/>
      <c r="BM59" s="109"/>
      <c r="BN59" s="109">
        <v>0.84</v>
      </c>
      <c r="BO59" s="109"/>
      <c r="BP59" s="109"/>
      <c r="BQ59" s="109"/>
      <c r="BR59" s="112"/>
      <c r="BS59" s="204"/>
      <c r="BT59" s="466"/>
      <c r="BU59" s="467"/>
      <c r="BV59" s="109"/>
      <c r="BW59" s="109">
        <v>3.09575814</v>
      </c>
      <c r="BX59" s="109">
        <v>104.09516230229853</v>
      </c>
      <c r="BY59" s="109"/>
      <c r="BZ59" s="109"/>
      <c r="CA59" s="109"/>
      <c r="CB59" s="109"/>
      <c r="CC59" s="248"/>
      <c r="CD59" s="615"/>
      <c r="CE59" s="254"/>
      <c r="CF59" s="254"/>
      <c r="CG59" s="111"/>
      <c r="CH59" s="111"/>
      <c r="CI59" s="109"/>
      <c r="CJ59" s="109"/>
      <c r="CK59" s="109"/>
      <c r="CL59" s="109"/>
      <c r="CM59" s="109"/>
      <c r="CN59" s="109"/>
      <c r="CO59" s="112"/>
      <c r="CP59" s="113"/>
      <c r="CQ59" s="114"/>
      <c r="CR59" s="254"/>
      <c r="CS59" s="115"/>
      <c r="CT59" s="115"/>
      <c r="CU59" s="115"/>
      <c r="CV59" s="115"/>
      <c r="CW59" s="115"/>
      <c r="CX59" s="116"/>
      <c r="CY59" s="109"/>
      <c r="CZ59" s="248"/>
      <c r="DA59" s="262"/>
      <c r="DB59" s="113"/>
      <c r="DC59" s="113"/>
      <c r="DD59" s="113"/>
      <c r="DE59" s="462"/>
      <c r="DF59" s="263"/>
      <c r="DG59" s="428"/>
      <c r="DH59" s="115"/>
      <c r="DI59" s="115"/>
      <c r="DJ59" s="116"/>
      <c r="DK59" s="109"/>
      <c r="DL59" s="112"/>
      <c r="DM59" s="254"/>
      <c r="DN59" s="428"/>
      <c r="DO59" s="115">
        <v>1.26803424</v>
      </c>
      <c r="DP59" s="116"/>
      <c r="DQ59" s="109"/>
      <c r="DR59" s="112"/>
      <c r="DS59" s="825"/>
      <c r="DT59" s="428"/>
      <c r="DU59" s="428"/>
      <c r="DV59" s="254"/>
      <c r="DW59" s="752"/>
      <c r="DX59" s="108"/>
      <c r="DY59" s="825"/>
      <c r="DZ59" s="428"/>
      <c r="EA59" s="428"/>
      <c r="EB59" s="254"/>
      <c r="EC59" s="752"/>
      <c r="ED59" s="401"/>
      <c r="EE59" s="401"/>
      <c r="EF59" s="401"/>
      <c r="EG59" s="401"/>
      <c r="EH59" s="402"/>
      <c r="EI59" s="117"/>
      <c r="EJ59" s="117"/>
      <c r="EK59" s="117"/>
      <c r="EL59" s="125"/>
      <c r="EM59" s="117"/>
      <c r="EN59" s="108"/>
      <c r="EO59" s="117"/>
      <c r="EP59" s="125"/>
      <c r="EQ59" s="117"/>
      <c r="ER59" s="108"/>
      <c r="ES59" s="118"/>
      <c r="ET59" s="118">
        <v>1.1299999999999999</v>
      </c>
      <c r="EU59" s="119"/>
      <c r="EV59" s="117"/>
      <c r="EW59" s="117"/>
      <c r="EX59" s="118"/>
      <c r="EY59" s="120"/>
      <c r="EZ59" s="117"/>
      <c r="FA59" s="117"/>
      <c r="FB59" s="434"/>
      <c r="FC59" s="111"/>
      <c r="FD59" s="111"/>
      <c r="FE59" s="435"/>
      <c r="FF59" s="406"/>
      <c r="FG59" s="121"/>
      <c r="FH59" s="105"/>
      <c r="FI59" s="106"/>
    </row>
    <row r="60" spans="1:165" x14ac:dyDescent="0.2">
      <c r="A60" s="15"/>
      <c r="B60" s="403"/>
      <c r="C60" s="403"/>
      <c r="D60" s="11"/>
      <c r="E60" s="11"/>
      <c r="F60" s="11"/>
      <c r="G60" s="11"/>
      <c r="H60" s="11"/>
      <c r="I60" s="11"/>
      <c r="J60" s="20"/>
      <c r="K60" s="20"/>
      <c r="L60" s="11"/>
      <c r="M60" s="792"/>
      <c r="N60" s="793"/>
      <c r="O60" s="37"/>
      <c r="P60" s="41"/>
      <c r="Q60" s="37"/>
      <c r="R60" s="41"/>
      <c r="S60" s="37"/>
      <c r="T60" s="41"/>
      <c r="U60" s="37"/>
      <c r="V60" s="41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37"/>
      <c r="AH60" s="37"/>
      <c r="AI60" s="41"/>
      <c r="AJ60" s="15"/>
      <c r="AK60" s="199"/>
      <c r="AL60" s="199"/>
      <c r="AM60" s="22"/>
      <c r="AN60" s="22"/>
      <c r="AO60" s="22"/>
      <c r="AP60" s="22"/>
      <c r="AQ60" s="11"/>
      <c r="AR60" s="11"/>
      <c r="AS60" s="11"/>
      <c r="AT60" s="38"/>
      <c r="AU60" s="41"/>
      <c r="AV60" s="15"/>
      <c r="AW60" s="15"/>
      <c r="AX60" s="15"/>
      <c r="AY60" s="22"/>
      <c r="AZ60" s="22"/>
      <c r="BA60" s="22"/>
      <c r="BB60" s="22"/>
      <c r="BC60" s="22"/>
      <c r="BD60" s="11"/>
      <c r="BE60" s="11"/>
      <c r="BF60" s="38"/>
      <c r="BG60" s="41"/>
      <c r="BH60" s="15"/>
      <c r="BI60" s="15"/>
      <c r="BJ60" s="15"/>
      <c r="BK60" s="15"/>
      <c r="BL60" s="15"/>
      <c r="BM60" s="15"/>
      <c r="BN60" s="11"/>
      <c r="BO60" s="11"/>
      <c r="BP60" s="11"/>
      <c r="BQ60" s="39"/>
      <c r="BR60" s="41"/>
      <c r="BS60" s="15"/>
      <c r="BT60" s="15"/>
      <c r="BU60" s="15"/>
      <c r="BV60" s="19"/>
      <c r="BW60" s="19"/>
      <c r="BX60" s="11"/>
      <c r="BY60" s="11"/>
      <c r="BZ60" s="11"/>
      <c r="CA60" s="11"/>
      <c r="CB60" s="39"/>
      <c r="CC60" s="41"/>
      <c r="CD60" s="15"/>
      <c r="CE60" s="199"/>
      <c r="CF60" s="199"/>
      <c r="CG60" s="22"/>
      <c r="CH60" s="22"/>
      <c r="CI60" s="20"/>
      <c r="CJ60" s="11"/>
      <c r="CK60" s="11"/>
      <c r="CL60" s="11"/>
      <c r="CM60" s="11"/>
      <c r="CN60" s="39"/>
      <c r="CO60" s="41"/>
      <c r="CP60" s="41"/>
      <c r="CQ60" s="38"/>
      <c r="CR60" s="38"/>
      <c r="CS60" s="22"/>
      <c r="CT60" s="22"/>
      <c r="CU60" s="22"/>
      <c r="CV60" s="22"/>
      <c r="CW60" s="22"/>
      <c r="CX60" s="20" t="s">
        <v>4</v>
      </c>
      <c r="CY60" s="39"/>
      <c r="CZ60" s="41"/>
      <c r="DA60" s="41"/>
      <c r="DB60" s="41"/>
      <c r="DC60" s="41"/>
      <c r="DD60" s="41"/>
      <c r="DE60" s="463"/>
      <c r="DF60" s="38"/>
      <c r="DG60" s="22"/>
      <c r="DH60" s="22"/>
      <c r="DI60" s="22"/>
      <c r="DJ60" s="20" t="s">
        <v>4</v>
      </c>
      <c r="DK60" s="39"/>
      <c r="DL60" s="41"/>
      <c r="DM60" s="38"/>
      <c r="DN60" s="22"/>
      <c r="DO60" s="22"/>
      <c r="DP60" s="20" t="s">
        <v>4</v>
      </c>
      <c r="DQ60" s="39"/>
      <c r="DR60" s="41"/>
      <c r="DS60" s="20"/>
      <c r="DT60" s="22"/>
      <c r="DU60" s="22"/>
      <c r="DV60" s="38"/>
      <c r="DW60" s="22"/>
      <c r="DX60" s="19"/>
      <c r="DY60" s="20"/>
      <c r="DZ60" s="22"/>
      <c r="EA60" s="22"/>
      <c r="EB60" s="38"/>
      <c r="EC60" s="22"/>
      <c r="ED60" s="11"/>
      <c r="EE60" s="11"/>
      <c r="EF60" s="11"/>
      <c r="EG60" s="39"/>
      <c r="EH60" s="41"/>
      <c r="EI60" s="20"/>
      <c r="EJ60" s="20"/>
      <c r="EK60" s="20"/>
      <c r="EL60" s="39"/>
      <c r="EM60" s="20"/>
      <c r="EN60" s="20"/>
      <c r="EO60" s="20"/>
      <c r="EP60" s="39"/>
      <c r="EQ60" s="20"/>
      <c r="ER60" s="20"/>
      <c r="ES60" s="20"/>
      <c r="ET60" s="20"/>
      <c r="EU60" s="39"/>
      <c r="EV60" s="20"/>
      <c r="EW60" s="20"/>
      <c r="EX60" s="39"/>
      <c r="EY60" s="11"/>
      <c r="EZ60" s="20"/>
      <c r="FA60" s="39"/>
      <c r="FB60" s="22"/>
      <c r="FC60" s="22"/>
      <c r="FD60" s="22"/>
      <c r="FE60" s="22"/>
      <c r="FF60" s="11"/>
      <c r="FG60" s="11"/>
    </row>
    <row r="61" spans="1:165" x14ac:dyDescent="0.2">
      <c r="L61" s="3" t="s">
        <v>4</v>
      </c>
      <c r="AQ61" s="3" t="s">
        <v>4</v>
      </c>
      <c r="EK61" s="4" t="s">
        <v>4</v>
      </c>
    </row>
    <row r="62" spans="1:165" x14ac:dyDescent="0.2">
      <c r="M62" s="794" t="s">
        <v>4</v>
      </c>
      <c r="AH62" s="34" t="s">
        <v>4</v>
      </c>
      <c r="AX62" s="6" t="s">
        <v>4</v>
      </c>
    </row>
    <row r="63" spans="1:165" x14ac:dyDescent="0.2">
      <c r="I63" s="3" t="s">
        <v>4</v>
      </c>
      <c r="FA63" s="29" t="s">
        <v>4</v>
      </c>
    </row>
    <row r="64" spans="1:165" x14ac:dyDescent="0.2">
      <c r="G64" s="3" t="s">
        <v>4</v>
      </c>
      <c r="H64" s="3" t="s">
        <v>4</v>
      </c>
    </row>
    <row r="66" spans="97:97" x14ac:dyDescent="0.2">
      <c r="CS66" s="5" t="s">
        <v>4</v>
      </c>
    </row>
  </sheetData>
  <mergeCells count="23">
    <mergeCell ref="DM1:DR1"/>
    <mergeCell ref="ER1:EU1"/>
    <mergeCell ref="FB2:FE2"/>
    <mergeCell ref="EJ1:EL1"/>
    <mergeCell ref="EV1:EX1"/>
    <mergeCell ref="DS1:DW1"/>
    <mergeCell ref="DX1:EC1"/>
    <mergeCell ref="DA1:DF1"/>
    <mergeCell ref="CS1:CZ1"/>
    <mergeCell ref="DG1:DL1"/>
    <mergeCell ref="EY1:FE1"/>
    <mergeCell ref="D1:N1"/>
    <mergeCell ref="X1:AJ1"/>
    <mergeCell ref="AK1:AV1"/>
    <mergeCell ref="AW1:BI1"/>
    <mergeCell ref="BJ1:BR1"/>
    <mergeCell ref="EN1:EP1"/>
    <mergeCell ref="BT1:CC1"/>
    <mergeCell ref="O1:P1"/>
    <mergeCell ref="Q1:R1"/>
    <mergeCell ref="S1:T1"/>
    <mergeCell ref="U1:V1"/>
    <mergeCell ref="CE1:CO1"/>
  </mergeCells>
  <phoneticPr fontId="4" type="noConversion"/>
  <pageMargins left="0" right="0" top="0.5" bottom="0" header="0.25" footer="0"/>
  <pageSetup scale="58" fitToWidth="3" fitToHeight="2" orientation="landscape" r:id="rId1"/>
  <headerFooter alignWithMargins="0">
    <oddHeader xml:space="preserve">&amp;L&amp;"Arial,Bold"&amp;12 2017 Gulf Atlantic Wheat Nursery Data 
</oddHeader>
  </headerFooter>
  <colBreaks count="1" manualBreakCount="1">
    <brk id="15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C73"/>
  <sheetViews>
    <sheetView zoomScaleNormal="100" workbookViewId="0">
      <pane ySplit="8" topLeftCell="A9" activePane="bottomLeft" state="frozen"/>
      <selection pane="bottomLeft" activeCell="I26" sqref="I26"/>
    </sheetView>
  </sheetViews>
  <sheetFormatPr defaultColWidth="9" defaultRowHeight="12" x14ac:dyDescent="0.2"/>
  <cols>
    <col min="1" max="1" width="4.42578125" style="616" customWidth="1"/>
    <col min="2" max="2" width="1.140625" style="617" customWidth="1"/>
    <col min="3" max="3" width="19.42578125" style="618" customWidth="1"/>
    <col min="4" max="4" width="9.5703125" style="1026" customWidth="1"/>
    <col min="5" max="5" width="4.140625" style="1027" customWidth="1"/>
    <col min="6" max="6" width="8.140625" style="618" customWidth="1"/>
    <col min="7" max="7" width="3.85546875" style="1028" customWidth="1"/>
    <col min="8" max="8" width="7.42578125" style="712" customWidth="1"/>
    <col min="9" max="9" width="7.42578125" style="618" customWidth="1"/>
    <col min="10" max="10" width="7.42578125" style="685" customWidth="1"/>
    <col min="11" max="11" width="7.42578125" style="618" customWidth="1"/>
    <col min="12" max="12" width="7.42578125" style="622" customWidth="1"/>
    <col min="13" max="17" width="7.42578125" style="618" customWidth="1"/>
    <col min="18" max="81" width="9" style="623"/>
    <col min="82" max="256" width="9" style="618"/>
    <col min="257" max="257" width="4.42578125" style="618" customWidth="1"/>
    <col min="258" max="258" width="1.140625" style="618" customWidth="1"/>
    <col min="259" max="259" width="19.42578125" style="618" customWidth="1"/>
    <col min="260" max="260" width="9.5703125" style="618" customWidth="1"/>
    <col min="261" max="261" width="4.140625" style="618" customWidth="1"/>
    <col min="262" max="262" width="8.140625" style="618" customWidth="1"/>
    <col min="263" max="263" width="3.85546875" style="618" customWidth="1"/>
    <col min="264" max="273" width="7.42578125" style="618" customWidth="1"/>
    <col min="274" max="512" width="9" style="618"/>
    <col min="513" max="513" width="4.42578125" style="618" customWidth="1"/>
    <col min="514" max="514" width="1.140625" style="618" customWidth="1"/>
    <col min="515" max="515" width="19.42578125" style="618" customWidth="1"/>
    <col min="516" max="516" width="9.5703125" style="618" customWidth="1"/>
    <col min="517" max="517" width="4.140625" style="618" customWidth="1"/>
    <col min="518" max="518" width="8.140625" style="618" customWidth="1"/>
    <col min="519" max="519" width="3.85546875" style="618" customWidth="1"/>
    <col min="520" max="529" width="7.42578125" style="618" customWidth="1"/>
    <col min="530" max="768" width="9" style="618"/>
    <col min="769" max="769" width="4.42578125" style="618" customWidth="1"/>
    <col min="770" max="770" width="1.140625" style="618" customWidth="1"/>
    <col min="771" max="771" width="19.42578125" style="618" customWidth="1"/>
    <col min="772" max="772" width="9.5703125" style="618" customWidth="1"/>
    <col min="773" max="773" width="4.140625" style="618" customWidth="1"/>
    <col min="774" max="774" width="8.140625" style="618" customWidth="1"/>
    <col min="775" max="775" width="3.85546875" style="618" customWidth="1"/>
    <col min="776" max="785" width="7.42578125" style="618" customWidth="1"/>
    <col min="786" max="1024" width="9" style="618"/>
    <col min="1025" max="1025" width="4.42578125" style="618" customWidth="1"/>
    <col min="1026" max="1026" width="1.140625" style="618" customWidth="1"/>
    <col min="1027" max="1027" width="19.42578125" style="618" customWidth="1"/>
    <col min="1028" max="1028" width="9.5703125" style="618" customWidth="1"/>
    <col min="1029" max="1029" width="4.140625" style="618" customWidth="1"/>
    <col min="1030" max="1030" width="8.140625" style="618" customWidth="1"/>
    <col min="1031" max="1031" width="3.85546875" style="618" customWidth="1"/>
    <col min="1032" max="1041" width="7.42578125" style="618" customWidth="1"/>
    <col min="1042" max="1280" width="9" style="618"/>
    <col min="1281" max="1281" width="4.42578125" style="618" customWidth="1"/>
    <col min="1282" max="1282" width="1.140625" style="618" customWidth="1"/>
    <col min="1283" max="1283" width="19.42578125" style="618" customWidth="1"/>
    <col min="1284" max="1284" width="9.5703125" style="618" customWidth="1"/>
    <col min="1285" max="1285" width="4.140625" style="618" customWidth="1"/>
    <col min="1286" max="1286" width="8.140625" style="618" customWidth="1"/>
    <col min="1287" max="1287" width="3.85546875" style="618" customWidth="1"/>
    <col min="1288" max="1297" width="7.42578125" style="618" customWidth="1"/>
    <col min="1298" max="1536" width="9" style="618"/>
    <col min="1537" max="1537" width="4.42578125" style="618" customWidth="1"/>
    <col min="1538" max="1538" width="1.140625" style="618" customWidth="1"/>
    <col min="1539" max="1539" width="19.42578125" style="618" customWidth="1"/>
    <col min="1540" max="1540" width="9.5703125" style="618" customWidth="1"/>
    <col min="1541" max="1541" width="4.140625" style="618" customWidth="1"/>
    <col min="1542" max="1542" width="8.140625" style="618" customWidth="1"/>
    <col min="1543" max="1543" width="3.85546875" style="618" customWidth="1"/>
    <col min="1544" max="1553" width="7.42578125" style="618" customWidth="1"/>
    <col min="1554" max="1792" width="9" style="618"/>
    <col min="1793" max="1793" width="4.42578125" style="618" customWidth="1"/>
    <col min="1794" max="1794" width="1.140625" style="618" customWidth="1"/>
    <col min="1795" max="1795" width="19.42578125" style="618" customWidth="1"/>
    <col min="1796" max="1796" width="9.5703125" style="618" customWidth="1"/>
    <col min="1797" max="1797" width="4.140625" style="618" customWidth="1"/>
    <col min="1798" max="1798" width="8.140625" style="618" customWidth="1"/>
    <col min="1799" max="1799" width="3.85546875" style="618" customWidth="1"/>
    <col min="1800" max="1809" width="7.42578125" style="618" customWidth="1"/>
    <col min="1810" max="2048" width="9" style="618"/>
    <col min="2049" max="2049" width="4.42578125" style="618" customWidth="1"/>
    <col min="2050" max="2050" width="1.140625" style="618" customWidth="1"/>
    <col min="2051" max="2051" width="19.42578125" style="618" customWidth="1"/>
    <col min="2052" max="2052" width="9.5703125" style="618" customWidth="1"/>
    <col min="2053" max="2053" width="4.140625" style="618" customWidth="1"/>
    <col min="2054" max="2054" width="8.140625" style="618" customWidth="1"/>
    <col min="2055" max="2055" width="3.85546875" style="618" customWidth="1"/>
    <col min="2056" max="2065" width="7.42578125" style="618" customWidth="1"/>
    <col min="2066" max="2304" width="9" style="618"/>
    <col min="2305" max="2305" width="4.42578125" style="618" customWidth="1"/>
    <col min="2306" max="2306" width="1.140625" style="618" customWidth="1"/>
    <col min="2307" max="2307" width="19.42578125" style="618" customWidth="1"/>
    <col min="2308" max="2308" width="9.5703125" style="618" customWidth="1"/>
    <col min="2309" max="2309" width="4.140625" style="618" customWidth="1"/>
    <col min="2310" max="2310" width="8.140625" style="618" customWidth="1"/>
    <col min="2311" max="2311" width="3.85546875" style="618" customWidth="1"/>
    <col min="2312" max="2321" width="7.42578125" style="618" customWidth="1"/>
    <col min="2322" max="2560" width="9" style="618"/>
    <col min="2561" max="2561" width="4.42578125" style="618" customWidth="1"/>
    <col min="2562" max="2562" width="1.140625" style="618" customWidth="1"/>
    <col min="2563" max="2563" width="19.42578125" style="618" customWidth="1"/>
    <col min="2564" max="2564" width="9.5703125" style="618" customWidth="1"/>
    <col min="2565" max="2565" width="4.140625" style="618" customWidth="1"/>
    <col min="2566" max="2566" width="8.140625" style="618" customWidth="1"/>
    <col min="2567" max="2567" width="3.85546875" style="618" customWidth="1"/>
    <col min="2568" max="2577" width="7.42578125" style="618" customWidth="1"/>
    <col min="2578" max="2816" width="9" style="618"/>
    <col min="2817" max="2817" width="4.42578125" style="618" customWidth="1"/>
    <col min="2818" max="2818" width="1.140625" style="618" customWidth="1"/>
    <col min="2819" max="2819" width="19.42578125" style="618" customWidth="1"/>
    <col min="2820" max="2820" width="9.5703125" style="618" customWidth="1"/>
    <col min="2821" max="2821" width="4.140625" style="618" customWidth="1"/>
    <col min="2822" max="2822" width="8.140625" style="618" customWidth="1"/>
    <col min="2823" max="2823" width="3.85546875" style="618" customWidth="1"/>
    <col min="2824" max="2833" width="7.42578125" style="618" customWidth="1"/>
    <col min="2834" max="3072" width="9" style="618"/>
    <col min="3073" max="3073" width="4.42578125" style="618" customWidth="1"/>
    <col min="3074" max="3074" width="1.140625" style="618" customWidth="1"/>
    <col min="3075" max="3075" width="19.42578125" style="618" customWidth="1"/>
    <col min="3076" max="3076" width="9.5703125" style="618" customWidth="1"/>
    <col min="3077" max="3077" width="4.140625" style="618" customWidth="1"/>
    <col min="3078" max="3078" width="8.140625" style="618" customWidth="1"/>
    <col min="3079" max="3079" width="3.85546875" style="618" customWidth="1"/>
    <col min="3080" max="3089" width="7.42578125" style="618" customWidth="1"/>
    <col min="3090" max="3328" width="9" style="618"/>
    <col min="3329" max="3329" width="4.42578125" style="618" customWidth="1"/>
    <col min="3330" max="3330" width="1.140625" style="618" customWidth="1"/>
    <col min="3331" max="3331" width="19.42578125" style="618" customWidth="1"/>
    <col min="3332" max="3332" width="9.5703125" style="618" customWidth="1"/>
    <col min="3333" max="3333" width="4.140625" style="618" customWidth="1"/>
    <col min="3334" max="3334" width="8.140625" style="618" customWidth="1"/>
    <col min="3335" max="3335" width="3.85546875" style="618" customWidth="1"/>
    <col min="3336" max="3345" width="7.42578125" style="618" customWidth="1"/>
    <col min="3346" max="3584" width="9" style="618"/>
    <col min="3585" max="3585" width="4.42578125" style="618" customWidth="1"/>
    <col min="3586" max="3586" width="1.140625" style="618" customWidth="1"/>
    <col min="3587" max="3587" width="19.42578125" style="618" customWidth="1"/>
    <col min="3588" max="3588" width="9.5703125" style="618" customWidth="1"/>
    <col min="3589" max="3589" width="4.140625" style="618" customWidth="1"/>
    <col min="3590" max="3590" width="8.140625" style="618" customWidth="1"/>
    <col min="3591" max="3591" width="3.85546875" style="618" customWidth="1"/>
    <col min="3592" max="3601" width="7.42578125" style="618" customWidth="1"/>
    <col min="3602" max="3840" width="9" style="618"/>
    <col min="3841" max="3841" width="4.42578125" style="618" customWidth="1"/>
    <col min="3842" max="3842" width="1.140625" style="618" customWidth="1"/>
    <col min="3843" max="3843" width="19.42578125" style="618" customWidth="1"/>
    <col min="3844" max="3844" width="9.5703125" style="618" customWidth="1"/>
    <col min="3845" max="3845" width="4.140625" style="618" customWidth="1"/>
    <col min="3846" max="3846" width="8.140625" style="618" customWidth="1"/>
    <col min="3847" max="3847" width="3.85546875" style="618" customWidth="1"/>
    <col min="3848" max="3857" width="7.42578125" style="618" customWidth="1"/>
    <col min="3858" max="4096" width="9" style="618"/>
    <col min="4097" max="4097" width="4.42578125" style="618" customWidth="1"/>
    <col min="4098" max="4098" width="1.140625" style="618" customWidth="1"/>
    <col min="4099" max="4099" width="19.42578125" style="618" customWidth="1"/>
    <col min="4100" max="4100" width="9.5703125" style="618" customWidth="1"/>
    <col min="4101" max="4101" width="4.140625" style="618" customWidth="1"/>
    <col min="4102" max="4102" width="8.140625" style="618" customWidth="1"/>
    <col min="4103" max="4103" width="3.85546875" style="618" customWidth="1"/>
    <col min="4104" max="4113" width="7.42578125" style="618" customWidth="1"/>
    <col min="4114" max="4352" width="9" style="618"/>
    <col min="4353" max="4353" width="4.42578125" style="618" customWidth="1"/>
    <col min="4354" max="4354" width="1.140625" style="618" customWidth="1"/>
    <col min="4355" max="4355" width="19.42578125" style="618" customWidth="1"/>
    <col min="4356" max="4356" width="9.5703125" style="618" customWidth="1"/>
    <col min="4357" max="4357" width="4.140625" style="618" customWidth="1"/>
    <col min="4358" max="4358" width="8.140625" style="618" customWidth="1"/>
    <col min="4359" max="4359" width="3.85546875" style="618" customWidth="1"/>
    <col min="4360" max="4369" width="7.42578125" style="618" customWidth="1"/>
    <col min="4370" max="4608" width="9" style="618"/>
    <col min="4609" max="4609" width="4.42578125" style="618" customWidth="1"/>
    <col min="4610" max="4610" width="1.140625" style="618" customWidth="1"/>
    <col min="4611" max="4611" width="19.42578125" style="618" customWidth="1"/>
    <col min="4612" max="4612" width="9.5703125" style="618" customWidth="1"/>
    <col min="4613" max="4613" width="4.140625" style="618" customWidth="1"/>
    <col min="4614" max="4614" width="8.140625" style="618" customWidth="1"/>
    <col min="4615" max="4615" width="3.85546875" style="618" customWidth="1"/>
    <col min="4616" max="4625" width="7.42578125" style="618" customWidth="1"/>
    <col min="4626" max="4864" width="9" style="618"/>
    <col min="4865" max="4865" width="4.42578125" style="618" customWidth="1"/>
    <col min="4866" max="4866" width="1.140625" style="618" customWidth="1"/>
    <col min="4867" max="4867" width="19.42578125" style="618" customWidth="1"/>
    <col min="4868" max="4868" width="9.5703125" style="618" customWidth="1"/>
    <col min="4869" max="4869" width="4.140625" style="618" customWidth="1"/>
    <col min="4870" max="4870" width="8.140625" style="618" customWidth="1"/>
    <col min="4871" max="4871" width="3.85546875" style="618" customWidth="1"/>
    <col min="4872" max="4881" width="7.42578125" style="618" customWidth="1"/>
    <col min="4882" max="5120" width="9" style="618"/>
    <col min="5121" max="5121" width="4.42578125" style="618" customWidth="1"/>
    <col min="5122" max="5122" width="1.140625" style="618" customWidth="1"/>
    <col min="5123" max="5123" width="19.42578125" style="618" customWidth="1"/>
    <col min="5124" max="5124" width="9.5703125" style="618" customWidth="1"/>
    <col min="5125" max="5125" width="4.140625" style="618" customWidth="1"/>
    <col min="5126" max="5126" width="8.140625" style="618" customWidth="1"/>
    <col min="5127" max="5127" width="3.85546875" style="618" customWidth="1"/>
    <col min="5128" max="5137" width="7.42578125" style="618" customWidth="1"/>
    <col min="5138" max="5376" width="9" style="618"/>
    <col min="5377" max="5377" width="4.42578125" style="618" customWidth="1"/>
    <col min="5378" max="5378" width="1.140625" style="618" customWidth="1"/>
    <col min="5379" max="5379" width="19.42578125" style="618" customWidth="1"/>
    <col min="5380" max="5380" width="9.5703125" style="618" customWidth="1"/>
    <col min="5381" max="5381" width="4.140625" style="618" customWidth="1"/>
    <col min="5382" max="5382" width="8.140625" style="618" customWidth="1"/>
    <col min="5383" max="5383" width="3.85546875" style="618" customWidth="1"/>
    <col min="5384" max="5393" width="7.42578125" style="618" customWidth="1"/>
    <col min="5394" max="5632" width="9" style="618"/>
    <col min="5633" max="5633" width="4.42578125" style="618" customWidth="1"/>
    <col min="5634" max="5634" width="1.140625" style="618" customWidth="1"/>
    <col min="5635" max="5635" width="19.42578125" style="618" customWidth="1"/>
    <col min="5636" max="5636" width="9.5703125" style="618" customWidth="1"/>
    <col min="5637" max="5637" width="4.140625" style="618" customWidth="1"/>
    <col min="5638" max="5638" width="8.140625" style="618" customWidth="1"/>
    <col min="5639" max="5639" width="3.85546875" style="618" customWidth="1"/>
    <col min="5640" max="5649" width="7.42578125" style="618" customWidth="1"/>
    <col min="5650" max="5888" width="9" style="618"/>
    <col min="5889" max="5889" width="4.42578125" style="618" customWidth="1"/>
    <col min="5890" max="5890" width="1.140625" style="618" customWidth="1"/>
    <col min="5891" max="5891" width="19.42578125" style="618" customWidth="1"/>
    <col min="5892" max="5892" width="9.5703125" style="618" customWidth="1"/>
    <col min="5893" max="5893" width="4.140625" style="618" customWidth="1"/>
    <col min="5894" max="5894" width="8.140625" style="618" customWidth="1"/>
    <col min="5895" max="5895" width="3.85546875" style="618" customWidth="1"/>
    <col min="5896" max="5905" width="7.42578125" style="618" customWidth="1"/>
    <col min="5906" max="6144" width="9" style="618"/>
    <col min="6145" max="6145" width="4.42578125" style="618" customWidth="1"/>
    <col min="6146" max="6146" width="1.140625" style="618" customWidth="1"/>
    <col min="6147" max="6147" width="19.42578125" style="618" customWidth="1"/>
    <col min="6148" max="6148" width="9.5703125" style="618" customWidth="1"/>
    <col min="6149" max="6149" width="4.140625" style="618" customWidth="1"/>
    <col min="6150" max="6150" width="8.140625" style="618" customWidth="1"/>
    <col min="6151" max="6151" width="3.85546875" style="618" customWidth="1"/>
    <col min="6152" max="6161" width="7.42578125" style="618" customWidth="1"/>
    <col min="6162" max="6400" width="9" style="618"/>
    <col min="6401" max="6401" width="4.42578125" style="618" customWidth="1"/>
    <col min="6402" max="6402" width="1.140625" style="618" customWidth="1"/>
    <col min="6403" max="6403" width="19.42578125" style="618" customWidth="1"/>
    <col min="6404" max="6404" width="9.5703125" style="618" customWidth="1"/>
    <col min="6405" max="6405" width="4.140625" style="618" customWidth="1"/>
    <col min="6406" max="6406" width="8.140625" style="618" customWidth="1"/>
    <col min="6407" max="6407" width="3.85546875" style="618" customWidth="1"/>
    <col min="6408" max="6417" width="7.42578125" style="618" customWidth="1"/>
    <col min="6418" max="6656" width="9" style="618"/>
    <col min="6657" max="6657" width="4.42578125" style="618" customWidth="1"/>
    <col min="6658" max="6658" width="1.140625" style="618" customWidth="1"/>
    <col min="6659" max="6659" width="19.42578125" style="618" customWidth="1"/>
    <col min="6660" max="6660" width="9.5703125" style="618" customWidth="1"/>
    <col min="6661" max="6661" width="4.140625" style="618" customWidth="1"/>
    <col min="6662" max="6662" width="8.140625" style="618" customWidth="1"/>
    <col min="6663" max="6663" width="3.85546875" style="618" customWidth="1"/>
    <col min="6664" max="6673" width="7.42578125" style="618" customWidth="1"/>
    <col min="6674" max="6912" width="9" style="618"/>
    <col min="6913" max="6913" width="4.42578125" style="618" customWidth="1"/>
    <col min="6914" max="6914" width="1.140625" style="618" customWidth="1"/>
    <col min="6915" max="6915" width="19.42578125" style="618" customWidth="1"/>
    <col min="6916" max="6916" width="9.5703125" style="618" customWidth="1"/>
    <col min="6917" max="6917" width="4.140625" style="618" customWidth="1"/>
    <col min="6918" max="6918" width="8.140625" style="618" customWidth="1"/>
    <col min="6919" max="6919" width="3.85546875" style="618" customWidth="1"/>
    <col min="6920" max="6929" width="7.42578125" style="618" customWidth="1"/>
    <col min="6930" max="7168" width="9" style="618"/>
    <col min="7169" max="7169" width="4.42578125" style="618" customWidth="1"/>
    <col min="7170" max="7170" width="1.140625" style="618" customWidth="1"/>
    <col min="7171" max="7171" width="19.42578125" style="618" customWidth="1"/>
    <col min="7172" max="7172" width="9.5703125" style="618" customWidth="1"/>
    <col min="7173" max="7173" width="4.140625" style="618" customWidth="1"/>
    <col min="7174" max="7174" width="8.140625" style="618" customWidth="1"/>
    <col min="7175" max="7175" width="3.85546875" style="618" customWidth="1"/>
    <col min="7176" max="7185" width="7.42578125" style="618" customWidth="1"/>
    <col min="7186" max="7424" width="9" style="618"/>
    <col min="7425" max="7425" width="4.42578125" style="618" customWidth="1"/>
    <col min="7426" max="7426" width="1.140625" style="618" customWidth="1"/>
    <col min="7427" max="7427" width="19.42578125" style="618" customWidth="1"/>
    <col min="7428" max="7428" width="9.5703125" style="618" customWidth="1"/>
    <col min="7429" max="7429" width="4.140625" style="618" customWidth="1"/>
    <col min="7430" max="7430" width="8.140625" style="618" customWidth="1"/>
    <col min="7431" max="7431" width="3.85546875" style="618" customWidth="1"/>
    <col min="7432" max="7441" width="7.42578125" style="618" customWidth="1"/>
    <col min="7442" max="7680" width="9" style="618"/>
    <col min="7681" max="7681" width="4.42578125" style="618" customWidth="1"/>
    <col min="7682" max="7682" width="1.140625" style="618" customWidth="1"/>
    <col min="7683" max="7683" width="19.42578125" style="618" customWidth="1"/>
    <col min="7684" max="7684" width="9.5703125" style="618" customWidth="1"/>
    <col min="7685" max="7685" width="4.140625" style="618" customWidth="1"/>
    <col min="7686" max="7686" width="8.140625" style="618" customWidth="1"/>
    <col min="7687" max="7687" width="3.85546875" style="618" customWidth="1"/>
    <col min="7688" max="7697" width="7.42578125" style="618" customWidth="1"/>
    <col min="7698" max="7936" width="9" style="618"/>
    <col min="7937" max="7937" width="4.42578125" style="618" customWidth="1"/>
    <col min="7938" max="7938" width="1.140625" style="618" customWidth="1"/>
    <col min="7939" max="7939" width="19.42578125" style="618" customWidth="1"/>
    <col min="7940" max="7940" width="9.5703125" style="618" customWidth="1"/>
    <col min="7941" max="7941" width="4.140625" style="618" customWidth="1"/>
    <col min="7942" max="7942" width="8.140625" style="618" customWidth="1"/>
    <col min="7943" max="7943" width="3.85546875" style="618" customWidth="1"/>
    <col min="7944" max="7953" width="7.42578125" style="618" customWidth="1"/>
    <col min="7954" max="8192" width="9" style="618"/>
    <col min="8193" max="8193" width="4.42578125" style="618" customWidth="1"/>
    <col min="8194" max="8194" width="1.140625" style="618" customWidth="1"/>
    <col min="8195" max="8195" width="19.42578125" style="618" customWidth="1"/>
    <col min="8196" max="8196" width="9.5703125" style="618" customWidth="1"/>
    <col min="8197" max="8197" width="4.140625" style="618" customWidth="1"/>
    <col min="8198" max="8198" width="8.140625" style="618" customWidth="1"/>
    <col min="8199" max="8199" width="3.85546875" style="618" customWidth="1"/>
    <col min="8200" max="8209" width="7.42578125" style="618" customWidth="1"/>
    <col min="8210" max="8448" width="9" style="618"/>
    <col min="8449" max="8449" width="4.42578125" style="618" customWidth="1"/>
    <col min="8450" max="8450" width="1.140625" style="618" customWidth="1"/>
    <col min="8451" max="8451" width="19.42578125" style="618" customWidth="1"/>
    <col min="8452" max="8452" width="9.5703125" style="618" customWidth="1"/>
    <col min="8453" max="8453" width="4.140625" style="618" customWidth="1"/>
    <col min="8454" max="8454" width="8.140625" style="618" customWidth="1"/>
    <col min="8455" max="8455" width="3.85546875" style="618" customWidth="1"/>
    <col min="8456" max="8465" width="7.42578125" style="618" customWidth="1"/>
    <col min="8466" max="8704" width="9" style="618"/>
    <col min="8705" max="8705" width="4.42578125" style="618" customWidth="1"/>
    <col min="8706" max="8706" width="1.140625" style="618" customWidth="1"/>
    <col min="8707" max="8707" width="19.42578125" style="618" customWidth="1"/>
    <col min="8708" max="8708" width="9.5703125" style="618" customWidth="1"/>
    <col min="8709" max="8709" width="4.140625" style="618" customWidth="1"/>
    <col min="8710" max="8710" width="8.140625" style="618" customWidth="1"/>
    <col min="8711" max="8711" width="3.85546875" style="618" customWidth="1"/>
    <col min="8712" max="8721" width="7.42578125" style="618" customWidth="1"/>
    <col min="8722" max="8960" width="9" style="618"/>
    <col min="8961" max="8961" width="4.42578125" style="618" customWidth="1"/>
    <col min="8962" max="8962" width="1.140625" style="618" customWidth="1"/>
    <col min="8963" max="8963" width="19.42578125" style="618" customWidth="1"/>
    <col min="8964" max="8964" width="9.5703125" style="618" customWidth="1"/>
    <col min="8965" max="8965" width="4.140625" style="618" customWidth="1"/>
    <col min="8966" max="8966" width="8.140625" style="618" customWidth="1"/>
    <col min="8967" max="8967" width="3.85546875" style="618" customWidth="1"/>
    <col min="8968" max="8977" width="7.42578125" style="618" customWidth="1"/>
    <col min="8978" max="9216" width="9" style="618"/>
    <col min="9217" max="9217" width="4.42578125" style="618" customWidth="1"/>
    <col min="9218" max="9218" width="1.140625" style="618" customWidth="1"/>
    <col min="9219" max="9219" width="19.42578125" style="618" customWidth="1"/>
    <col min="9220" max="9220" width="9.5703125" style="618" customWidth="1"/>
    <col min="9221" max="9221" width="4.140625" style="618" customWidth="1"/>
    <col min="9222" max="9222" width="8.140625" style="618" customWidth="1"/>
    <col min="9223" max="9223" width="3.85546875" style="618" customWidth="1"/>
    <col min="9224" max="9233" width="7.42578125" style="618" customWidth="1"/>
    <col min="9234" max="9472" width="9" style="618"/>
    <col min="9473" max="9473" width="4.42578125" style="618" customWidth="1"/>
    <col min="9474" max="9474" width="1.140625" style="618" customWidth="1"/>
    <col min="9475" max="9475" width="19.42578125" style="618" customWidth="1"/>
    <col min="9476" max="9476" width="9.5703125" style="618" customWidth="1"/>
    <col min="9477" max="9477" width="4.140625" style="618" customWidth="1"/>
    <col min="9478" max="9478" width="8.140625" style="618" customWidth="1"/>
    <col min="9479" max="9479" width="3.85546875" style="618" customWidth="1"/>
    <col min="9480" max="9489" width="7.42578125" style="618" customWidth="1"/>
    <col min="9490" max="9728" width="9" style="618"/>
    <col min="9729" max="9729" width="4.42578125" style="618" customWidth="1"/>
    <col min="9730" max="9730" width="1.140625" style="618" customWidth="1"/>
    <col min="9731" max="9731" width="19.42578125" style="618" customWidth="1"/>
    <col min="9732" max="9732" width="9.5703125" style="618" customWidth="1"/>
    <col min="9733" max="9733" width="4.140625" style="618" customWidth="1"/>
    <col min="9734" max="9734" width="8.140625" style="618" customWidth="1"/>
    <col min="9735" max="9735" width="3.85546875" style="618" customWidth="1"/>
    <col min="9736" max="9745" width="7.42578125" style="618" customWidth="1"/>
    <col min="9746" max="9984" width="9" style="618"/>
    <col min="9985" max="9985" width="4.42578125" style="618" customWidth="1"/>
    <col min="9986" max="9986" width="1.140625" style="618" customWidth="1"/>
    <col min="9987" max="9987" width="19.42578125" style="618" customWidth="1"/>
    <col min="9988" max="9988" width="9.5703125" style="618" customWidth="1"/>
    <col min="9989" max="9989" width="4.140625" style="618" customWidth="1"/>
    <col min="9990" max="9990" width="8.140625" style="618" customWidth="1"/>
    <col min="9991" max="9991" width="3.85546875" style="618" customWidth="1"/>
    <col min="9992" max="10001" width="7.42578125" style="618" customWidth="1"/>
    <col min="10002" max="10240" width="9" style="618"/>
    <col min="10241" max="10241" width="4.42578125" style="618" customWidth="1"/>
    <col min="10242" max="10242" width="1.140625" style="618" customWidth="1"/>
    <col min="10243" max="10243" width="19.42578125" style="618" customWidth="1"/>
    <col min="10244" max="10244" width="9.5703125" style="618" customWidth="1"/>
    <col min="10245" max="10245" width="4.140625" style="618" customWidth="1"/>
    <col min="10246" max="10246" width="8.140625" style="618" customWidth="1"/>
    <col min="10247" max="10247" width="3.85546875" style="618" customWidth="1"/>
    <col min="10248" max="10257" width="7.42578125" style="618" customWidth="1"/>
    <col min="10258" max="10496" width="9" style="618"/>
    <col min="10497" max="10497" width="4.42578125" style="618" customWidth="1"/>
    <col min="10498" max="10498" width="1.140625" style="618" customWidth="1"/>
    <col min="10499" max="10499" width="19.42578125" style="618" customWidth="1"/>
    <col min="10500" max="10500" width="9.5703125" style="618" customWidth="1"/>
    <col min="10501" max="10501" width="4.140625" style="618" customWidth="1"/>
    <col min="10502" max="10502" width="8.140625" style="618" customWidth="1"/>
    <col min="10503" max="10503" width="3.85546875" style="618" customWidth="1"/>
    <col min="10504" max="10513" width="7.42578125" style="618" customWidth="1"/>
    <col min="10514" max="10752" width="9" style="618"/>
    <col min="10753" max="10753" width="4.42578125" style="618" customWidth="1"/>
    <col min="10754" max="10754" width="1.140625" style="618" customWidth="1"/>
    <col min="10755" max="10755" width="19.42578125" style="618" customWidth="1"/>
    <col min="10756" max="10756" width="9.5703125" style="618" customWidth="1"/>
    <col min="10757" max="10757" width="4.140625" style="618" customWidth="1"/>
    <col min="10758" max="10758" width="8.140625" style="618" customWidth="1"/>
    <col min="10759" max="10759" width="3.85546875" style="618" customWidth="1"/>
    <col min="10760" max="10769" width="7.42578125" style="618" customWidth="1"/>
    <col min="10770" max="11008" width="9" style="618"/>
    <col min="11009" max="11009" width="4.42578125" style="618" customWidth="1"/>
    <col min="11010" max="11010" width="1.140625" style="618" customWidth="1"/>
    <col min="11011" max="11011" width="19.42578125" style="618" customWidth="1"/>
    <col min="11012" max="11012" width="9.5703125" style="618" customWidth="1"/>
    <col min="11013" max="11013" width="4.140625" style="618" customWidth="1"/>
    <col min="11014" max="11014" width="8.140625" style="618" customWidth="1"/>
    <col min="11015" max="11015" width="3.85546875" style="618" customWidth="1"/>
    <col min="11016" max="11025" width="7.42578125" style="618" customWidth="1"/>
    <col min="11026" max="11264" width="9" style="618"/>
    <col min="11265" max="11265" width="4.42578125" style="618" customWidth="1"/>
    <col min="11266" max="11266" width="1.140625" style="618" customWidth="1"/>
    <col min="11267" max="11267" width="19.42578125" style="618" customWidth="1"/>
    <col min="11268" max="11268" width="9.5703125" style="618" customWidth="1"/>
    <col min="11269" max="11269" width="4.140625" style="618" customWidth="1"/>
    <col min="11270" max="11270" width="8.140625" style="618" customWidth="1"/>
    <col min="11271" max="11271" width="3.85546875" style="618" customWidth="1"/>
    <col min="11272" max="11281" width="7.42578125" style="618" customWidth="1"/>
    <col min="11282" max="11520" width="9" style="618"/>
    <col min="11521" max="11521" width="4.42578125" style="618" customWidth="1"/>
    <col min="11522" max="11522" width="1.140625" style="618" customWidth="1"/>
    <col min="11523" max="11523" width="19.42578125" style="618" customWidth="1"/>
    <col min="11524" max="11524" width="9.5703125" style="618" customWidth="1"/>
    <col min="11525" max="11525" width="4.140625" style="618" customWidth="1"/>
    <col min="11526" max="11526" width="8.140625" style="618" customWidth="1"/>
    <col min="11527" max="11527" width="3.85546875" style="618" customWidth="1"/>
    <col min="11528" max="11537" width="7.42578125" style="618" customWidth="1"/>
    <col min="11538" max="11776" width="9" style="618"/>
    <col min="11777" max="11777" width="4.42578125" style="618" customWidth="1"/>
    <col min="11778" max="11778" width="1.140625" style="618" customWidth="1"/>
    <col min="11779" max="11779" width="19.42578125" style="618" customWidth="1"/>
    <col min="11780" max="11780" width="9.5703125" style="618" customWidth="1"/>
    <col min="11781" max="11781" width="4.140625" style="618" customWidth="1"/>
    <col min="11782" max="11782" width="8.140625" style="618" customWidth="1"/>
    <col min="11783" max="11783" width="3.85546875" style="618" customWidth="1"/>
    <col min="11784" max="11793" width="7.42578125" style="618" customWidth="1"/>
    <col min="11794" max="12032" width="9" style="618"/>
    <col min="12033" max="12033" width="4.42578125" style="618" customWidth="1"/>
    <col min="12034" max="12034" width="1.140625" style="618" customWidth="1"/>
    <col min="12035" max="12035" width="19.42578125" style="618" customWidth="1"/>
    <col min="12036" max="12036" width="9.5703125" style="618" customWidth="1"/>
    <col min="12037" max="12037" width="4.140625" style="618" customWidth="1"/>
    <col min="12038" max="12038" width="8.140625" style="618" customWidth="1"/>
    <col min="12039" max="12039" width="3.85546875" style="618" customWidth="1"/>
    <col min="12040" max="12049" width="7.42578125" style="618" customWidth="1"/>
    <col min="12050" max="12288" width="9" style="618"/>
    <col min="12289" max="12289" width="4.42578125" style="618" customWidth="1"/>
    <col min="12290" max="12290" width="1.140625" style="618" customWidth="1"/>
    <col min="12291" max="12291" width="19.42578125" style="618" customWidth="1"/>
    <col min="12292" max="12292" width="9.5703125" style="618" customWidth="1"/>
    <col min="12293" max="12293" width="4.140625" style="618" customWidth="1"/>
    <col min="12294" max="12294" width="8.140625" style="618" customWidth="1"/>
    <col min="12295" max="12295" width="3.85546875" style="618" customWidth="1"/>
    <col min="12296" max="12305" width="7.42578125" style="618" customWidth="1"/>
    <col min="12306" max="12544" width="9" style="618"/>
    <col min="12545" max="12545" width="4.42578125" style="618" customWidth="1"/>
    <col min="12546" max="12546" width="1.140625" style="618" customWidth="1"/>
    <col min="12547" max="12547" width="19.42578125" style="618" customWidth="1"/>
    <col min="12548" max="12548" width="9.5703125" style="618" customWidth="1"/>
    <col min="12549" max="12549" width="4.140625" style="618" customWidth="1"/>
    <col min="12550" max="12550" width="8.140625" style="618" customWidth="1"/>
    <col min="12551" max="12551" width="3.85546875" style="618" customWidth="1"/>
    <col min="12552" max="12561" width="7.42578125" style="618" customWidth="1"/>
    <col min="12562" max="12800" width="9" style="618"/>
    <col min="12801" max="12801" width="4.42578125" style="618" customWidth="1"/>
    <col min="12802" max="12802" width="1.140625" style="618" customWidth="1"/>
    <col min="12803" max="12803" width="19.42578125" style="618" customWidth="1"/>
    <col min="12804" max="12804" width="9.5703125" style="618" customWidth="1"/>
    <col min="12805" max="12805" width="4.140625" style="618" customWidth="1"/>
    <col min="12806" max="12806" width="8.140625" style="618" customWidth="1"/>
    <col min="12807" max="12807" width="3.85546875" style="618" customWidth="1"/>
    <col min="12808" max="12817" width="7.42578125" style="618" customWidth="1"/>
    <col min="12818" max="13056" width="9" style="618"/>
    <col min="13057" max="13057" width="4.42578125" style="618" customWidth="1"/>
    <col min="13058" max="13058" width="1.140625" style="618" customWidth="1"/>
    <col min="13059" max="13059" width="19.42578125" style="618" customWidth="1"/>
    <col min="13060" max="13060" width="9.5703125" style="618" customWidth="1"/>
    <col min="13061" max="13061" width="4.140625" style="618" customWidth="1"/>
    <col min="13062" max="13062" width="8.140625" style="618" customWidth="1"/>
    <col min="13063" max="13063" width="3.85546875" style="618" customWidth="1"/>
    <col min="13064" max="13073" width="7.42578125" style="618" customWidth="1"/>
    <col min="13074" max="13312" width="9" style="618"/>
    <col min="13313" max="13313" width="4.42578125" style="618" customWidth="1"/>
    <col min="13314" max="13314" width="1.140625" style="618" customWidth="1"/>
    <col min="13315" max="13315" width="19.42578125" style="618" customWidth="1"/>
    <col min="13316" max="13316" width="9.5703125" style="618" customWidth="1"/>
    <col min="13317" max="13317" width="4.140625" style="618" customWidth="1"/>
    <col min="13318" max="13318" width="8.140625" style="618" customWidth="1"/>
    <col min="13319" max="13319" width="3.85546875" style="618" customWidth="1"/>
    <col min="13320" max="13329" width="7.42578125" style="618" customWidth="1"/>
    <col min="13330" max="13568" width="9" style="618"/>
    <col min="13569" max="13569" width="4.42578125" style="618" customWidth="1"/>
    <col min="13570" max="13570" width="1.140625" style="618" customWidth="1"/>
    <col min="13571" max="13571" width="19.42578125" style="618" customWidth="1"/>
    <col min="13572" max="13572" width="9.5703125" style="618" customWidth="1"/>
    <col min="13573" max="13573" width="4.140625" style="618" customWidth="1"/>
    <col min="13574" max="13574" width="8.140625" style="618" customWidth="1"/>
    <col min="13575" max="13575" width="3.85546875" style="618" customWidth="1"/>
    <col min="13576" max="13585" width="7.42578125" style="618" customWidth="1"/>
    <col min="13586" max="13824" width="9" style="618"/>
    <col min="13825" max="13825" width="4.42578125" style="618" customWidth="1"/>
    <col min="13826" max="13826" width="1.140625" style="618" customWidth="1"/>
    <col min="13827" max="13827" width="19.42578125" style="618" customWidth="1"/>
    <col min="13828" max="13828" width="9.5703125" style="618" customWidth="1"/>
    <col min="13829" max="13829" width="4.140625" style="618" customWidth="1"/>
    <col min="13830" max="13830" width="8.140625" style="618" customWidth="1"/>
    <col min="13831" max="13831" width="3.85546875" style="618" customWidth="1"/>
    <col min="13832" max="13841" width="7.42578125" style="618" customWidth="1"/>
    <col min="13842" max="14080" width="9" style="618"/>
    <col min="14081" max="14081" width="4.42578125" style="618" customWidth="1"/>
    <col min="14082" max="14082" width="1.140625" style="618" customWidth="1"/>
    <col min="14083" max="14083" width="19.42578125" style="618" customWidth="1"/>
    <col min="14084" max="14084" width="9.5703125" style="618" customWidth="1"/>
    <col min="14085" max="14085" width="4.140625" style="618" customWidth="1"/>
    <col min="14086" max="14086" width="8.140625" style="618" customWidth="1"/>
    <col min="14087" max="14087" width="3.85546875" style="618" customWidth="1"/>
    <col min="14088" max="14097" width="7.42578125" style="618" customWidth="1"/>
    <col min="14098" max="14336" width="9" style="618"/>
    <col min="14337" max="14337" width="4.42578125" style="618" customWidth="1"/>
    <col min="14338" max="14338" width="1.140625" style="618" customWidth="1"/>
    <col min="14339" max="14339" width="19.42578125" style="618" customWidth="1"/>
    <col min="14340" max="14340" width="9.5703125" style="618" customWidth="1"/>
    <col min="14341" max="14341" width="4.140625" style="618" customWidth="1"/>
    <col min="14342" max="14342" width="8.140625" style="618" customWidth="1"/>
    <col min="14343" max="14343" width="3.85546875" style="618" customWidth="1"/>
    <col min="14344" max="14353" width="7.42578125" style="618" customWidth="1"/>
    <col min="14354" max="14592" width="9" style="618"/>
    <col min="14593" max="14593" width="4.42578125" style="618" customWidth="1"/>
    <col min="14594" max="14594" width="1.140625" style="618" customWidth="1"/>
    <col min="14595" max="14595" width="19.42578125" style="618" customWidth="1"/>
    <col min="14596" max="14596" width="9.5703125" style="618" customWidth="1"/>
    <col min="14597" max="14597" width="4.140625" style="618" customWidth="1"/>
    <col min="14598" max="14598" width="8.140625" style="618" customWidth="1"/>
    <col min="14599" max="14599" width="3.85546875" style="618" customWidth="1"/>
    <col min="14600" max="14609" width="7.42578125" style="618" customWidth="1"/>
    <col min="14610" max="14848" width="9" style="618"/>
    <col min="14849" max="14849" width="4.42578125" style="618" customWidth="1"/>
    <col min="14850" max="14850" width="1.140625" style="618" customWidth="1"/>
    <col min="14851" max="14851" width="19.42578125" style="618" customWidth="1"/>
    <col min="14852" max="14852" width="9.5703125" style="618" customWidth="1"/>
    <col min="14853" max="14853" width="4.140625" style="618" customWidth="1"/>
    <col min="14854" max="14854" width="8.140625" style="618" customWidth="1"/>
    <col min="14855" max="14855" width="3.85546875" style="618" customWidth="1"/>
    <col min="14856" max="14865" width="7.42578125" style="618" customWidth="1"/>
    <col min="14866" max="15104" width="9" style="618"/>
    <col min="15105" max="15105" width="4.42578125" style="618" customWidth="1"/>
    <col min="15106" max="15106" width="1.140625" style="618" customWidth="1"/>
    <col min="15107" max="15107" width="19.42578125" style="618" customWidth="1"/>
    <col min="15108" max="15108" width="9.5703125" style="618" customWidth="1"/>
    <col min="15109" max="15109" width="4.140625" style="618" customWidth="1"/>
    <col min="15110" max="15110" width="8.140625" style="618" customWidth="1"/>
    <col min="15111" max="15111" width="3.85546875" style="618" customWidth="1"/>
    <col min="15112" max="15121" width="7.42578125" style="618" customWidth="1"/>
    <col min="15122" max="15360" width="9" style="618"/>
    <col min="15361" max="15361" width="4.42578125" style="618" customWidth="1"/>
    <col min="15362" max="15362" width="1.140625" style="618" customWidth="1"/>
    <col min="15363" max="15363" width="19.42578125" style="618" customWidth="1"/>
    <col min="15364" max="15364" width="9.5703125" style="618" customWidth="1"/>
    <col min="15365" max="15365" width="4.140625" style="618" customWidth="1"/>
    <col min="15366" max="15366" width="8.140625" style="618" customWidth="1"/>
    <col min="15367" max="15367" width="3.85546875" style="618" customWidth="1"/>
    <col min="15368" max="15377" width="7.42578125" style="618" customWidth="1"/>
    <col min="15378" max="15616" width="9" style="618"/>
    <col min="15617" max="15617" width="4.42578125" style="618" customWidth="1"/>
    <col min="15618" max="15618" width="1.140625" style="618" customWidth="1"/>
    <col min="15619" max="15619" width="19.42578125" style="618" customWidth="1"/>
    <col min="15620" max="15620" width="9.5703125" style="618" customWidth="1"/>
    <col min="15621" max="15621" width="4.140625" style="618" customWidth="1"/>
    <col min="15622" max="15622" width="8.140625" style="618" customWidth="1"/>
    <col min="15623" max="15623" width="3.85546875" style="618" customWidth="1"/>
    <col min="15624" max="15633" width="7.42578125" style="618" customWidth="1"/>
    <col min="15634" max="15872" width="9" style="618"/>
    <col min="15873" max="15873" width="4.42578125" style="618" customWidth="1"/>
    <col min="15874" max="15874" width="1.140625" style="618" customWidth="1"/>
    <col min="15875" max="15875" width="19.42578125" style="618" customWidth="1"/>
    <col min="15876" max="15876" width="9.5703125" style="618" customWidth="1"/>
    <col min="15877" max="15877" width="4.140625" style="618" customWidth="1"/>
    <col min="15878" max="15878" width="8.140625" style="618" customWidth="1"/>
    <col min="15879" max="15879" width="3.85546875" style="618" customWidth="1"/>
    <col min="15880" max="15889" width="7.42578125" style="618" customWidth="1"/>
    <col min="15890" max="16128" width="9" style="618"/>
    <col min="16129" max="16129" width="4.42578125" style="618" customWidth="1"/>
    <col min="16130" max="16130" width="1.140625" style="618" customWidth="1"/>
    <col min="16131" max="16131" width="19.42578125" style="618" customWidth="1"/>
    <col min="16132" max="16132" width="9.5703125" style="618" customWidth="1"/>
    <col min="16133" max="16133" width="4.140625" style="618" customWidth="1"/>
    <col min="16134" max="16134" width="8.140625" style="618" customWidth="1"/>
    <col min="16135" max="16135" width="3.85546875" style="618" customWidth="1"/>
    <col min="16136" max="16145" width="7.42578125" style="618" customWidth="1"/>
    <col min="16146" max="16384" width="9" style="618"/>
  </cols>
  <sheetData>
    <row r="3" spans="1:81" ht="12.75" thickBot="1" x14ac:dyDescent="0.25"/>
    <row r="4" spans="1:81" ht="18" customHeight="1" x14ac:dyDescent="0.25">
      <c r="A4" s="1145" t="s">
        <v>293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</row>
    <row r="5" spans="1:81" s="635" customFormat="1" ht="12.75" customHeight="1" x14ac:dyDescent="0.2">
      <c r="A5" s="624" t="s">
        <v>91</v>
      </c>
      <c r="B5" s="625"/>
      <c r="C5" s="626"/>
      <c r="D5" s="627" t="s">
        <v>107</v>
      </c>
      <c r="E5" s="1029"/>
      <c r="F5" s="629" t="s">
        <v>109</v>
      </c>
      <c r="G5" s="1030"/>
      <c r="H5" s="713" t="s">
        <v>294</v>
      </c>
      <c r="I5" s="632" t="s">
        <v>130</v>
      </c>
      <c r="J5" s="713" t="s">
        <v>111</v>
      </c>
      <c r="K5" s="632" t="s">
        <v>112</v>
      </c>
      <c r="L5" s="633" t="s">
        <v>295</v>
      </c>
      <c r="M5" s="632" t="s">
        <v>284</v>
      </c>
      <c r="N5" s="632" t="s">
        <v>113</v>
      </c>
      <c r="O5" s="632" t="s">
        <v>134</v>
      </c>
      <c r="P5" s="632"/>
      <c r="Q5" s="632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3"/>
      <c r="BI5" s="623"/>
      <c r="BJ5" s="623"/>
      <c r="BK5" s="623"/>
      <c r="BL5" s="623"/>
      <c r="BM5" s="623"/>
      <c r="BN5" s="623"/>
      <c r="BO5" s="623"/>
      <c r="BP5" s="623"/>
      <c r="BQ5" s="623"/>
      <c r="BR5" s="623"/>
      <c r="BS5" s="623"/>
      <c r="BT5" s="623"/>
      <c r="BU5" s="623"/>
      <c r="BV5" s="623"/>
      <c r="BW5" s="623"/>
      <c r="BX5" s="623"/>
      <c r="BY5" s="623"/>
      <c r="BZ5" s="623"/>
      <c r="CA5" s="623"/>
      <c r="CB5" s="623"/>
      <c r="CC5" s="634"/>
    </row>
    <row r="6" spans="1:81" s="635" customFormat="1" ht="12.75" customHeight="1" x14ac:dyDescent="0.2">
      <c r="A6" s="636" t="s">
        <v>114</v>
      </c>
      <c r="B6" s="637"/>
      <c r="C6" s="638" t="s">
        <v>115</v>
      </c>
      <c r="D6" s="639"/>
      <c r="E6" s="1031"/>
      <c r="F6" s="641" t="s">
        <v>116</v>
      </c>
      <c r="G6" s="1032"/>
      <c r="H6" s="714" t="s">
        <v>137</v>
      </c>
      <c r="I6" s="644" t="s">
        <v>108</v>
      </c>
      <c r="J6" s="714" t="s">
        <v>118</v>
      </c>
      <c r="K6" s="644" t="s">
        <v>119</v>
      </c>
      <c r="L6" s="645" t="s">
        <v>119</v>
      </c>
      <c r="M6" s="644" t="s">
        <v>286</v>
      </c>
      <c r="N6" s="644" t="s">
        <v>10</v>
      </c>
      <c r="O6" s="644"/>
      <c r="P6" s="644"/>
      <c r="Q6" s="644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623"/>
      <c r="AX6" s="623"/>
      <c r="AY6" s="623"/>
      <c r="AZ6" s="623"/>
      <c r="BA6" s="623"/>
      <c r="BB6" s="623"/>
      <c r="BC6" s="623"/>
      <c r="BD6" s="623"/>
      <c r="BE6" s="623"/>
      <c r="BF6" s="623"/>
      <c r="BG6" s="623"/>
      <c r="BH6" s="623"/>
      <c r="BI6" s="623"/>
      <c r="BJ6" s="623"/>
      <c r="BK6" s="623"/>
      <c r="BL6" s="623"/>
      <c r="BM6" s="623"/>
      <c r="BN6" s="623"/>
      <c r="BO6" s="623"/>
      <c r="BP6" s="623"/>
      <c r="BQ6" s="623"/>
      <c r="BR6" s="623"/>
      <c r="BS6" s="623"/>
      <c r="BT6" s="623"/>
      <c r="BU6" s="623"/>
      <c r="BV6" s="623"/>
      <c r="BW6" s="623"/>
      <c r="BX6" s="623"/>
      <c r="BY6" s="623"/>
      <c r="BZ6" s="623"/>
      <c r="CA6" s="623"/>
      <c r="CB6" s="623"/>
      <c r="CC6" s="634"/>
    </row>
    <row r="7" spans="1:81" s="635" customFormat="1" ht="12.75" customHeight="1" x14ac:dyDescent="0.2">
      <c r="A7" s="674"/>
      <c r="B7" s="827"/>
      <c r="C7" s="828"/>
      <c r="D7" s="829" t="s">
        <v>120</v>
      </c>
      <c r="E7" s="1016" t="s">
        <v>121</v>
      </c>
      <c r="F7" s="831" t="s">
        <v>122</v>
      </c>
      <c r="G7" s="1017" t="s">
        <v>121</v>
      </c>
      <c r="H7" s="1033" t="s">
        <v>261</v>
      </c>
      <c r="I7" s="834" t="s">
        <v>131</v>
      </c>
      <c r="J7" s="835" t="s">
        <v>39</v>
      </c>
      <c r="K7" s="834" t="s">
        <v>39</v>
      </c>
      <c r="L7" s="836" t="s">
        <v>39</v>
      </c>
      <c r="M7" s="837" t="s">
        <v>39</v>
      </c>
      <c r="N7" s="837" t="s">
        <v>39</v>
      </c>
      <c r="O7" s="837" t="s">
        <v>39</v>
      </c>
      <c r="P7" s="837"/>
      <c r="Q7" s="837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3"/>
      <c r="AX7" s="623"/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3"/>
      <c r="BV7" s="623"/>
      <c r="BW7" s="623"/>
      <c r="BX7" s="623"/>
      <c r="BY7" s="623"/>
      <c r="BZ7" s="623"/>
      <c r="CA7" s="623"/>
      <c r="CB7" s="623"/>
      <c r="CC7" s="634"/>
    </row>
    <row r="8" spans="1:81" s="635" customFormat="1" ht="12.75" customHeight="1" thickBot="1" x14ac:dyDescent="0.25">
      <c r="A8" s="646"/>
      <c r="B8" s="647"/>
      <c r="C8" s="648"/>
      <c r="D8" s="649"/>
      <c r="E8" s="1034"/>
      <c r="F8" s="651"/>
      <c r="G8" s="1035"/>
      <c r="H8" s="718"/>
      <c r="I8" s="653"/>
      <c r="J8" s="718"/>
      <c r="K8" s="653"/>
      <c r="L8" s="839"/>
      <c r="M8" s="653"/>
      <c r="N8" s="653"/>
      <c r="O8" s="653"/>
      <c r="P8" s="653"/>
      <c r="Q8" s="65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23"/>
      <c r="BW8" s="623"/>
      <c r="BX8" s="623"/>
      <c r="BY8" s="623"/>
      <c r="BZ8" s="623"/>
      <c r="CA8" s="623"/>
      <c r="CB8" s="623"/>
      <c r="CC8" s="634"/>
    </row>
    <row r="9" spans="1:81" s="623" customFormat="1" ht="7.15" customHeight="1" thickTop="1" x14ac:dyDescent="0.2">
      <c r="A9" s="654"/>
      <c r="B9" s="655"/>
      <c r="C9" s="656"/>
      <c r="D9" s="1036"/>
      <c r="E9" s="1037"/>
      <c r="F9" s="659"/>
      <c r="G9" s="1038"/>
      <c r="H9" s="719"/>
      <c r="I9" s="662"/>
      <c r="J9" s="720"/>
      <c r="K9" s="662"/>
      <c r="L9" s="663"/>
      <c r="M9" s="664"/>
      <c r="N9" s="664"/>
      <c r="O9" s="664"/>
      <c r="P9" s="664"/>
      <c r="Q9" s="664"/>
    </row>
    <row r="10" spans="1:81" ht="15" customHeight="1" x14ac:dyDescent="0.2">
      <c r="A10" s="636">
        <v>1</v>
      </c>
      <c r="B10" s="665"/>
      <c r="C10" s="666" t="s">
        <v>96</v>
      </c>
      <c r="D10" s="840">
        <v>115.4</v>
      </c>
      <c r="E10" s="1039">
        <v>10</v>
      </c>
      <c r="F10" s="668">
        <v>53.3</v>
      </c>
      <c r="G10" s="1039">
        <v>51</v>
      </c>
      <c r="H10" s="671">
        <v>99</v>
      </c>
      <c r="I10" s="671"/>
      <c r="J10" s="671"/>
      <c r="K10" s="671">
        <v>4</v>
      </c>
      <c r="L10" s="1040" t="s">
        <v>296</v>
      </c>
      <c r="M10" s="932"/>
      <c r="N10" s="841"/>
      <c r="O10" s="841"/>
      <c r="P10" s="841"/>
      <c r="Q10" s="671"/>
    </row>
    <row r="11" spans="1:81" ht="15" customHeight="1" x14ac:dyDescent="0.2">
      <c r="A11" s="636">
        <v>2</v>
      </c>
      <c r="B11" s="665"/>
      <c r="C11" s="666" t="s">
        <v>139</v>
      </c>
      <c r="D11" s="840">
        <v>95.7</v>
      </c>
      <c r="E11" s="1039">
        <v>36</v>
      </c>
      <c r="F11" s="668">
        <v>59.150000000000006</v>
      </c>
      <c r="G11" s="1039">
        <v>6</v>
      </c>
      <c r="H11" s="671">
        <v>84</v>
      </c>
      <c r="I11" s="671"/>
      <c r="J11" s="671"/>
      <c r="K11" s="671">
        <v>2</v>
      </c>
      <c r="L11" s="1040" t="s">
        <v>296</v>
      </c>
      <c r="M11" s="932"/>
      <c r="N11" s="841"/>
      <c r="O11" s="841"/>
      <c r="P11" s="841"/>
      <c r="Q11" s="671"/>
    </row>
    <row r="12" spans="1:81" ht="15" customHeight="1" x14ac:dyDescent="0.2">
      <c r="A12" s="636">
        <v>3</v>
      </c>
      <c r="B12" s="665"/>
      <c r="C12" s="666" t="s">
        <v>95</v>
      </c>
      <c r="D12" s="840">
        <v>112.6</v>
      </c>
      <c r="E12" s="1039">
        <v>13</v>
      </c>
      <c r="F12" s="668">
        <v>54.7</v>
      </c>
      <c r="G12" s="1039">
        <v>43</v>
      </c>
      <c r="H12" s="671">
        <v>102</v>
      </c>
      <c r="I12" s="671"/>
      <c r="J12" s="671"/>
      <c r="K12" s="671">
        <v>1</v>
      </c>
      <c r="L12" s="1040" t="s">
        <v>296</v>
      </c>
      <c r="M12" s="932"/>
      <c r="N12" s="841"/>
      <c r="O12" s="841"/>
      <c r="P12" s="841"/>
      <c r="Q12" s="671"/>
    </row>
    <row r="13" spans="1:81" ht="15" customHeight="1" x14ac:dyDescent="0.2">
      <c r="A13" s="636">
        <v>4</v>
      </c>
      <c r="B13" s="665"/>
      <c r="C13" s="666" t="s">
        <v>62</v>
      </c>
      <c r="D13" s="840">
        <v>118.8</v>
      </c>
      <c r="E13" s="1039">
        <v>6</v>
      </c>
      <c r="F13" s="668">
        <v>55.85</v>
      </c>
      <c r="G13" s="1039">
        <v>35</v>
      </c>
      <c r="H13" s="671">
        <v>102</v>
      </c>
      <c r="I13" s="671"/>
      <c r="J13" s="671"/>
      <c r="K13" s="671">
        <v>1</v>
      </c>
      <c r="L13" s="1040" t="s">
        <v>296</v>
      </c>
      <c r="M13" s="932"/>
      <c r="N13" s="841"/>
      <c r="O13" s="841"/>
      <c r="P13" s="841"/>
      <c r="Q13" s="671"/>
    </row>
    <row r="14" spans="1:81" s="1052" customFormat="1" ht="15" customHeight="1" x14ac:dyDescent="0.2">
      <c r="A14" s="1041">
        <v>5</v>
      </c>
      <c r="B14" s="1042"/>
      <c r="C14" s="1043" t="s">
        <v>156</v>
      </c>
      <c r="D14" s="1044">
        <v>110.2</v>
      </c>
      <c r="E14" s="1045">
        <v>15</v>
      </c>
      <c r="F14" s="1046">
        <v>58.05</v>
      </c>
      <c r="G14" s="1045">
        <v>13</v>
      </c>
      <c r="H14" s="1047">
        <v>99</v>
      </c>
      <c r="I14" s="1047"/>
      <c r="J14" s="1047"/>
      <c r="K14" s="1047">
        <v>0</v>
      </c>
      <c r="L14" s="1048" t="s">
        <v>296</v>
      </c>
      <c r="M14" s="1049"/>
      <c r="N14" s="1050"/>
      <c r="O14" s="1050"/>
      <c r="P14" s="1050"/>
      <c r="Q14" s="1047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1"/>
      <c r="AN14" s="1051"/>
      <c r="AO14" s="1051"/>
      <c r="AP14" s="1051"/>
      <c r="AQ14" s="1051"/>
      <c r="AR14" s="1051"/>
      <c r="AS14" s="1051"/>
      <c r="AT14" s="1051"/>
      <c r="AU14" s="1051"/>
      <c r="AV14" s="1051"/>
      <c r="AW14" s="1051"/>
      <c r="AX14" s="1051"/>
      <c r="AY14" s="1051"/>
      <c r="AZ14" s="1051"/>
      <c r="BA14" s="1051"/>
      <c r="BB14" s="1051"/>
      <c r="BC14" s="1051"/>
      <c r="BD14" s="1051"/>
      <c r="BE14" s="1051"/>
      <c r="BF14" s="1051"/>
      <c r="BG14" s="1051"/>
      <c r="BH14" s="1051"/>
      <c r="BI14" s="1051"/>
      <c r="BJ14" s="1051"/>
      <c r="BK14" s="1051"/>
      <c r="BL14" s="1051"/>
      <c r="BM14" s="1051"/>
      <c r="BN14" s="1051"/>
      <c r="BO14" s="1051"/>
      <c r="BP14" s="1051"/>
      <c r="BQ14" s="1051"/>
      <c r="BR14" s="1051"/>
      <c r="BS14" s="1051"/>
      <c r="BT14" s="1051"/>
      <c r="BU14" s="1051"/>
      <c r="BV14" s="1051"/>
      <c r="BW14" s="1051"/>
      <c r="BX14" s="1051"/>
      <c r="BY14" s="1051"/>
      <c r="BZ14" s="1051"/>
      <c r="CA14" s="1051"/>
      <c r="CB14" s="1051"/>
      <c r="CC14" s="1051"/>
    </row>
    <row r="15" spans="1:81" ht="15" customHeight="1" x14ac:dyDescent="0.2">
      <c r="A15" s="636">
        <v>6</v>
      </c>
      <c r="B15" s="665"/>
      <c r="C15" s="666" t="s">
        <v>157</v>
      </c>
      <c r="D15" s="840">
        <v>85.2</v>
      </c>
      <c r="E15" s="1039">
        <v>49</v>
      </c>
      <c r="F15" s="668">
        <v>56.099999999999994</v>
      </c>
      <c r="G15" s="1039">
        <v>30</v>
      </c>
      <c r="H15" s="671">
        <v>97</v>
      </c>
      <c r="I15" s="671"/>
      <c r="J15" s="671"/>
      <c r="K15" s="671">
        <v>0</v>
      </c>
      <c r="L15" s="1040" t="s">
        <v>296</v>
      </c>
      <c r="M15" s="932"/>
      <c r="N15" s="841"/>
      <c r="O15" s="841"/>
      <c r="P15" s="841"/>
      <c r="Q15" s="671"/>
    </row>
    <row r="16" spans="1:81" ht="15" customHeight="1" x14ac:dyDescent="0.2">
      <c r="A16" s="636">
        <v>7</v>
      </c>
      <c r="B16" s="665"/>
      <c r="C16" s="666" t="s">
        <v>158</v>
      </c>
      <c r="D16" s="1053">
        <v>96.6</v>
      </c>
      <c r="E16" s="1039">
        <v>34</v>
      </c>
      <c r="F16" s="668">
        <v>54.65</v>
      </c>
      <c r="G16" s="1039">
        <v>45</v>
      </c>
      <c r="H16" s="671">
        <v>97</v>
      </c>
      <c r="I16" s="671"/>
      <c r="J16" s="671"/>
      <c r="K16" s="671">
        <v>1</v>
      </c>
      <c r="L16" s="1040" t="s">
        <v>296</v>
      </c>
      <c r="M16" s="932"/>
      <c r="N16" s="841"/>
      <c r="O16" s="841"/>
      <c r="P16" s="841"/>
      <c r="Q16" s="671"/>
    </row>
    <row r="17" spans="1:81" ht="15" customHeight="1" x14ac:dyDescent="0.2">
      <c r="A17" s="636">
        <v>8</v>
      </c>
      <c r="B17" s="665"/>
      <c r="C17" s="666" t="s">
        <v>159</v>
      </c>
      <c r="D17" s="933">
        <v>94.1</v>
      </c>
      <c r="E17" s="1039">
        <v>39</v>
      </c>
      <c r="F17" s="668">
        <v>47.75</v>
      </c>
      <c r="G17" s="1039">
        <v>52</v>
      </c>
      <c r="H17" s="671"/>
      <c r="I17" s="671"/>
      <c r="J17" s="671"/>
      <c r="K17" s="671">
        <v>1</v>
      </c>
      <c r="L17" s="1040" t="s">
        <v>296</v>
      </c>
      <c r="M17" s="932"/>
      <c r="N17" s="841"/>
      <c r="O17" s="841"/>
      <c r="P17" s="841"/>
      <c r="Q17" s="671"/>
    </row>
    <row r="18" spans="1:81" ht="15" customHeight="1" x14ac:dyDescent="0.2">
      <c r="A18" s="636">
        <v>9</v>
      </c>
      <c r="B18" s="665"/>
      <c r="C18" s="666" t="s">
        <v>160</v>
      </c>
      <c r="D18" s="933">
        <v>97.3</v>
      </c>
      <c r="E18" s="1039">
        <v>33</v>
      </c>
      <c r="F18" s="668">
        <v>56.150000000000006</v>
      </c>
      <c r="G18" s="1039">
        <v>29</v>
      </c>
      <c r="H18" s="671">
        <v>101</v>
      </c>
      <c r="I18" s="671"/>
      <c r="J18" s="671"/>
      <c r="K18" s="671">
        <v>0</v>
      </c>
      <c r="L18" s="1040" t="s">
        <v>297</v>
      </c>
      <c r="M18" s="932"/>
      <c r="N18" s="841"/>
      <c r="O18" s="841"/>
      <c r="P18" s="841"/>
      <c r="Q18" s="671"/>
    </row>
    <row r="19" spans="1:81" s="1052" customFormat="1" ht="15" customHeight="1" x14ac:dyDescent="0.2">
      <c r="A19" s="1041">
        <v>10</v>
      </c>
      <c r="B19" s="1042"/>
      <c r="C19" s="1043" t="s">
        <v>161</v>
      </c>
      <c r="D19" s="1044">
        <v>110</v>
      </c>
      <c r="E19" s="1045">
        <v>16</v>
      </c>
      <c r="F19" s="1046">
        <v>54.95</v>
      </c>
      <c r="G19" s="1045">
        <v>40</v>
      </c>
      <c r="H19" s="1047">
        <v>102</v>
      </c>
      <c r="I19" s="1047"/>
      <c r="J19" s="1047"/>
      <c r="K19" s="1047"/>
      <c r="L19" s="1048" t="s">
        <v>298</v>
      </c>
      <c r="M19" s="1049"/>
      <c r="N19" s="1050"/>
      <c r="O19" s="1050"/>
      <c r="P19" s="1050"/>
      <c r="Q19" s="1047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1"/>
      <c r="AN19" s="1051"/>
      <c r="AO19" s="1051"/>
      <c r="AP19" s="1051"/>
      <c r="AQ19" s="1051"/>
      <c r="AR19" s="1051"/>
      <c r="AS19" s="1051"/>
      <c r="AT19" s="1051"/>
      <c r="AU19" s="1051"/>
      <c r="AV19" s="1051"/>
      <c r="AW19" s="1051"/>
      <c r="AX19" s="1051"/>
      <c r="AY19" s="1051"/>
      <c r="AZ19" s="1051"/>
      <c r="BA19" s="1051"/>
      <c r="BB19" s="1051"/>
      <c r="BC19" s="1051"/>
      <c r="BD19" s="1051"/>
      <c r="BE19" s="1051"/>
      <c r="BF19" s="1051"/>
      <c r="BG19" s="1051"/>
      <c r="BH19" s="1051"/>
      <c r="BI19" s="1051"/>
      <c r="BJ19" s="1051"/>
      <c r="BK19" s="1051"/>
      <c r="BL19" s="1051"/>
      <c r="BM19" s="1051"/>
      <c r="BN19" s="1051"/>
      <c r="BO19" s="1051"/>
      <c r="BP19" s="1051"/>
      <c r="BQ19" s="1051"/>
      <c r="BR19" s="1051"/>
      <c r="BS19" s="1051"/>
      <c r="BT19" s="1051"/>
      <c r="BU19" s="1051"/>
      <c r="BV19" s="1051"/>
      <c r="BW19" s="1051"/>
      <c r="BX19" s="1051"/>
      <c r="BY19" s="1051"/>
      <c r="BZ19" s="1051"/>
      <c r="CA19" s="1051"/>
      <c r="CB19" s="1051"/>
      <c r="CC19" s="1051"/>
    </row>
    <row r="20" spans="1:81" ht="15" customHeight="1" x14ac:dyDescent="0.2">
      <c r="A20" s="636">
        <v>11</v>
      </c>
      <c r="B20" s="665"/>
      <c r="C20" s="666" t="s">
        <v>162</v>
      </c>
      <c r="D20" s="840">
        <v>98.6</v>
      </c>
      <c r="E20" s="1039">
        <v>31</v>
      </c>
      <c r="F20" s="668">
        <v>55</v>
      </c>
      <c r="G20" s="1039">
        <v>38</v>
      </c>
      <c r="H20" s="671">
        <v>99</v>
      </c>
      <c r="I20" s="671"/>
      <c r="J20" s="671"/>
      <c r="K20" s="671">
        <v>1</v>
      </c>
      <c r="L20" s="1040" t="s">
        <v>297</v>
      </c>
      <c r="M20" s="932"/>
      <c r="N20" s="841"/>
      <c r="O20" s="841"/>
      <c r="P20" s="841"/>
      <c r="Q20" s="671"/>
    </row>
    <row r="21" spans="1:81" ht="15" customHeight="1" x14ac:dyDescent="0.2">
      <c r="A21" s="636">
        <v>12</v>
      </c>
      <c r="B21" s="665"/>
      <c r="C21" s="666" t="s">
        <v>163</v>
      </c>
      <c r="D21" s="1053">
        <v>112.7</v>
      </c>
      <c r="E21" s="1039">
        <v>12</v>
      </c>
      <c r="F21" s="668">
        <v>54.75</v>
      </c>
      <c r="G21" s="1039">
        <v>42</v>
      </c>
      <c r="H21" s="671">
        <v>95</v>
      </c>
      <c r="I21" s="671"/>
      <c r="J21" s="671"/>
      <c r="K21" s="671">
        <v>0</v>
      </c>
      <c r="L21" s="1040" t="s">
        <v>296</v>
      </c>
      <c r="M21" s="932"/>
      <c r="N21" s="841"/>
      <c r="O21" s="841"/>
      <c r="P21" s="841"/>
      <c r="Q21" s="671"/>
    </row>
    <row r="22" spans="1:81" ht="15" customHeight="1" x14ac:dyDescent="0.2">
      <c r="A22" s="636">
        <v>13</v>
      </c>
      <c r="B22" s="665"/>
      <c r="C22" s="666" t="s">
        <v>164</v>
      </c>
      <c r="D22" s="840">
        <v>93.6</v>
      </c>
      <c r="E22" s="1039">
        <v>40</v>
      </c>
      <c r="F22" s="668">
        <v>56.3</v>
      </c>
      <c r="G22" s="1039">
        <v>27</v>
      </c>
      <c r="H22" s="671"/>
      <c r="I22" s="671"/>
      <c r="J22" s="671"/>
      <c r="K22" s="671">
        <v>0</v>
      </c>
      <c r="L22" s="1040" t="s">
        <v>296</v>
      </c>
      <c r="M22" s="932"/>
      <c r="N22" s="841"/>
      <c r="O22" s="841"/>
      <c r="P22" s="841"/>
      <c r="Q22" s="671"/>
    </row>
    <row r="23" spans="1:81" ht="15" customHeight="1" x14ac:dyDescent="0.2">
      <c r="A23" s="636">
        <v>14</v>
      </c>
      <c r="B23" s="665"/>
      <c r="C23" s="666" t="s">
        <v>165</v>
      </c>
      <c r="D23" s="840">
        <v>100.9</v>
      </c>
      <c r="E23" s="1039">
        <v>27</v>
      </c>
      <c r="F23" s="668">
        <v>56.3</v>
      </c>
      <c r="G23" s="1039">
        <v>28</v>
      </c>
      <c r="H23" s="671">
        <v>101</v>
      </c>
      <c r="I23" s="671"/>
      <c r="J23" s="671"/>
      <c r="K23" s="671">
        <v>1</v>
      </c>
      <c r="L23" s="1040" t="s">
        <v>296</v>
      </c>
      <c r="M23" s="932"/>
      <c r="N23" s="841"/>
      <c r="O23" s="841"/>
      <c r="P23" s="841"/>
      <c r="Q23" s="671"/>
    </row>
    <row r="24" spans="1:81" s="1052" customFormat="1" ht="15" customHeight="1" x14ac:dyDescent="0.2">
      <c r="A24" s="1041">
        <v>15</v>
      </c>
      <c r="B24" s="1042"/>
      <c r="C24" s="1043" t="s">
        <v>166</v>
      </c>
      <c r="D24" s="1054">
        <v>120.4</v>
      </c>
      <c r="E24" s="1045">
        <v>4</v>
      </c>
      <c r="F24" s="1046">
        <v>55.349999999999994</v>
      </c>
      <c r="G24" s="1045">
        <v>37</v>
      </c>
      <c r="H24" s="1047">
        <v>91</v>
      </c>
      <c r="I24" s="1047"/>
      <c r="J24" s="1047"/>
      <c r="K24" s="1047">
        <v>0</v>
      </c>
      <c r="L24" s="1048" t="s">
        <v>296</v>
      </c>
      <c r="M24" s="1049"/>
      <c r="N24" s="1050"/>
      <c r="O24" s="1050"/>
      <c r="P24" s="1050"/>
      <c r="Q24" s="1047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1"/>
      <c r="AL24" s="1051"/>
      <c r="AM24" s="1051"/>
      <c r="AN24" s="1051"/>
      <c r="AO24" s="1051"/>
      <c r="AP24" s="1051"/>
      <c r="AQ24" s="1051"/>
      <c r="AR24" s="1051"/>
      <c r="AS24" s="1051"/>
      <c r="AT24" s="1051"/>
      <c r="AU24" s="1051"/>
      <c r="AV24" s="1051"/>
      <c r="AW24" s="1051"/>
      <c r="AX24" s="1051"/>
      <c r="AY24" s="1051"/>
      <c r="AZ24" s="1051"/>
      <c r="BA24" s="1051"/>
      <c r="BB24" s="1051"/>
      <c r="BC24" s="1051"/>
      <c r="BD24" s="1051"/>
      <c r="BE24" s="1051"/>
      <c r="BF24" s="1051"/>
      <c r="BG24" s="1051"/>
      <c r="BH24" s="1051"/>
      <c r="BI24" s="1051"/>
      <c r="BJ24" s="1051"/>
      <c r="BK24" s="1051"/>
      <c r="BL24" s="1051"/>
      <c r="BM24" s="1051"/>
      <c r="BN24" s="1051"/>
      <c r="BO24" s="1051"/>
      <c r="BP24" s="1051"/>
      <c r="BQ24" s="1051"/>
      <c r="BR24" s="1051"/>
      <c r="BS24" s="1051"/>
      <c r="BT24" s="1051"/>
      <c r="BU24" s="1051"/>
      <c r="BV24" s="1051"/>
      <c r="BW24" s="1051"/>
      <c r="BX24" s="1051"/>
      <c r="BY24" s="1051"/>
      <c r="BZ24" s="1051"/>
      <c r="CA24" s="1051"/>
      <c r="CB24" s="1051"/>
      <c r="CC24" s="1051"/>
    </row>
    <row r="25" spans="1:81" ht="15" customHeight="1" x14ac:dyDescent="0.2">
      <c r="A25" s="636">
        <v>16</v>
      </c>
      <c r="B25" s="665"/>
      <c r="C25" s="666" t="s">
        <v>167</v>
      </c>
      <c r="D25" s="933">
        <v>93.4</v>
      </c>
      <c r="E25" s="1039">
        <v>41</v>
      </c>
      <c r="F25" s="668">
        <v>54.45</v>
      </c>
      <c r="G25" s="1039">
        <v>46</v>
      </c>
      <c r="H25" s="671"/>
      <c r="I25" s="671"/>
      <c r="J25" s="671"/>
      <c r="K25" s="671">
        <v>0</v>
      </c>
      <c r="L25" s="1040" t="s">
        <v>299</v>
      </c>
      <c r="M25" s="932"/>
      <c r="N25" s="841"/>
      <c r="O25" s="841"/>
      <c r="P25" s="841"/>
      <c r="Q25" s="671"/>
    </row>
    <row r="26" spans="1:81" ht="15" customHeight="1" x14ac:dyDescent="0.2">
      <c r="A26" s="636">
        <v>17</v>
      </c>
      <c r="B26" s="665"/>
      <c r="C26" s="666" t="s">
        <v>168</v>
      </c>
      <c r="D26" s="933">
        <v>107.7</v>
      </c>
      <c r="E26" s="1039">
        <v>19</v>
      </c>
      <c r="F26" s="668">
        <v>54.099999999999994</v>
      </c>
      <c r="G26" s="1039">
        <v>47</v>
      </c>
      <c r="H26" s="671">
        <v>93</v>
      </c>
      <c r="I26" s="671"/>
      <c r="J26" s="671"/>
      <c r="K26" s="671">
        <v>0</v>
      </c>
      <c r="L26" s="1040" t="s">
        <v>296</v>
      </c>
      <c r="M26" s="932"/>
      <c r="N26" s="841"/>
      <c r="O26" s="841"/>
      <c r="P26" s="841"/>
      <c r="Q26" s="671"/>
    </row>
    <row r="27" spans="1:81" ht="15" customHeight="1" x14ac:dyDescent="0.2">
      <c r="A27" s="636">
        <v>18</v>
      </c>
      <c r="B27" s="665"/>
      <c r="C27" s="666" t="s">
        <v>169</v>
      </c>
      <c r="D27" s="933">
        <v>116.7</v>
      </c>
      <c r="E27" s="1039">
        <v>8</v>
      </c>
      <c r="F27" s="668">
        <v>53.7</v>
      </c>
      <c r="G27" s="1039">
        <v>49</v>
      </c>
      <c r="H27" s="671">
        <v>94</v>
      </c>
      <c r="I27" s="671"/>
      <c r="J27" s="671"/>
      <c r="K27" s="671">
        <v>0</v>
      </c>
      <c r="L27" s="1040" t="s">
        <v>296</v>
      </c>
      <c r="M27" s="932"/>
      <c r="N27" s="841"/>
      <c r="O27" s="841"/>
      <c r="P27" s="841"/>
      <c r="Q27" s="671"/>
    </row>
    <row r="28" spans="1:81" ht="15" customHeight="1" x14ac:dyDescent="0.2">
      <c r="A28" s="636">
        <v>19</v>
      </c>
      <c r="B28" s="665"/>
      <c r="C28" s="666" t="s">
        <v>170</v>
      </c>
      <c r="D28" s="933">
        <v>121.3</v>
      </c>
      <c r="E28" s="1039">
        <v>2</v>
      </c>
      <c r="F28" s="668">
        <v>59.55</v>
      </c>
      <c r="G28" s="1039">
        <v>3</v>
      </c>
      <c r="H28" s="671">
        <v>99</v>
      </c>
      <c r="I28" s="671"/>
      <c r="J28" s="671"/>
      <c r="K28" s="671">
        <v>1</v>
      </c>
      <c r="L28" s="1040" t="s">
        <v>296</v>
      </c>
      <c r="M28" s="932"/>
      <c r="N28" s="841"/>
      <c r="O28" s="841"/>
      <c r="P28" s="841"/>
      <c r="Q28" s="671"/>
    </row>
    <row r="29" spans="1:81" s="1052" customFormat="1" ht="15" customHeight="1" x14ac:dyDescent="0.2">
      <c r="A29" s="1041">
        <v>20</v>
      </c>
      <c r="B29" s="1042"/>
      <c r="C29" s="1043" t="s">
        <v>171</v>
      </c>
      <c r="D29" s="1044">
        <v>121.3</v>
      </c>
      <c r="E29" s="1045">
        <v>3</v>
      </c>
      <c r="F29" s="1046">
        <v>57.400000000000006</v>
      </c>
      <c r="G29" s="1045">
        <v>16</v>
      </c>
      <c r="H29" s="1047">
        <v>99</v>
      </c>
      <c r="I29" s="1047"/>
      <c r="J29" s="1047"/>
      <c r="K29" s="1047">
        <v>2</v>
      </c>
      <c r="L29" s="1048" t="s">
        <v>296</v>
      </c>
      <c r="M29" s="1049"/>
      <c r="N29" s="1050"/>
      <c r="O29" s="1050"/>
      <c r="P29" s="1050"/>
      <c r="Q29" s="1047"/>
      <c r="R29" s="1051"/>
      <c r="S29" s="1051"/>
      <c r="T29" s="1051"/>
      <c r="U29" s="1051"/>
      <c r="V29" s="1051"/>
      <c r="W29" s="1051"/>
      <c r="X29" s="1051"/>
      <c r="Y29" s="1051"/>
      <c r="Z29" s="1051"/>
      <c r="AA29" s="1051"/>
      <c r="AB29" s="1051"/>
      <c r="AC29" s="1051"/>
      <c r="AD29" s="1051"/>
      <c r="AE29" s="1051"/>
      <c r="AF29" s="1051"/>
      <c r="AG29" s="1051"/>
      <c r="AH29" s="1051"/>
      <c r="AI29" s="1051"/>
      <c r="AJ29" s="1051"/>
      <c r="AK29" s="1051"/>
      <c r="AL29" s="1051"/>
      <c r="AM29" s="1051"/>
      <c r="AN29" s="1051"/>
      <c r="AO29" s="1051"/>
      <c r="AP29" s="1051"/>
      <c r="AQ29" s="1051"/>
      <c r="AR29" s="1051"/>
      <c r="AS29" s="1051"/>
      <c r="AT29" s="1051"/>
      <c r="AU29" s="1051"/>
      <c r="AV29" s="1051"/>
      <c r="AW29" s="1051"/>
      <c r="AX29" s="1051"/>
      <c r="AY29" s="1051"/>
      <c r="AZ29" s="1051"/>
      <c r="BA29" s="1051"/>
      <c r="BB29" s="1051"/>
      <c r="BC29" s="1051"/>
      <c r="BD29" s="1051"/>
      <c r="BE29" s="1051"/>
      <c r="BF29" s="1051"/>
      <c r="BG29" s="1051"/>
      <c r="BH29" s="1051"/>
      <c r="BI29" s="1051"/>
      <c r="BJ29" s="1051"/>
      <c r="BK29" s="1051"/>
      <c r="BL29" s="1051"/>
      <c r="BM29" s="1051"/>
      <c r="BN29" s="1051"/>
      <c r="BO29" s="1051"/>
      <c r="BP29" s="1051"/>
      <c r="BQ29" s="1051"/>
      <c r="BR29" s="1051"/>
      <c r="BS29" s="1051"/>
      <c r="BT29" s="1051"/>
      <c r="BU29" s="1051"/>
      <c r="BV29" s="1051"/>
      <c r="BW29" s="1051"/>
      <c r="BX29" s="1051"/>
      <c r="BY29" s="1051"/>
      <c r="BZ29" s="1051"/>
      <c r="CA29" s="1051"/>
      <c r="CB29" s="1051"/>
      <c r="CC29" s="1051"/>
    </row>
    <row r="30" spans="1:81" ht="15" customHeight="1" x14ac:dyDescent="0.2">
      <c r="A30" s="636">
        <v>21</v>
      </c>
      <c r="B30" s="665"/>
      <c r="C30" s="666" t="s">
        <v>172</v>
      </c>
      <c r="D30" s="840">
        <v>116.2</v>
      </c>
      <c r="E30" s="1039">
        <v>9</v>
      </c>
      <c r="F30" s="668">
        <v>55.95</v>
      </c>
      <c r="G30" s="1039">
        <v>33</v>
      </c>
      <c r="H30" s="671">
        <v>92</v>
      </c>
      <c r="I30" s="671"/>
      <c r="J30" s="671"/>
      <c r="K30" s="671">
        <v>0</v>
      </c>
      <c r="L30" s="1040" t="s">
        <v>296</v>
      </c>
      <c r="M30" s="932"/>
      <c r="N30" s="841"/>
      <c r="O30" s="841"/>
      <c r="P30" s="841"/>
      <c r="Q30" s="671"/>
    </row>
    <row r="31" spans="1:81" ht="15" customHeight="1" x14ac:dyDescent="0.2">
      <c r="A31" s="636">
        <v>22</v>
      </c>
      <c r="B31" s="665"/>
      <c r="C31" s="666" t="s">
        <v>173</v>
      </c>
      <c r="D31" s="1053">
        <v>91</v>
      </c>
      <c r="E31" s="1039">
        <v>42</v>
      </c>
      <c r="F31" s="668">
        <v>56.85</v>
      </c>
      <c r="G31" s="1039">
        <v>22</v>
      </c>
      <c r="H31" s="671">
        <v>94</v>
      </c>
      <c r="I31" s="671"/>
      <c r="J31" s="671"/>
      <c r="K31" s="671">
        <v>1</v>
      </c>
      <c r="L31" s="1040" t="s">
        <v>296</v>
      </c>
      <c r="M31" s="932">
        <v>7</v>
      </c>
      <c r="N31" s="841"/>
      <c r="O31" s="841"/>
      <c r="P31" s="841"/>
      <c r="Q31" s="671"/>
    </row>
    <row r="32" spans="1:81" ht="15" customHeight="1" x14ac:dyDescent="0.2">
      <c r="A32" s="636">
        <v>23</v>
      </c>
      <c r="B32" s="665"/>
      <c r="C32" s="666" t="s">
        <v>174</v>
      </c>
      <c r="D32" s="840">
        <v>98.5</v>
      </c>
      <c r="E32" s="1039">
        <v>32</v>
      </c>
      <c r="F32" s="668">
        <v>58.4</v>
      </c>
      <c r="G32" s="1039">
        <v>10</v>
      </c>
      <c r="H32" s="671">
        <v>90</v>
      </c>
      <c r="I32" s="671"/>
      <c r="J32" s="671"/>
      <c r="K32" s="671">
        <v>0</v>
      </c>
      <c r="L32" s="1040" t="s">
        <v>296</v>
      </c>
      <c r="M32" s="932"/>
      <c r="N32" s="841"/>
      <c r="O32" s="841"/>
      <c r="P32" s="841"/>
      <c r="Q32" s="671"/>
    </row>
    <row r="33" spans="1:81" ht="15" customHeight="1" x14ac:dyDescent="0.2">
      <c r="A33" s="636">
        <v>24</v>
      </c>
      <c r="B33" s="665"/>
      <c r="C33" s="666" t="s">
        <v>175</v>
      </c>
      <c r="D33" s="1053">
        <v>102.8</v>
      </c>
      <c r="E33" s="1039">
        <v>26</v>
      </c>
      <c r="F33" s="668">
        <v>59</v>
      </c>
      <c r="G33" s="1039">
        <v>8</v>
      </c>
      <c r="H33" s="671">
        <v>91</v>
      </c>
      <c r="I33" s="671"/>
      <c r="J33" s="671"/>
      <c r="K33" s="671">
        <v>0</v>
      </c>
      <c r="L33" s="1040" t="s">
        <v>296</v>
      </c>
      <c r="M33" s="932"/>
      <c r="N33" s="841"/>
      <c r="O33" s="841"/>
      <c r="P33" s="841"/>
      <c r="Q33" s="671"/>
    </row>
    <row r="34" spans="1:81" s="1052" customFormat="1" ht="15" customHeight="1" x14ac:dyDescent="0.2">
      <c r="A34" s="1041">
        <v>25</v>
      </c>
      <c r="B34" s="1042"/>
      <c r="C34" s="1043" t="s">
        <v>176</v>
      </c>
      <c r="D34" s="1044">
        <v>114</v>
      </c>
      <c r="E34" s="1045">
        <v>11</v>
      </c>
      <c r="F34" s="1046">
        <v>55</v>
      </c>
      <c r="G34" s="1045">
        <v>39</v>
      </c>
      <c r="H34" s="1047">
        <v>93</v>
      </c>
      <c r="I34" s="1047"/>
      <c r="J34" s="1047"/>
      <c r="K34" s="1047">
        <v>0</v>
      </c>
      <c r="L34" s="1048" t="s">
        <v>296</v>
      </c>
      <c r="M34" s="1049"/>
      <c r="N34" s="1050"/>
      <c r="O34" s="1050"/>
      <c r="P34" s="1050"/>
      <c r="Q34" s="1047"/>
      <c r="R34" s="1051"/>
      <c r="S34" s="1051"/>
      <c r="T34" s="1051"/>
      <c r="U34" s="1051"/>
      <c r="V34" s="1051"/>
      <c r="W34" s="1051"/>
      <c r="X34" s="1051"/>
      <c r="Y34" s="1051"/>
      <c r="Z34" s="1051"/>
      <c r="AA34" s="1051"/>
      <c r="AB34" s="1051"/>
      <c r="AC34" s="1051"/>
      <c r="AD34" s="1051"/>
      <c r="AE34" s="1051"/>
      <c r="AF34" s="1051"/>
      <c r="AG34" s="1051"/>
      <c r="AH34" s="1051"/>
      <c r="AI34" s="1051"/>
      <c r="AJ34" s="1051"/>
      <c r="AK34" s="1051"/>
      <c r="AL34" s="1051"/>
      <c r="AM34" s="1051"/>
      <c r="AN34" s="1051"/>
      <c r="AO34" s="1051"/>
      <c r="AP34" s="1051"/>
      <c r="AQ34" s="1051"/>
      <c r="AR34" s="1051"/>
      <c r="AS34" s="1051"/>
      <c r="AT34" s="1051"/>
      <c r="AU34" s="1051"/>
      <c r="AV34" s="1051"/>
      <c r="AW34" s="1051"/>
      <c r="AX34" s="1051"/>
      <c r="AY34" s="1051"/>
      <c r="AZ34" s="1051"/>
      <c r="BA34" s="1051"/>
      <c r="BB34" s="1051"/>
      <c r="BC34" s="1051"/>
      <c r="BD34" s="1051"/>
      <c r="BE34" s="1051"/>
      <c r="BF34" s="1051"/>
      <c r="BG34" s="1051"/>
      <c r="BH34" s="1051"/>
      <c r="BI34" s="1051"/>
      <c r="BJ34" s="1051"/>
      <c r="BK34" s="1051"/>
      <c r="BL34" s="1051"/>
      <c r="BM34" s="1051"/>
      <c r="BN34" s="1051"/>
      <c r="BO34" s="1051"/>
      <c r="BP34" s="1051"/>
      <c r="BQ34" s="1051"/>
      <c r="BR34" s="1051"/>
      <c r="BS34" s="1051"/>
      <c r="BT34" s="1051"/>
      <c r="BU34" s="1051"/>
      <c r="BV34" s="1051"/>
      <c r="BW34" s="1051"/>
      <c r="BX34" s="1051"/>
      <c r="BY34" s="1051"/>
      <c r="BZ34" s="1051"/>
      <c r="CA34" s="1051"/>
      <c r="CB34" s="1051"/>
      <c r="CC34" s="1051"/>
    </row>
    <row r="35" spans="1:81" ht="15" customHeight="1" x14ac:dyDescent="0.2">
      <c r="A35" s="636">
        <v>26</v>
      </c>
      <c r="B35" s="665"/>
      <c r="C35" s="666" t="s">
        <v>177</v>
      </c>
      <c r="D35" s="840">
        <v>100.5</v>
      </c>
      <c r="E35" s="1039">
        <v>29</v>
      </c>
      <c r="F35" s="668">
        <v>57.35</v>
      </c>
      <c r="G35" s="1039">
        <v>18</v>
      </c>
      <c r="H35" s="671">
        <v>92</v>
      </c>
      <c r="I35" s="671"/>
      <c r="J35" s="671"/>
      <c r="K35" s="671">
        <v>0</v>
      </c>
      <c r="L35" s="1040" t="s">
        <v>296</v>
      </c>
      <c r="M35" s="932"/>
      <c r="N35" s="841"/>
      <c r="O35" s="841"/>
      <c r="P35" s="841"/>
      <c r="Q35" s="671"/>
    </row>
    <row r="36" spans="1:81" ht="15" customHeight="1" x14ac:dyDescent="0.2">
      <c r="A36" s="636">
        <v>27</v>
      </c>
      <c r="B36" s="665"/>
      <c r="C36" s="666" t="s">
        <v>178</v>
      </c>
      <c r="D36" s="1053">
        <v>95.7</v>
      </c>
      <c r="E36" s="1039">
        <v>37</v>
      </c>
      <c r="F36" s="668">
        <v>55.95</v>
      </c>
      <c r="G36" s="1039">
        <v>34</v>
      </c>
      <c r="H36" s="671">
        <v>88</v>
      </c>
      <c r="I36" s="671"/>
      <c r="J36" s="671"/>
      <c r="K36" s="671"/>
      <c r="L36" s="1040" t="s">
        <v>296</v>
      </c>
      <c r="M36" s="932">
        <v>7</v>
      </c>
      <c r="N36" s="841"/>
      <c r="O36" s="841"/>
      <c r="P36" s="841"/>
      <c r="Q36" s="671"/>
    </row>
    <row r="37" spans="1:81" ht="15" customHeight="1" x14ac:dyDescent="0.2">
      <c r="A37" s="636">
        <v>28</v>
      </c>
      <c r="B37" s="665"/>
      <c r="C37" s="666" t="s">
        <v>179</v>
      </c>
      <c r="D37" s="840">
        <v>96.4</v>
      </c>
      <c r="E37" s="1039">
        <v>35</v>
      </c>
      <c r="F37" s="668">
        <v>55.6</v>
      </c>
      <c r="G37" s="1039">
        <v>36</v>
      </c>
      <c r="H37" s="671">
        <v>92</v>
      </c>
      <c r="I37" s="671"/>
      <c r="J37" s="671"/>
      <c r="K37" s="671">
        <v>0</v>
      </c>
      <c r="L37" s="1040" t="s">
        <v>296</v>
      </c>
      <c r="M37" s="932"/>
      <c r="N37" s="841"/>
      <c r="O37" s="841"/>
      <c r="P37" s="841"/>
      <c r="Q37" s="671"/>
    </row>
    <row r="38" spans="1:81" ht="15" customHeight="1" x14ac:dyDescent="0.2">
      <c r="A38" s="636">
        <v>29</v>
      </c>
      <c r="B38" s="665"/>
      <c r="C38" s="666" t="s">
        <v>180</v>
      </c>
      <c r="D38" s="840">
        <v>98.9</v>
      </c>
      <c r="E38" s="1039">
        <v>30</v>
      </c>
      <c r="F38" s="668">
        <v>56.5</v>
      </c>
      <c r="G38" s="1039">
        <v>24</v>
      </c>
      <c r="H38" s="671">
        <v>95</v>
      </c>
      <c r="I38" s="671"/>
      <c r="J38" s="671"/>
      <c r="K38" s="671">
        <v>1</v>
      </c>
      <c r="L38" s="1040" t="s">
        <v>296</v>
      </c>
      <c r="M38" s="932"/>
      <c r="N38" s="841"/>
      <c r="O38" s="841"/>
      <c r="P38" s="841"/>
      <c r="Q38" s="671"/>
    </row>
    <row r="39" spans="1:81" s="1052" customFormat="1" ht="15" customHeight="1" x14ac:dyDescent="0.2">
      <c r="A39" s="1041">
        <v>30</v>
      </c>
      <c r="B39" s="1042"/>
      <c r="C39" s="1043" t="s">
        <v>181</v>
      </c>
      <c r="D39" s="1054">
        <v>107.9</v>
      </c>
      <c r="E39" s="1045">
        <v>18</v>
      </c>
      <c r="F39" s="1046">
        <v>59.400000000000006</v>
      </c>
      <c r="G39" s="1045">
        <v>4</v>
      </c>
      <c r="H39" s="1047">
        <v>89</v>
      </c>
      <c r="I39" s="1047"/>
      <c r="J39" s="1047"/>
      <c r="K39" s="1047">
        <v>2</v>
      </c>
      <c r="L39" s="1048" t="s">
        <v>300</v>
      </c>
      <c r="M39" s="1049"/>
      <c r="N39" s="1050"/>
      <c r="O39" s="1050"/>
      <c r="P39" s="1050"/>
      <c r="Q39" s="1047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1051"/>
      <c r="AC39" s="1051"/>
      <c r="AD39" s="1051"/>
      <c r="AE39" s="1051"/>
      <c r="AF39" s="1051"/>
      <c r="AG39" s="1051"/>
      <c r="AH39" s="1051"/>
      <c r="AI39" s="1051"/>
      <c r="AJ39" s="1051"/>
      <c r="AK39" s="1051"/>
      <c r="AL39" s="1051"/>
      <c r="AM39" s="1051"/>
      <c r="AN39" s="1051"/>
      <c r="AO39" s="1051"/>
      <c r="AP39" s="1051"/>
      <c r="AQ39" s="1051"/>
      <c r="AR39" s="1051"/>
      <c r="AS39" s="1051"/>
      <c r="AT39" s="1051"/>
      <c r="AU39" s="1051"/>
      <c r="AV39" s="1051"/>
      <c r="AW39" s="1051"/>
      <c r="AX39" s="1051"/>
      <c r="AY39" s="1051"/>
      <c r="AZ39" s="1051"/>
      <c r="BA39" s="1051"/>
      <c r="BB39" s="1051"/>
      <c r="BC39" s="1051"/>
      <c r="BD39" s="1051"/>
      <c r="BE39" s="1051"/>
      <c r="BF39" s="1051"/>
      <c r="BG39" s="1051"/>
      <c r="BH39" s="1051"/>
      <c r="BI39" s="1051"/>
      <c r="BJ39" s="1051"/>
      <c r="BK39" s="1051"/>
      <c r="BL39" s="1051"/>
      <c r="BM39" s="1051"/>
      <c r="BN39" s="1051"/>
      <c r="BO39" s="1051"/>
      <c r="BP39" s="1051"/>
      <c r="BQ39" s="1051"/>
      <c r="BR39" s="1051"/>
      <c r="BS39" s="1051"/>
      <c r="BT39" s="1051"/>
      <c r="BU39" s="1051"/>
      <c r="BV39" s="1051"/>
      <c r="BW39" s="1051"/>
      <c r="BX39" s="1051"/>
      <c r="BY39" s="1051"/>
      <c r="BZ39" s="1051"/>
      <c r="CA39" s="1051"/>
      <c r="CB39" s="1051"/>
      <c r="CC39" s="1051"/>
    </row>
    <row r="40" spans="1:81" ht="15" customHeight="1" x14ac:dyDescent="0.2">
      <c r="A40" s="636">
        <v>31</v>
      </c>
      <c r="B40" s="665"/>
      <c r="C40" s="666" t="s">
        <v>182</v>
      </c>
      <c r="D40" s="933">
        <v>105</v>
      </c>
      <c r="E40" s="1039">
        <v>22</v>
      </c>
      <c r="F40" s="668">
        <v>57.4</v>
      </c>
      <c r="G40" s="1039">
        <v>17</v>
      </c>
      <c r="H40" s="671">
        <v>90</v>
      </c>
      <c r="I40" s="671"/>
      <c r="J40" s="671"/>
      <c r="K40" s="671">
        <v>0</v>
      </c>
      <c r="L40" s="1040" t="s">
        <v>296</v>
      </c>
      <c r="M40" s="932"/>
      <c r="N40" s="841"/>
      <c r="O40" s="841"/>
      <c r="P40" s="841"/>
      <c r="Q40" s="671"/>
    </row>
    <row r="41" spans="1:81" ht="15" customHeight="1" x14ac:dyDescent="0.2">
      <c r="A41" s="636">
        <v>32</v>
      </c>
      <c r="B41" s="665"/>
      <c r="C41" s="666" t="s">
        <v>183</v>
      </c>
      <c r="D41" s="840">
        <v>80.8</v>
      </c>
      <c r="E41" s="1039">
        <v>51</v>
      </c>
      <c r="F41" s="668">
        <v>56</v>
      </c>
      <c r="G41" s="1039">
        <v>31</v>
      </c>
      <c r="H41" s="671">
        <v>92</v>
      </c>
      <c r="I41" s="671"/>
      <c r="J41" s="671"/>
      <c r="K41" s="671">
        <v>0</v>
      </c>
      <c r="L41" s="1040" t="s">
        <v>296</v>
      </c>
      <c r="M41" s="932"/>
      <c r="N41" s="841"/>
      <c r="O41" s="841"/>
      <c r="P41" s="841"/>
      <c r="Q41" s="671"/>
    </row>
    <row r="42" spans="1:81" ht="15" customHeight="1" x14ac:dyDescent="0.2">
      <c r="A42" s="636">
        <v>33</v>
      </c>
      <c r="B42" s="665"/>
      <c r="C42" s="666" t="s">
        <v>184</v>
      </c>
      <c r="D42" s="840">
        <v>105.2</v>
      </c>
      <c r="E42" s="1039">
        <v>20</v>
      </c>
      <c r="F42" s="668">
        <v>59.85</v>
      </c>
      <c r="G42" s="1039">
        <v>2</v>
      </c>
      <c r="H42" s="671">
        <v>84</v>
      </c>
      <c r="I42" s="671"/>
      <c r="J42" s="671"/>
      <c r="K42" s="671">
        <v>2</v>
      </c>
      <c r="L42" s="1040" t="s">
        <v>299</v>
      </c>
      <c r="M42" s="932"/>
      <c r="N42" s="841"/>
      <c r="O42" s="841"/>
      <c r="P42" s="841"/>
      <c r="Q42" s="671"/>
    </row>
    <row r="43" spans="1:81" ht="15" customHeight="1" x14ac:dyDescent="0.2">
      <c r="A43" s="636">
        <v>34</v>
      </c>
      <c r="B43" s="665"/>
      <c r="C43" s="666" t="s">
        <v>185</v>
      </c>
      <c r="D43" s="1053">
        <v>108.8</v>
      </c>
      <c r="E43" s="1039">
        <v>17</v>
      </c>
      <c r="F43" s="668">
        <v>58.2</v>
      </c>
      <c r="G43" s="1039">
        <v>11</v>
      </c>
      <c r="H43" s="671">
        <v>90</v>
      </c>
      <c r="I43" s="671"/>
      <c r="J43" s="671"/>
      <c r="K43" s="671">
        <v>1</v>
      </c>
      <c r="L43" s="1040" t="s">
        <v>299</v>
      </c>
      <c r="M43" s="932"/>
      <c r="N43" s="841"/>
      <c r="O43" s="841"/>
      <c r="P43" s="841"/>
      <c r="Q43" s="671"/>
    </row>
    <row r="44" spans="1:81" s="1052" customFormat="1" ht="15" customHeight="1" x14ac:dyDescent="0.2">
      <c r="A44" s="1041">
        <v>35</v>
      </c>
      <c r="B44" s="1042"/>
      <c r="C44" s="1043" t="s">
        <v>186</v>
      </c>
      <c r="D44" s="1044">
        <v>121.7</v>
      </c>
      <c r="E44" s="1045">
        <v>1</v>
      </c>
      <c r="F44" s="1046">
        <v>59.05</v>
      </c>
      <c r="G44" s="1045">
        <v>7</v>
      </c>
      <c r="H44" s="1047">
        <v>91</v>
      </c>
      <c r="I44" s="1047"/>
      <c r="J44" s="1047"/>
      <c r="K44" s="1047">
        <v>0</v>
      </c>
      <c r="L44" s="1048" t="s">
        <v>299</v>
      </c>
      <c r="M44" s="1049"/>
      <c r="N44" s="1050"/>
      <c r="O44" s="1050"/>
      <c r="P44" s="1050"/>
      <c r="Q44" s="1047"/>
      <c r="R44" s="1051"/>
      <c r="S44" s="1051"/>
      <c r="T44" s="1051"/>
      <c r="U44" s="1051"/>
      <c r="V44" s="1051"/>
      <c r="W44" s="1051"/>
      <c r="X44" s="1051"/>
      <c r="Y44" s="1051"/>
      <c r="Z44" s="1051"/>
      <c r="AA44" s="1051"/>
      <c r="AB44" s="1051"/>
      <c r="AC44" s="1051"/>
      <c r="AD44" s="1051"/>
      <c r="AE44" s="1051"/>
      <c r="AF44" s="1051"/>
      <c r="AG44" s="1051"/>
      <c r="AH44" s="1051"/>
      <c r="AI44" s="1051"/>
      <c r="AJ44" s="1051"/>
      <c r="AK44" s="1051"/>
      <c r="AL44" s="1051"/>
      <c r="AM44" s="1051"/>
      <c r="AN44" s="1051"/>
      <c r="AO44" s="1051"/>
      <c r="AP44" s="1051"/>
      <c r="AQ44" s="1051"/>
      <c r="AR44" s="1051"/>
      <c r="AS44" s="1051"/>
      <c r="AT44" s="1051"/>
      <c r="AU44" s="1051"/>
      <c r="AV44" s="1051"/>
      <c r="AW44" s="1051"/>
      <c r="AX44" s="1051"/>
      <c r="AY44" s="1051"/>
      <c r="AZ44" s="1051"/>
      <c r="BA44" s="1051"/>
      <c r="BB44" s="1051"/>
      <c r="BC44" s="1051"/>
      <c r="BD44" s="1051"/>
      <c r="BE44" s="1051"/>
      <c r="BF44" s="1051"/>
      <c r="BG44" s="1051"/>
      <c r="BH44" s="1051"/>
      <c r="BI44" s="1051"/>
      <c r="BJ44" s="1051"/>
      <c r="BK44" s="1051"/>
      <c r="BL44" s="1051"/>
      <c r="BM44" s="1051"/>
      <c r="BN44" s="1051"/>
      <c r="BO44" s="1051"/>
      <c r="BP44" s="1051"/>
      <c r="BQ44" s="1051"/>
      <c r="BR44" s="1051"/>
      <c r="BS44" s="1051"/>
      <c r="BT44" s="1051"/>
      <c r="BU44" s="1051"/>
      <c r="BV44" s="1051"/>
      <c r="BW44" s="1051"/>
      <c r="BX44" s="1051"/>
      <c r="BY44" s="1051"/>
      <c r="BZ44" s="1051"/>
      <c r="CA44" s="1051"/>
      <c r="CB44" s="1051"/>
      <c r="CC44" s="1051"/>
    </row>
    <row r="45" spans="1:81" ht="15" customHeight="1" x14ac:dyDescent="0.2">
      <c r="A45" s="636">
        <v>36</v>
      </c>
      <c r="B45" s="665"/>
      <c r="C45" s="666" t="s">
        <v>187</v>
      </c>
      <c r="D45" s="840">
        <v>111.6</v>
      </c>
      <c r="E45" s="1039">
        <v>14</v>
      </c>
      <c r="F45" s="668">
        <v>57</v>
      </c>
      <c r="G45" s="1039">
        <v>20</v>
      </c>
      <c r="H45" s="671">
        <v>94</v>
      </c>
      <c r="I45" s="671"/>
      <c r="J45" s="671"/>
      <c r="K45" s="671">
        <v>0</v>
      </c>
      <c r="L45" s="1040" t="s">
        <v>300</v>
      </c>
      <c r="M45" s="932"/>
      <c r="N45" s="841"/>
      <c r="O45" s="841"/>
      <c r="P45" s="841"/>
      <c r="Q45" s="671"/>
    </row>
    <row r="46" spans="1:81" ht="15" customHeight="1" x14ac:dyDescent="0.2">
      <c r="A46" s="636">
        <v>37</v>
      </c>
      <c r="B46" s="665"/>
      <c r="C46" s="666" t="s">
        <v>188</v>
      </c>
      <c r="D46" s="1053">
        <v>118.7</v>
      </c>
      <c r="E46" s="1039">
        <v>7</v>
      </c>
      <c r="F46" s="668">
        <v>58.9</v>
      </c>
      <c r="G46" s="1039">
        <v>9</v>
      </c>
      <c r="H46" s="671">
        <v>95</v>
      </c>
      <c r="I46" s="671"/>
      <c r="J46" s="671"/>
      <c r="K46" s="671">
        <v>0</v>
      </c>
      <c r="L46" s="1040" t="s">
        <v>296</v>
      </c>
      <c r="M46" s="932"/>
      <c r="N46" s="841"/>
      <c r="O46" s="841"/>
      <c r="P46" s="841"/>
      <c r="Q46" s="671"/>
    </row>
    <row r="47" spans="1:81" ht="15" customHeight="1" x14ac:dyDescent="0.2">
      <c r="A47" s="636">
        <v>38</v>
      </c>
      <c r="B47" s="665"/>
      <c r="C47" s="666" t="s">
        <v>189</v>
      </c>
      <c r="D47" s="840">
        <v>103.9</v>
      </c>
      <c r="E47" s="1039">
        <v>25</v>
      </c>
      <c r="F47" s="668">
        <v>60.400000000000006</v>
      </c>
      <c r="G47" s="1039">
        <v>1</v>
      </c>
      <c r="H47" s="671">
        <v>88</v>
      </c>
      <c r="I47" s="671"/>
      <c r="J47" s="671"/>
      <c r="K47" s="671"/>
      <c r="L47" s="1040" t="s">
        <v>296</v>
      </c>
      <c r="M47" s="932"/>
      <c r="N47" s="841"/>
      <c r="O47" s="841"/>
      <c r="P47" s="841"/>
      <c r="Q47" s="671"/>
    </row>
    <row r="48" spans="1:81" ht="15" customHeight="1" x14ac:dyDescent="0.2">
      <c r="A48" s="636">
        <v>39</v>
      </c>
      <c r="B48" s="665"/>
      <c r="C48" s="666" t="s">
        <v>190</v>
      </c>
      <c r="D48" s="840">
        <v>87.6</v>
      </c>
      <c r="E48" s="1039">
        <v>45</v>
      </c>
      <c r="F48" s="668">
        <v>54.7</v>
      </c>
      <c r="G48" s="1039">
        <v>44</v>
      </c>
      <c r="H48" s="671">
        <v>95</v>
      </c>
      <c r="I48" s="671"/>
      <c r="J48" s="671"/>
      <c r="K48" s="671">
        <v>0</v>
      </c>
      <c r="L48" s="1040" t="s">
        <v>296</v>
      </c>
      <c r="M48" s="932"/>
      <c r="N48" s="841"/>
      <c r="O48" s="841"/>
      <c r="P48" s="841"/>
      <c r="Q48" s="671"/>
    </row>
    <row r="49" spans="1:81" s="1052" customFormat="1" ht="15" customHeight="1" x14ac:dyDescent="0.2">
      <c r="A49" s="1041">
        <v>40</v>
      </c>
      <c r="B49" s="1042"/>
      <c r="C49" s="1043" t="s">
        <v>191</v>
      </c>
      <c r="D49" s="1054">
        <v>94.9</v>
      </c>
      <c r="E49" s="1045">
        <v>38</v>
      </c>
      <c r="F49" s="1046">
        <v>57.3</v>
      </c>
      <c r="G49" s="1045">
        <v>19</v>
      </c>
      <c r="H49" s="1047">
        <v>91</v>
      </c>
      <c r="I49" s="1047"/>
      <c r="J49" s="1047"/>
      <c r="K49" s="1047">
        <v>0</v>
      </c>
      <c r="L49" s="1048" t="s">
        <v>296</v>
      </c>
      <c r="M49" s="1049"/>
      <c r="N49" s="1050"/>
      <c r="O49" s="1050"/>
      <c r="P49" s="1050"/>
      <c r="Q49" s="1047"/>
      <c r="R49" s="1051"/>
      <c r="S49" s="1051"/>
      <c r="T49" s="1051"/>
      <c r="U49" s="1051"/>
      <c r="V49" s="1051"/>
      <c r="W49" s="1051"/>
      <c r="X49" s="1051"/>
      <c r="Y49" s="1051"/>
      <c r="Z49" s="1051"/>
      <c r="AA49" s="1051"/>
      <c r="AB49" s="1051"/>
      <c r="AC49" s="1051"/>
      <c r="AD49" s="1051"/>
      <c r="AE49" s="1051"/>
      <c r="AF49" s="1051"/>
      <c r="AG49" s="1051"/>
      <c r="AH49" s="1051"/>
      <c r="AI49" s="1051"/>
      <c r="AJ49" s="1051"/>
      <c r="AK49" s="1051"/>
      <c r="AL49" s="1051"/>
      <c r="AM49" s="1051"/>
      <c r="AN49" s="1051"/>
      <c r="AO49" s="1051"/>
      <c r="AP49" s="1051"/>
      <c r="AQ49" s="1051"/>
      <c r="AR49" s="1051"/>
      <c r="AS49" s="1051"/>
      <c r="AT49" s="1051"/>
      <c r="AU49" s="1051"/>
      <c r="AV49" s="1051"/>
      <c r="AW49" s="1051"/>
      <c r="AX49" s="1051"/>
      <c r="AY49" s="1051"/>
      <c r="AZ49" s="1051"/>
      <c r="BA49" s="1051"/>
      <c r="BB49" s="1051"/>
      <c r="BC49" s="1051"/>
      <c r="BD49" s="1051"/>
      <c r="BE49" s="1051"/>
      <c r="BF49" s="1051"/>
      <c r="BG49" s="1051"/>
      <c r="BH49" s="1051"/>
      <c r="BI49" s="1051"/>
      <c r="BJ49" s="1051"/>
      <c r="BK49" s="1051"/>
      <c r="BL49" s="1051"/>
      <c r="BM49" s="1051"/>
      <c r="BN49" s="1051"/>
      <c r="BO49" s="1051"/>
      <c r="BP49" s="1051"/>
      <c r="BQ49" s="1051"/>
      <c r="BR49" s="1051"/>
      <c r="BS49" s="1051"/>
      <c r="BT49" s="1051"/>
      <c r="BU49" s="1051"/>
      <c r="BV49" s="1051"/>
      <c r="BW49" s="1051"/>
      <c r="BX49" s="1051"/>
      <c r="BY49" s="1051"/>
      <c r="BZ49" s="1051"/>
      <c r="CA49" s="1051"/>
      <c r="CB49" s="1051"/>
      <c r="CC49" s="1051"/>
    </row>
    <row r="50" spans="1:81" ht="15" customHeight="1" x14ac:dyDescent="0.2">
      <c r="A50" s="636">
        <v>41</v>
      </c>
      <c r="B50" s="665"/>
      <c r="C50" s="666" t="s">
        <v>192</v>
      </c>
      <c r="D50" s="840">
        <v>89</v>
      </c>
      <c r="E50" s="1039">
        <v>43</v>
      </c>
      <c r="F50" s="668">
        <v>56</v>
      </c>
      <c r="G50" s="1039">
        <v>32</v>
      </c>
      <c r="H50" s="671">
        <v>93</v>
      </c>
      <c r="I50" s="671"/>
      <c r="J50" s="671"/>
      <c r="K50" s="671">
        <v>0</v>
      </c>
      <c r="L50" s="1040" t="s">
        <v>296</v>
      </c>
      <c r="M50" s="932"/>
      <c r="N50" s="841"/>
      <c r="O50" s="841"/>
      <c r="P50" s="841"/>
      <c r="Q50" s="671"/>
    </row>
    <row r="51" spans="1:81" ht="15" customHeight="1" x14ac:dyDescent="0.2">
      <c r="A51" s="636">
        <v>42</v>
      </c>
      <c r="B51" s="665"/>
      <c r="C51" s="666" t="s">
        <v>193</v>
      </c>
      <c r="D51" s="1053">
        <v>70.8</v>
      </c>
      <c r="E51" s="1039">
        <v>52</v>
      </c>
      <c r="F51" s="668">
        <v>59.4</v>
      </c>
      <c r="G51" s="1039">
        <v>5</v>
      </c>
      <c r="H51" s="671">
        <v>92</v>
      </c>
      <c r="I51" s="671"/>
      <c r="J51" s="671"/>
      <c r="K51" s="671"/>
      <c r="L51" s="1040" t="s">
        <v>296</v>
      </c>
      <c r="M51" s="932"/>
      <c r="N51" s="841"/>
      <c r="O51" s="841"/>
      <c r="P51" s="841"/>
      <c r="Q51" s="671"/>
    </row>
    <row r="52" spans="1:81" ht="15" customHeight="1" x14ac:dyDescent="0.2">
      <c r="A52" s="636">
        <v>43</v>
      </c>
      <c r="B52" s="665"/>
      <c r="C52" s="666" t="s">
        <v>194</v>
      </c>
      <c r="D52" s="840">
        <v>120.3</v>
      </c>
      <c r="E52" s="1039">
        <v>5</v>
      </c>
      <c r="F52" s="668">
        <v>56.349999999999994</v>
      </c>
      <c r="G52" s="1039">
        <v>26</v>
      </c>
      <c r="H52" s="671">
        <v>94</v>
      </c>
      <c r="I52" s="671"/>
      <c r="J52" s="671"/>
      <c r="K52" s="671">
        <v>1</v>
      </c>
      <c r="L52" s="1040" t="s">
        <v>296</v>
      </c>
      <c r="M52" s="932"/>
      <c r="N52" s="841"/>
      <c r="O52" s="841"/>
      <c r="P52" s="841"/>
      <c r="Q52" s="671"/>
    </row>
    <row r="53" spans="1:81" ht="15" customHeight="1" x14ac:dyDescent="0.2">
      <c r="A53" s="636">
        <v>44</v>
      </c>
      <c r="B53" s="665"/>
      <c r="C53" s="666" t="s">
        <v>195</v>
      </c>
      <c r="D53" s="840">
        <v>105.2</v>
      </c>
      <c r="E53" s="1039">
        <v>21</v>
      </c>
      <c r="F53" s="668">
        <v>57.75</v>
      </c>
      <c r="G53" s="1039">
        <v>14</v>
      </c>
      <c r="H53" s="671">
        <v>93</v>
      </c>
      <c r="I53" s="671"/>
      <c r="J53" s="671"/>
      <c r="K53" s="671">
        <v>5</v>
      </c>
      <c r="L53" s="1040" t="s">
        <v>296</v>
      </c>
      <c r="M53" s="932"/>
      <c r="N53" s="841"/>
      <c r="O53" s="841"/>
      <c r="P53" s="841"/>
      <c r="Q53" s="671"/>
    </row>
    <row r="54" spans="1:81" s="1052" customFormat="1" ht="15" customHeight="1" x14ac:dyDescent="0.2">
      <c r="A54" s="1041">
        <v>45</v>
      </c>
      <c r="B54" s="1042"/>
      <c r="C54" s="1043" t="s">
        <v>196</v>
      </c>
      <c r="D54" s="1054">
        <v>86.6</v>
      </c>
      <c r="E54" s="1045">
        <v>47</v>
      </c>
      <c r="F54" s="1046">
        <v>58.2</v>
      </c>
      <c r="G54" s="1045">
        <v>12</v>
      </c>
      <c r="H54" s="1047">
        <v>91</v>
      </c>
      <c r="I54" s="1047"/>
      <c r="J54" s="1047"/>
      <c r="K54" s="1047">
        <v>0</v>
      </c>
      <c r="L54" s="1048" t="s">
        <v>300</v>
      </c>
      <c r="M54" s="1049"/>
      <c r="N54" s="1050"/>
      <c r="O54" s="1050"/>
      <c r="P54" s="1050"/>
      <c r="Q54" s="1047"/>
      <c r="R54" s="1051"/>
      <c r="S54" s="1051"/>
      <c r="T54" s="1051"/>
      <c r="U54" s="1051"/>
      <c r="V54" s="1051"/>
      <c r="W54" s="1051"/>
      <c r="X54" s="1051"/>
      <c r="Y54" s="1051"/>
      <c r="Z54" s="1051"/>
      <c r="AA54" s="1051"/>
      <c r="AB54" s="1051"/>
      <c r="AC54" s="1051"/>
      <c r="AD54" s="1051"/>
      <c r="AE54" s="1051"/>
      <c r="AF54" s="1051"/>
      <c r="AG54" s="1051"/>
      <c r="AH54" s="1051"/>
      <c r="AI54" s="1051"/>
      <c r="AJ54" s="1051"/>
      <c r="AK54" s="1051"/>
      <c r="AL54" s="1051"/>
      <c r="AM54" s="1051"/>
      <c r="AN54" s="1051"/>
      <c r="AO54" s="1051"/>
      <c r="AP54" s="1051"/>
      <c r="AQ54" s="1051"/>
      <c r="AR54" s="1051"/>
      <c r="AS54" s="1051"/>
      <c r="AT54" s="1051"/>
      <c r="AU54" s="1051"/>
      <c r="AV54" s="1051"/>
      <c r="AW54" s="1051"/>
      <c r="AX54" s="1051"/>
      <c r="AY54" s="1051"/>
      <c r="AZ54" s="1051"/>
      <c r="BA54" s="1051"/>
      <c r="BB54" s="1051"/>
      <c r="BC54" s="1051"/>
      <c r="BD54" s="1051"/>
      <c r="BE54" s="1051"/>
      <c r="BF54" s="1051"/>
      <c r="BG54" s="1051"/>
      <c r="BH54" s="1051"/>
      <c r="BI54" s="1051"/>
      <c r="BJ54" s="1051"/>
      <c r="BK54" s="1051"/>
      <c r="BL54" s="1051"/>
      <c r="BM54" s="1051"/>
      <c r="BN54" s="1051"/>
      <c r="BO54" s="1051"/>
      <c r="BP54" s="1051"/>
      <c r="BQ54" s="1051"/>
      <c r="BR54" s="1051"/>
      <c r="BS54" s="1051"/>
      <c r="BT54" s="1051"/>
      <c r="BU54" s="1051"/>
      <c r="BV54" s="1051"/>
      <c r="BW54" s="1051"/>
      <c r="BX54" s="1051"/>
      <c r="BY54" s="1051"/>
      <c r="BZ54" s="1051"/>
      <c r="CA54" s="1051"/>
      <c r="CB54" s="1051"/>
      <c r="CC54" s="1051"/>
    </row>
    <row r="55" spans="1:81" ht="15" customHeight="1" x14ac:dyDescent="0.2">
      <c r="A55" s="636">
        <v>46</v>
      </c>
      <c r="B55" s="665"/>
      <c r="C55" s="666" t="s">
        <v>197</v>
      </c>
      <c r="D55" s="933">
        <v>104.3</v>
      </c>
      <c r="E55" s="1039">
        <v>24</v>
      </c>
      <c r="F55" s="668">
        <v>57</v>
      </c>
      <c r="G55" s="1039">
        <v>21</v>
      </c>
      <c r="H55" s="671">
        <v>89</v>
      </c>
      <c r="I55" s="671"/>
      <c r="J55" s="671"/>
      <c r="K55" s="671">
        <v>0</v>
      </c>
      <c r="L55" s="1040" t="s">
        <v>296</v>
      </c>
      <c r="M55" s="932"/>
      <c r="N55" s="841"/>
      <c r="O55" s="841"/>
      <c r="P55" s="841"/>
      <c r="Q55" s="671"/>
    </row>
    <row r="56" spans="1:81" ht="15" customHeight="1" x14ac:dyDescent="0.2">
      <c r="A56" s="636">
        <v>47</v>
      </c>
      <c r="B56" s="665"/>
      <c r="C56" s="666" t="s">
        <v>198</v>
      </c>
      <c r="D56" s="840">
        <v>84.5</v>
      </c>
      <c r="E56" s="1039">
        <v>50</v>
      </c>
      <c r="F56" s="668">
        <v>53.6</v>
      </c>
      <c r="G56" s="1039">
        <v>50</v>
      </c>
      <c r="H56" s="671">
        <v>91</v>
      </c>
      <c r="I56" s="671"/>
      <c r="J56" s="671"/>
      <c r="K56" s="671">
        <v>1</v>
      </c>
      <c r="L56" s="1040" t="s">
        <v>296</v>
      </c>
      <c r="M56" s="932"/>
      <c r="N56" s="841"/>
      <c r="O56" s="841"/>
      <c r="P56" s="841"/>
      <c r="Q56" s="671"/>
    </row>
    <row r="57" spans="1:81" ht="15" customHeight="1" x14ac:dyDescent="0.2">
      <c r="A57" s="636">
        <v>48</v>
      </c>
      <c r="B57" s="665"/>
      <c r="C57" s="666" t="s">
        <v>199</v>
      </c>
      <c r="D57" s="840">
        <v>88.1</v>
      </c>
      <c r="E57" s="1039">
        <v>44</v>
      </c>
      <c r="F57" s="668">
        <v>56.75</v>
      </c>
      <c r="G57" s="1039">
        <v>23</v>
      </c>
      <c r="H57" s="671">
        <v>87</v>
      </c>
      <c r="I57" s="671"/>
      <c r="J57" s="671"/>
      <c r="K57" s="671">
        <v>0</v>
      </c>
      <c r="L57" s="1040" t="s">
        <v>299</v>
      </c>
      <c r="M57" s="932">
        <v>7</v>
      </c>
      <c r="N57" s="841"/>
      <c r="O57" s="841"/>
      <c r="P57" s="841"/>
      <c r="Q57" s="671"/>
    </row>
    <row r="58" spans="1:81" ht="15" customHeight="1" x14ac:dyDescent="0.2">
      <c r="A58" s="636">
        <v>49</v>
      </c>
      <c r="B58" s="665"/>
      <c r="C58" s="666" t="s">
        <v>200</v>
      </c>
      <c r="D58" s="1053">
        <v>100.6</v>
      </c>
      <c r="E58" s="1039">
        <v>28</v>
      </c>
      <c r="F58" s="668">
        <v>53.75</v>
      </c>
      <c r="G58" s="1039">
        <v>48</v>
      </c>
      <c r="H58" s="671">
        <v>97</v>
      </c>
      <c r="I58" s="671"/>
      <c r="J58" s="671"/>
      <c r="K58" s="671">
        <v>5</v>
      </c>
      <c r="L58" s="1040" t="s">
        <v>299</v>
      </c>
      <c r="M58" s="932"/>
      <c r="N58" s="841"/>
      <c r="O58" s="841"/>
      <c r="P58" s="841"/>
      <c r="Q58" s="671"/>
    </row>
    <row r="59" spans="1:81" s="1052" customFormat="1" ht="15" customHeight="1" x14ac:dyDescent="0.2">
      <c r="A59" s="1041">
        <v>50</v>
      </c>
      <c r="B59" s="1042"/>
      <c r="C59" s="1043" t="s">
        <v>201</v>
      </c>
      <c r="D59" s="1044">
        <v>86.2</v>
      </c>
      <c r="E59" s="1045">
        <v>48</v>
      </c>
      <c r="F59" s="1046">
        <v>54.85</v>
      </c>
      <c r="G59" s="1045">
        <v>41</v>
      </c>
      <c r="H59" s="1047">
        <v>99</v>
      </c>
      <c r="I59" s="1047"/>
      <c r="J59" s="1047"/>
      <c r="K59" s="1047">
        <v>1</v>
      </c>
      <c r="L59" s="1048" t="s">
        <v>296</v>
      </c>
      <c r="M59" s="1049"/>
      <c r="N59" s="1050"/>
      <c r="O59" s="1050"/>
      <c r="P59" s="1050"/>
      <c r="Q59" s="1047"/>
      <c r="R59" s="1051"/>
      <c r="S59" s="1051"/>
      <c r="T59" s="1051"/>
      <c r="U59" s="1051"/>
      <c r="V59" s="1051"/>
      <c r="W59" s="1051"/>
      <c r="X59" s="1051"/>
      <c r="Y59" s="1051"/>
      <c r="Z59" s="1051"/>
      <c r="AA59" s="1051"/>
      <c r="AB59" s="1051"/>
      <c r="AC59" s="1051"/>
      <c r="AD59" s="1051"/>
      <c r="AE59" s="1051"/>
      <c r="AF59" s="1051"/>
      <c r="AG59" s="1051"/>
      <c r="AH59" s="1051"/>
      <c r="AI59" s="1051"/>
      <c r="AJ59" s="1051"/>
      <c r="AK59" s="1051"/>
      <c r="AL59" s="1051"/>
      <c r="AM59" s="1051"/>
      <c r="AN59" s="1051"/>
      <c r="AO59" s="1051"/>
      <c r="AP59" s="1051"/>
      <c r="AQ59" s="1051"/>
      <c r="AR59" s="1051"/>
      <c r="AS59" s="1051"/>
      <c r="AT59" s="1051"/>
      <c r="AU59" s="1051"/>
      <c r="AV59" s="1051"/>
      <c r="AW59" s="1051"/>
      <c r="AX59" s="1051"/>
      <c r="AY59" s="1051"/>
      <c r="AZ59" s="1051"/>
      <c r="BA59" s="1051"/>
      <c r="BB59" s="1051"/>
      <c r="BC59" s="1051"/>
      <c r="BD59" s="1051"/>
      <c r="BE59" s="1051"/>
      <c r="BF59" s="1051"/>
      <c r="BG59" s="1051"/>
      <c r="BH59" s="1051"/>
      <c r="BI59" s="1051"/>
      <c r="BJ59" s="1051"/>
      <c r="BK59" s="1051"/>
      <c r="BL59" s="1051"/>
      <c r="BM59" s="1051"/>
      <c r="BN59" s="1051"/>
      <c r="BO59" s="1051"/>
      <c r="BP59" s="1051"/>
      <c r="BQ59" s="1051"/>
      <c r="BR59" s="1051"/>
      <c r="BS59" s="1051"/>
      <c r="BT59" s="1051"/>
      <c r="BU59" s="1051"/>
      <c r="BV59" s="1051"/>
      <c r="BW59" s="1051"/>
      <c r="BX59" s="1051"/>
      <c r="BY59" s="1051"/>
      <c r="BZ59" s="1051"/>
      <c r="CA59" s="1051"/>
      <c r="CB59" s="1051"/>
      <c r="CC59" s="1051"/>
    </row>
    <row r="60" spans="1:81" ht="15" customHeight="1" x14ac:dyDescent="0.2">
      <c r="A60" s="636">
        <v>51</v>
      </c>
      <c r="B60" s="665"/>
      <c r="C60" s="666" t="s">
        <v>202</v>
      </c>
      <c r="D60" s="840">
        <v>86.9</v>
      </c>
      <c r="E60" s="1039">
        <v>46</v>
      </c>
      <c r="F60" s="668">
        <v>57.5</v>
      </c>
      <c r="G60" s="1039">
        <v>15</v>
      </c>
      <c r="H60" s="671">
        <v>92</v>
      </c>
      <c r="I60" s="671"/>
      <c r="J60" s="671"/>
      <c r="K60" s="671">
        <v>1</v>
      </c>
      <c r="L60" s="1040" t="s">
        <v>299</v>
      </c>
      <c r="M60" s="932"/>
      <c r="N60" s="841"/>
      <c r="O60" s="841"/>
      <c r="P60" s="841"/>
      <c r="Q60" s="671"/>
    </row>
    <row r="61" spans="1:81" ht="15" customHeight="1" x14ac:dyDescent="0.2">
      <c r="A61" s="721">
        <v>52</v>
      </c>
      <c r="B61" s="722"/>
      <c r="C61" s="723" t="s">
        <v>203</v>
      </c>
      <c r="D61" s="850">
        <v>104.4</v>
      </c>
      <c r="E61" s="1055">
        <v>23</v>
      </c>
      <c r="F61" s="725">
        <v>56.45</v>
      </c>
      <c r="G61" s="1055">
        <v>25</v>
      </c>
      <c r="H61" s="727">
        <v>94</v>
      </c>
      <c r="I61" s="727"/>
      <c r="J61" s="727"/>
      <c r="K61" s="727">
        <v>9</v>
      </c>
      <c r="L61" s="1056" t="s">
        <v>296</v>
      </c>
      <c r="M61" s="1057"/>
      <c r="N61" s="851"/>
      <c r="O61" s="851"/>
      <c r="P61" s="851"/>
      <c r="Q61" s="727"/>
    </row>
    <row r="62" spans="1:81" s="673" customFormat="1" ht="15" customHeight="1" x14ac:dyDescent="0.2">
      <c r="A62" s="624"/>
      <c r="B62" s="1058"/>
      <c r="C62" s="1059" t="s">
        <v>1</v>
      </c>
      <c r="D62" s="1053">
        <f>AVERAGE(D10:D61)</f>
        <v>102.10576923076925</v>
      </c>
      <c r="E62" s="1060"/>
      <c r="F62" s="1061"/>
      <c r="G62" s="1062"/>
      <c r="H62" s="1063"/>
      <c r="I62" s="1064"/>
      <c r="J62" s="1064"/>
      <c r="K62" s="1064"/>
      <c r="L62" s="1065"/>
      <c r="M62" s="1066"/>
      <c r="N62" s="1067"/>
      <c r="O62" s="1067"/>
      <c r="P62" s="1067"/>
      <c r="Q62" s="1064"/>
      <c r="R62" s="672"/>
      <c r="S62" s="672"/>
      <c r="T62" s="672"/>
      <c r="U62" s="672"/>
      <c r="V62" s="672"/>
      <c r="W62" s="672"/>
      <c r="X62" s="672"/>
      <c r="Y62" s="672"/>
      <c r="Z62" s="672"/>
      <c r="AA62" s="672"/>
      <c r="AB62" s="672"/>
      <c r="AC62" s="672"/>
      <c r="AD62" s="672"/>
      <c r="AE62" s="672"/>
      <c r="AF62" s="672"/>
      <c r="AG62" s="672"/>
      <c r="AH62" s="672"/>
      <c r="AI62" s="672"/>
      <c r="AJ62" s="672"/>
      <c r="AK62" s="672"/>
      <c r="AL62" s="672"/>
      <c r="AM62" s="672"/>
      <c r="AN62" s="672"/>
      <c r="AO62" s="672"/>
      <c r="AP62" s="672"/>
      <c r="AQ62" s="672"/>
      <c r="AR62" s="672"/>
      <c r="AS62" s="672"/>
      <c r="AT62" s="672"/>
      <c r="AU62" s="672"/>
      <c r="AV62" s="672"/>
      <c r="AW62" s="672"/>
      <c r="AX62" s="672"/>
      <c r="AY62" s="672"/>
      <c r="AZ62" s="672"/>
      <c r="BA62" s="672"/>
      <c r="BB62" s="672"/>
      <c r="BC62" s="672"/>
      <c r="BD62" s="672"/>
      <c r="BE62" s="672"/>
      <c r="BF62" s="672"/>
      <c r="BG62" s="672"/>
      <c r="BH62" s="672"/>
      <c r="BI62" s="672"/>
      <c r="BJ62" s="672"/>
      <c r="BK62" s="672"/>
      <c r="BL62" s="672"/>
      <c r="BM62" s="672"/>
      <c r="BN62" s="672"/>
      <c r="BO62" s="672"/>
      <c r="BP62" s="672"/>
      <c r="BQ62" s="672"/>
      <c r="BR62" s="672"/>
      <c r="BS62" s="672"/>
      <c r="BT62" s="672"/>
      <c r="BU62" s="672"/>
      <c r="BV62" s="672"/>
      <c r="BW62" s="672"/>
      <c r="BX62" s="672"/>
      <c r="BY62" s="672"/>
      <c r="BZ62" s="672"/>
      <c r="CA62" s="672"/>
      <c r="CB62" s="672"/>
      <c r="CC62" s="672"/>
    </row>
    <row r="63" spans="1:81" s="673" customFormat="1" ht="15" customHeight="1" x14ac:dyDescent="0.2">
      <c r="A63" s="636"/>
      <c r="B63" s="1068"/>
      <c r="C63" s="666" t="s">
        <v>255</v>
      </c>
      <c r="D63" s="1069">
        <v>21.1</v>
      </c>
      <c r="E63" s="1070"/>
      <c r="F63" s="668"/>
      <c r="G63" s="1071"/>
      <c r="H63" s="671"/>
      <c r="I63" s="1072"/>
      <c r="J63" s="1073"/>
      <c r="K63" s="1074"/>
      <c r="L63" s="1040"/>
      <c r="M63" s="1074"/>
      <c r="N63" s="1074"/>
      <c r="O63" s="1074"/>
      <c r="P63" s="1074"/>
      <c r="Q63" s="670"/>
      <c r="R63" s="672"/>
      <c r="S63" s="672"/>
      <c r="T63" s="672"/>
      <c r="U63" s="672"/>
      <c r="V63" s="672"/>
      <c r="W63" s="672"/>
      <c r="X63" s="672"/>
      <c r="Y63" s="672"/>
      <c r="Z63" s="672"/>
      <c r="AA63" s="672"/>
      <c r="AB63" s="672"/>
      <c r="AC63" s="672"/>
      <c r="AD63" s="672"/>
      <c r="AE63" s="672"/>
      <c r="AF63" s="672"/>
      <c r="AG63" s="672"/>
      <c r="AH63" s="672"/>
      <c r="AI63" s="672"/>
      <c r="AJ63" s="672"/>
      <c r="AK63" s="672"/>
      <c r="AL63" s="672"/>
      <c r="AM63" s="672"/>
      <c r="AN63" s="672"/>
      <c r="AO63" s="672"/>
      <c r="AP63" s="672"/>
      <c r="AQ63" s="672"/>
      <c r="AR63" s="672"/>
      <c r="AS63" s="672"/>
      <c r="AT63" s="672"/>
      <c r="AU63" s="672"/>
      <c r="AV63" s="672"/>
      <c r="AW63" s="672"/>
      <c r="AX63" s="672"/>
      <c r="AY63" s="672"/>
      <c r="AZ63" s="672"/>
      <c r="BA63" s="672"/>
      <c r="BB63" s="672"/>
      <c r="BC63" s="672"/>
      <c r="BD63" s="672"/>
      <c r="BE63" s="672"/>
      <c r="BF63" s="672"/>
      <c r="BG63" s="672"/>
      <c r="BH63" s="672"/>
      <c r="BI63" s="672"/>
      <c r="BJ63" s="672"/>
      <c r="BK63" s="672"/>
      <c r="BL63" s="672"/>
      <c r="BM63" s="672"/>
      <c r="BN63" s="672"/>
      <c r="BO63" s="672"/>
      <c r="BP63" s="672"/>
      <c r="BQ63" s="672"/>
      <c r="BR63" s="672"/>
      <c r="BS63" s="672"/>
      <c r="BT63" s="672"/>
      <c r="BU63" s="672"/>
      <c r="BV63" s="672"/>
      <c r="BW63" s="672"/>
      <c r="BX63" s="672"/>
      <c r="BY63" s="672"/>
      <c r="BZ63" s="672"/>
      <c r="CA63" s="672"/>
      <c r="CB63" s="672"/>
      <c r="CC63" s="672"/>
    </row>
    <row r="64" spans="1:81" ht="15" customHeight="1" thickBot="1" x14ac:dyDescent="0.25">
      <c r="A64" s="1075"/>
      <c r="B64" s="1076"/>
      <c r="C64" s="1077" t="s">
        <v>301</v>
      </c>
      <c r="D64" s="1078">
        <v>11.3</v>
      </c>
      <c r="E64" s="1079"/>
      <c r="F64" s="1080"/>
      <c r="G64" s="1081"/>
      <c r="H64" s="1082"/>
      <c r="I64" s="1083"/>
      <c r="J64" s="1084"/>
      <c r="K64" s="1085"/>
      <c r="L64" s="1086"/>
      <c r="M64" s="1085"/>
      <c r="N64" s="1085"/>
      <c r="O64" s="1085"/>
      <c r="P64" s="1085"/>
      <c r="Q64" s="1087"/>
    </row>
    <row r="65" spans="1:81" x14ac:dyDescent="0.2">
      <c r="A65" s="676"/>
      <c r="B65" s="677"/>
      <c r="C65" s="678" t="s">
        <v>123</v>
      </c>
      <c r="D65" s="1147"/>
      <c r="E65" s="1147"/>
      <c r="F65" s="1147"/>
      <c r="G65" s="1147"/>
      <c r="H65" s="1147"/>
      <c r="I65" s="1147"/>
      <c r="J65" s="1147"/>
      <c r="K65" s="1147"/>
      <c r="L65" s="1147"/>
      <c r="M65" s="1147"/>
      <c r="N65" s="1147"/>
      <c r="O65" s="1147"/>
      <c r="P65" s="1147"/>
      <c r="Q65" s="1147"/>
    </row>
    <row r="66" spans="1:81" x14ac:dyDescent="0.2">
      <c r="A66" s="679"/>
      <c r="B66" s="680"/>
      <c r="C66" s="681"/>
      <c r="D66" s="1148"/>
      <c r="E66" s="1148"/>
      <c r="F66" s="1148"/>
      <c r="G66" s="1148"/>
      <c r="H66" s="1148"/>
      <c r="I66" s="1148"/>
      <c r="J66" s="1148"/>
      <c r="K66" s="1148"/>
      <c r="L66" s="1148"/>
      <c r="M66" s="1148"/>
      <c r="N66" s="1148"/>
      <c r="O66" s="1148"/>
      <c r="P66" s="1148"/>
      <c r="Q66" s="1148"/>
    </row>
    <row r="67" spans="1:81" x14ac:dyDescent="0.2">
      <c r="A67" s="679"/>
      <c r="B67" s="680"/>
      <c r="C67" s="681"/>
      <c r="D67" s="1148"/>
      <c r="E67" s="1148"/>
      <c r="F67" s="1148"/>
      <c r="G67" s="1148"/>
      <c r="H67" s="1148"/>
      <c r="I67" s="1148"/>
      <c r="J67" s="1148"/>
      <c r="K67" s="1148"/>
      <c r="L67" s="1148"/>
      <c r="M67" s="1148"/>
      <c r="N67" s="1148"/>
      <c r="O67" s="1148"/>
      <c r="P67" s="1148"/>
      <c r="Q67" s="1148"/>
    </row>
    <row r="68" spans="1:81" ht="12.75" thickBot="1" x14ac:dyDescent="0.25">
      <c r="A68" s="682"/>
      <c r="B68" s="683"/>
      <c r="C68" s="684"/>
      <c r="D68" s="1149"/>
      <c r="E68" s="1149"/>
      <c r="F68" s="1149"/>
      <c r="G68" s="1149"/>
      <c r="H68" s="1149"/>
      <c r="I68" s="1149"/>
      <c r="J68" s="1149"/>
      <c r="K68" s="1149"/>
      <c r="L68" s="1149"/>
      <c r="M68" s="1149"/>
      <c r="N68" s="1149"/>
      <c r="O68" s="1149"/>
      <c r="P68" s="1149"/>
      <c r="Q68" s="1149"/>
    </row>
    <row r="71" spans="1:81" x14ac:dyDescent="0.2">
      <c r="C71" s="618" t="s">
        <v>4</v>
      </c>
    </row>
    <row r="73" spans="1:81" s="685" customFormat="1" x14ac:dyDescent="0.2">
      <c r="A73" s="616"/>
      <c r="B73" s="617"/>
      <c r="C73" s="618"/>
      <c r="D73" s="1026"/>
      <c r="E73" s="1027"/>
      <c r="F73" s="618"/>
      <c r="G73" s="1028"/>
      <c r="H73" s="712"/>
      <c r="I73" s="618" t="s">
        <v>4</v>
      </c>
      <c r="K73" s="618"/>
      <c r="L73" s="622"/>
      <c r="M73" s="618"/>
      <c r="N73" s="618"/>
      <c r="O73" s="618"/>
      <c r="P73" s="618"/>
      <c r="Q73" s="618"/>
      <c r="R73" s="623"/>
      <c r="S73" s="623"/>
      <c r="T73" s="623"/>
      <c r="U73" s="623"/>
      <c r="V73" s="623"/>
      <c r="W73" s="623"/>
      <c r="X73" s="623"/>
      <c r="Y73" s="623"/>
      <c r="Z73" s="623"/>
      <c r="AA73" s="623"/>
      <c r="AB73" s="623"/>
      <c r="AC73" s="623"/>
      <c r="AD73" s="623"/>
      <c r="AE73" s="623"/>
      <c r="AF73" s="623"/>
      <c r="AG73" s="623"/>
      <c r="AH73" s="623"/>
      <c r="AI73" s="623"/>
      <c r="AJ73" s="623"/>
      <c r="AK73" s="623"/>
      <c r="AL73" s="623"/>
      <c r="AM73" s="623"/>
      <c r="AN73" s="623"/>
      <c r="AO73" s="623"/>
      <c r="AP73" s="623"/>
      <c r="AQ73" s="623"/>
      <c r="AR73" s="623"/>
      <c r="AS73" s="623"/>
      <c r="AT73" s="623"/>
      <c r="AU73" s="623"/>
      <c r="AV73" s="623"/>
      <c r="AW73" s="623"/>
      <c r="AX73" s="623"/>
      <c r="AY73" s="623"/>
      <c r="AZ73" s="623"/>
      <c r="BA73" s="623"/>
      <c r="BB73" s="623"/>
      <c r="BC73" s="623"/>
      <c r="BD73" s="623"/>
      <c r="BE73" s="623"/>
      <c r="BF73" s="623"/>
      <c r="BG73" s="623"/>
      <c r="BH73" s="623"/>
      <c r="BI73" s="623"/>
      <c r="BJ73" s="623"/>
      <c r="BK73" s="623"/>
      <c r="BL73" s="623"/>
      <c r="BM73" s="623"/>
      <c r="BN73" s="623"/>
      <c r="BO73" s="623"/>
      <c r="BP73" s="623"/>
      <c r="BQ73" s="623"/>
      <c r="BR73" s="623"/>
      <c r="BS73" s="623"/>
      <c r="BT73" s="623"/>
      <c r="BU73" s="623"/>
      <c r="BV73" s="623"/>
      <c r="BW73" s="623"/>
      <c r="BX73" s="623"/>
      <c r="BY73" s="623"/>
      <c r="BZ73" s="623"/>
      <c r="CA73" s="623"/>
      <c r="CB73" s="623"/>
      <c r="CC73" s="623"/>
    </row>
  </sheetData>
  <mergeCells count="5">
    <mergeCell ref="A4:Q4"/>
    <mergeCell ref="D65:Q65"/>
    <mergeCell ref="D66:Q66"/>
    <mergeCell ref="D67:Q67"/>
    <mergeCell ref="D68:Q68"/>
  </mergeCells>
  <pageMargins left="0.5" right="0.25" top="0.75" bottom="0.25" header="0.25" footer="0.25"/>
  <pageSetup scale="98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E74"/>
  <sheetViews>
    <sheetView zoomScaleNormal="100" workbookViewId="0">
      <pane ySplit="8" topLeftCell="A9" activePane="bottomLeft" state="frozen"/>
      <selection pane="bottomLeft" activeCell="I18" sqref="I18"/>
    </sheetView>
  </sheetViews>
  <sheetFormatPr defaultColWidth="9" defaultRowHeight="12" x14ac:dyDescent="0.2"/>
  <cols>
    <col min="1" max="1" width="4.42578125" style="616" customWidth="1"/>
    <col min="2" max="2" width="1.140625" style="617" customWidth="1"/>
    <col min="3" max="3" width="19.42578125" style="618" customWidth="1"/>
    <col min="4" max="4" width="8" style="619" customWidth="1"/>
    <col min="5" max="5" width="4.140625" style="620" customWidth="1"/>
    <col min="6" max="6" width="6.85546875" style="616" customWidth="1"/>
    <col min="7" max="7" width="3.85546875" style="621" customWidth="1"/>
    <col min="8" max="8" width="6.85546875" style="712" customWidth="1"/>
    <col min="9" max="10" width="7.42578125" style="712" customWidth="1"/>
    <col min="11" max="11" width="7.42578125" style="616" customWidth="1"/>
    <col min="12" max="12" width="7.42578125" style="712" customWidth="1"/>
    <col min="13" max="13" width="7.42578125" style="616" customWidth="1"/>
    <col min="14" max="14" width="7.42578125" style="622" customWidth="1"/>
    <col min="15" max="16" width="7.42578125" style="616" customWidth="1"/>
    <col min="17" max="19" width="7.42578125" style="618" customWidth="1"/>
    <col min="20" max="83" width="9" style="623"/>
    <col min="84" max="258" width="9" style="618"/>
    <col min="259" max="259" width="4.42578125" style="618" customWidth="1"/>
    <col min="260" max="260" width="1.140625" style="618" customWidth="1"/>
    <col min="261" max="261" width="19.42578125" style="618" customWidth="1"/>
    <col min="262" max="262" width="9.5703125" style="618" customWidth="1"/>
    <col min="263" max="263" width="4.140625" style="618" customWidth="1"/>
    <col min="264" max="264" width="8.140625" style="618" customWidth="1"/>
    <col min="265" max="265" width="3.85546875" style="618" customWidth="1"/>
    <col min="266" max="275" width="7.42578125" style="618" customWidth="1"/>
    <col min="276" max="514" width="9" style="618"/>
    <col min="515" max="515" width="4.42578125" style="618" customWidth="1"/>
    <col min="516" max="516" width="1.140625" style="618" customWidth="1"/>
    <col min="517" max="517" width="19.42578125" style="618" customWidth="1"/>
    <col min="518" max="518" width="9.5703125" style="618" customWidth="1"/>
    <col min="519" max="519" width="4.140625" style="618" customWidth="1"/>
    <col min="520" max="520" width="8.140625" style="618" customWidth="1"/>
    <col min="521" max="521" width="3.85546875" style="618" customWidth="1"/>
    <col min="522" max="531" width="7.42578125" style="618" customWidth="1"/>
    <col min="532" max="770" width="9" style="618"/>
    <col min="771" max="771" width="4.42578125" style="618" customWidth="1"/>
    <col min="772" max="772" width="1.140625" style="618" customWidth="1"/>
    <col min="773" max="773" width="19.42578125" style="618" customWidth="1"/>
    <col min="774" max="774" width="9.5703125" style="618" customWidth="1"/>
    <col min="775" max="775" width="4.140625" style="618" customWidth="1"/>
    <col min="776" max="776" width="8.140625" style="618" customWidth="1"/>
    <col min="777" max="777" width="3.85546875" style="618" customWidth="1"/>
    <col min="778" max="787" width="7.42578125" style="618" customWidth="1"/>
    <col min="788" max="1026" width="9" style="618"/>
    <col min="1027" max="1027" width="4.42578125" style="618" customWidth="1"/>
    <col min="1028" max="1028" width="1.140625" style="618" customWidth="1"/>
    <col min="1029" max="1029" width="19.42578125" style="618" customWidth="1"/>
    <col min="1030" max="1030" width="9.5703125" style="618" customWidth="1"/>
    <col min="1031" max="1031" width="4.140625" style="618" customWidth="1"/>
    <col min="1032" max="1032" width="8.140625" style="618" customWidth="1"/>
    <col min="1033" max="1033" width="3.85546875" style="618" customWidth="1"/>
    <col min="1034" max="1043" width="7.42578125" style="618" customWidth="1"/>
    <col min="1044" max="1282" width="9" style="618"/>
    <col min="1283" max="1283" width="4.42578125" style="618" customWidth="1"/>
    <col min="1284" max="1284" width="1.140625" style="618" customWidth="1"/>
    <col min="1285" max="1285" width="19.42578125" style="618" customWidth="1"/>
    <col min="1286" max="1286" width="9.5703125" style="618" customWidth="1"/>
    <col min="1287" max="1287" width="4.140625" style="618" customWidth="1"/>
    <col min="1288" max="1288" width="8.140625" style="618" customWidth="1"/>
    <col min="1289" max="1289" width="3.85546875" style="618" customWidth="1"/>
    <col min="1290" max="1299" width="7.42578125" style="618" customWidth="1"/>
    <col min="1300" max="1538" width="9" style="618"/>
    <col min="1539" max="1539" width="4.42578125" style="618" customWidth="1"/>
    <col min="1540" max="1540" width="1.140625" style="618" customWidth="1"/>
    <col min="1541" max="1541" width="19.42578125" style="618" customWidth="1"/>
    <col min="1542" max="1542" width="9.5703125" style="618" customWidth="1"/>
    <col min="1543" max="1543" width="4.140625" style="618" customWidth="1"/>
    <col min="1544" max="1544" width="8.140625" style="618" customWidth="1"/>
    <col min="1545" max="1545" width="3.85546875" style="618" customWidth="1"/>
    <col min="1546" max="1555" width="7.42578125" style="618" customWidth="1"/>
    <col min="1556" max="1794" width="9" style="618"/>
    <col min="1795" max="1795" width="4.42578125" style="618" customWidth="1"/>
    <col min="1796" max="1796" width="1.140625" style="618" customWidth="1"/>
    <col min="1797" max="1797" width="19.42578125" style="618" customWidth="1"/>
    <col min="1798" max="1798" width="9.5703125" style="618" customWidth="1"/>
    <col min="1799" max="1799" width="4.140625" style="618" customWidth="1"/>
    <col min="1800" max="1800" width="8.140625" style="618" customWidth="1"/>
    <col min="1801" max="1801" width="3.85546875" style="618" customWidth="1"/>
    <col min="1802" max="1811" width="7.42578125" style="618" customWidth="1"/>
    <col min="1812" max="2050" width="9" style="618"/>
    <col min="2051" max="2051" width="4.42578125" style="618" customWidth="1"/>
    <col min="2052" max="2052" width="1.140625" style="618" customWidth="1"/>
    <col min="2053" max="2053" width="19.42578125" style="618" customWidth="1"/>
    <col min="2054" max="2054" width="9.5703125" style="618" customWidth="1"/>
    <col min="2055" max="2055" width="4.140625" style="618" customWidth="1"/>
    <col min="2056" max="2056" width="8.140625" style="618" customWidth="1"/>
    <col min="2057" max="2057" width="3.85546875" style="618" customWidth="1"/>
    <col min="2058" max="2067" width="7.42578125" style="618" customWidth="1"/>
    <col min="2068" max="2306" width="9" style="618"/>
    <col min="2307" max="2307" width="4.42578125" style="618" customWidth="1"/>
    <col min="2308" max="2308" width="1.140625" style="618" customWidth="1"/>
    <col min="2309" max="2309" width="19.42578125" style="618" customWidth="1"/>
    <col min="2310" max="2310" width="9.5703125" style="618" customWidth="1"/>
    <col min="2311" max="2311" width="4.140625" style="618" customWidth="1"/>
    <col min="2312" max="2312" width="8.140625" style="618" customWidth="1"/>
    <col min="2313" max="2313" width="3.85546875" style="618" customWidth="1"/>
    <col min="2314" max="2323" width="7.42578125" style="618" customWidth="1"/>
    <col min="2324" max="2562" width="9" style="618"/>
    <col min="2563" max="2563" width="4.42578125" style="618" customWidth="1"/>
    <col min="2564" max="2564" width="1.140625" style="618" customWidth="1"/>
    <col min="2565" max="2565" width="19.42578125" style="618" customWidth="1"/>
    <col min="2566" max="2566" width="9.5703125" style="618" customWidth="1"/>
    <col min="2567" max="2567" width="4.140625" style="618" customWidth="1"/>
    <col min="2568" max="2568" width="8.140625" style="618" customWidth="1"/>
    <col min="2569" max="2569" width="3.85546875" style="618" customWidth="1"/>
    <col min="2570" max="2579" width="7.42578125" style="618" customWidth="1"/>
    <col min="2580" max="2818" width="9" style="618"/>
    <col min="2819" max="2819" width="4.42578125" style="618" customWidth="1"/>
    <col min="2820" max="2820" width="1.140625" style="618" customWidth="1"/>
    <col min="2821" max="2821" width="19.42578125" style="618" customWidth="1"/>
    <col min="2822" max="2822" width="9.5703125" style="618" customWidth="1"/>
    <col min="2823" max="2823" width="4.140625" style="618" customWidth="1"/>
    <col min="2824" max="2824" width="8.140625" style="618" customWidth="1"/>
    <col min="2825" max="2825" width="3.85546875" style="618" customWidth="1"/>
    <col min="2826" max="2835" width="7.42578125" style="618" customWidth="1"/>
    <col min="2836" max="3074" width="9" style="618"/>
    <col min="3075" max="3075" width="4.42578125" style="618" customWidth="1"/>
    <col min="3076" max="3076" width="1.140625" style="618" customWidth="1"/>
    <col min="3077" max="3077" width="19.42578125" style="618" customWidth="1"/>
    <col min="3078" max="3078" width="9.5703125" style="618" customWidth="1"/>
    <col min="3079" max="3079" width="4.140625" style="618" customWidth="1"/>
    <col min="3080" max="3080" width="8.140625" style="618" customWidth="1"/>
    <col min="3081" max="3081" width="3.85546875" style="618" customWidth="1"/>
    <col min="3082" max="3091" width="7.42578125" style="618" customWidth="1"/>
    <col min="3092" max="3330" width="9" style="618"/>
    <col min="3331" max="3331" width="4.42578125" style="618" customWidth="1"/>
    <col min="3332" max="3332" width="1.140625" style="618" customWidth="1"/>
    <col min="3333" max="3333" width="19.42578125" style="618" customWidth="1"/>
    <col min="3334" max="3334" width="9.5703125" style="618" customWidth="1"/>
    <col min="3335" max="3335" width="4.140625" style="618" customWidth="1"/>
    <col min="3336" max="3336" width="8.140625" style="618" customWidth="1"/>
    <col min="3337" max="3337" width="3.85546875" style="618" customWidth="1"/>
    <col min="3338" max="3347" width="7.42578125" style="618" customWidth="1"/>
    <col min="3348" max="3586" width="9" style="618"/>
    <col min="3587" max="3587" width="4.42578125" style="618" customWidth="1"/>
    <col min="3588" max="3588" width="1.140625" style="618" customWidth="1"/>
    <col min="3589" max="3589" width="19.42578125" style="618" customWidth="1"/>
    <col min="3590" max="3590" width="9.5703125" style="618" customWidth="1"/>
    <col min="3591" max="3591" width="4.140625" style="618" customWidth="1"/>
    <col min="3592" max="3592" width="8.140625" style="618" customWidth="1"/>
    <col min="3593" max="3593" width="3.85546875" style="618" customWidth="1"/>
    <col min="3594" max="3603" width="7.42578125" style="618" customWidth="1"/>
    <col min="3604" max="3842" width="9" style="618"/>
    <col min="3843" max="3843" width="4.42578125" style="618" customWidth="1"/>
    <col min="3844" max="3844" width="1.140625" style="618" customWidth="1"/>
    <col min="3845" max="3845" width="19.42578125" style="618" customWidth="1"/>
    <col min="3846" max="3846" width="9.5703125" style="618" customWidth="1"/>
    <col min="3847" max="3847" width="4.140625" style="618" customWidth="1"/>
    <col min="3848" max="3848" width="8.140625" style="618" customWidth="1"/>
    <col min="3849" max="3849" width="3.85546875" style="618" customWidth="1"/>
    <col min="3850" max="3859" width="7.42578125" style="618" customWidth="1"/>
    <col min="3860" max="4098" width="9" style="618"/>
    <col min="4099" max="4099" width="4.42578125" style="618" customWidth="1"/>
    <col min="4100" max="4100" width="1.140625" style="618" customWidth="1"/>
    <col min="4101" max="4101" width="19.42578125" style="618" customWidth="1"/>
    <col min="4102" max="4102" width="9.5703125" style="618" customWidth="1"/>
    <col min="4103" max="4103" width="4.140625" style="618" customWidth="1"/>
    <col min="4104" max="4104" width="8.140625" style="618" customWidth="1"/>
    <col min="4105" max="4105" width="3.85546875" style="618" customWidth="1"/>
    <col min="4106" max="4115" width="7.42578125" style="618" customWidth="1"/>
    <col min="4116" max="4354" width="9" style="618"/>
    <col min="4355" max="4355" width="4.42578125" style="618" customWidth="1"/>
    <col min="4356" max="4356" width="1.140625" style="618" customWidth="1"/>
    <col min="4357" max="4357" width="19.42578125" style="618" customWidth="1"/>
    <col min="4358" max="4358" width="9.5703125" style="618" customWidth="1"/>
    <col min="4359" max="4359" width="4.140625" style="618" customWidth="1"/>
    <col min="4360" max="4360" width="8.140625" style="618" customWidth="1"/>
    <col min="4361" max="4361" width="3.85546875" style="618" customWidth="1"/>
    <col min="4362" max="4371" width="7.42578125" style="618" customWidth="1"/>
    <col min="4372" max="4610" width="9" style="618"/>
    <col min="4611" max="4611" width="4.42578125" style="618" customWidth="1"/>
    <col min="4612" max="4612" width="1.140625" style="618" customWidth="1"/>
    <col min="4613" max="4613" width="19.42578125" style="618" customWidth="1"/>
    <col min="4614" max="4614" width="9.5703125" style="618" customWidth="1"/>
    <col min="4615" max="4615" width="4.140625" style="618" customWidth="1"/>
    <col min="4616" max="4616" width="8.140625" style="618" customWidth="1"/>
    <col min="4617" max="4617" width="3.85546875" style="618" customWidth="1"/>
    <col min="4618" max="4627" width="7.42578125" style="618" customWidth="1"/>
    <col min="4628" max="4866" width="9" style="618"/>
    <col min="4867" max="4867" width="4.42578125" style="618" customWidth="1"/>
    <col min="4868" max="4868" width="1.140625" style="618" customWidth="1"/>
    <col min="4869" max="4869" width="19.42578125" style="618" customWidth="1"/>
    <col min="4870" max="4870" width="9.5703125" style="618" customWidth="1"/>
    <col min="4871" max="4871" width="4.140625" style="618" customWidth="1"/>
    <col min="4872" max="4872" width="8.140625" style="618" customWidth="1"/>
    <col min="4873" max="4873" width="3.85546875" style="618" customWidth="1"/>
    <col min="4874" max="4883" width="7.42578125" style="618" customWidth="1"/>
    <col min="4884" max="5122" width="9" style="618"/>
    <col min="5123" max="5123" width="4.42578125" style="618" customWidth="1"/>
    <col min="5124" max="5124" width="1.140625" style="618" customWidth="1"/>
    <col min="5125" max="5125" width="19.42578125" style="618" customWidth="1"/>
    <col min="5126" max="5126" width="9.5703125" style="618" customWidth="1"/>
    <col min="5127" max="5127" width="4.140625" style="618" customWidth="1"/>
    <col min="5128" max="5128" width="8.140625" style="618" customWidth="1"/>
    <col min="5129" max="5129" width="3.85546875" style="618" customWidth="1"/>
    <col min="5130" max="5139" width="7.42578125" style="618" customWidth="1"/>
    <col min="5140" max="5378" width="9" style="618"/>
    <col min="5379" max="5379" width="4.42578125" style="618" customWidth="1"/>
    <col min="5380" max="5380" width="1.140625" style="618" customWidth="1"/>
    <col min="5381" max="5381" width="19.42578125" style="618" customWidth="1"/>
    <col min="5382" max="5382" width="9.5703125" style="618" customWidth="1"/>
    <col min="5383" max="5383" width="4.140625" style="618" customWidth="1"/>
    <col min="5384" max="5384" width="8.140625" style="618" customWidth="1"/>
    <col min="5385" max="5385" width="3.85546875" style="618" customWidth="1"/>
    <col min="5386" max="5395" width="7.42578125" style="618" customWidth="1"/>
    <col min="5396" max="5634" width="9" style="618"/>
    <col min="5635" max="5635" width="4.42578125" style="618" customWidth="1"/>
    <col min="5636" max="5636" width="1.140625" style="618" customWidth="1"/>
    <col min="5637" max="5637" width="19.42578125" style="618" customWidth="1"/>
    <col min="5638" max="5638" width="9.5703125" style="618" customWidth="1"/>
    <col min="5639" max="5639" width="4.140625" style="618" customWidth="1"/>
    <col min="5640" max="5640" width="8.140625" style="618" customWidth="1"/>
    <col min="5641" max="5641" width="3.85546875" style="618" customWidth="1"/>
    <col min="5642" max="5651" width="7.42578125" style="618" customWidth="1"/>
    <col min="5652" max="5890" width="9" style="618"/>
    <col min="5891" max="5891" width="4.42578125" style="618" customWidth="1"/>
    <col min="5892" max="5892" width="1.140625" style="618" customWidth="1"/>
    <col min="5893" max="5893" width="19.42578125" style="618" customWidth="1"/>
    <col min="5894" max="5894" width="9.5703125" style="618" customWidth="1"/>
    <col min="5895" max="5895" width="4.140625" style="618" customWidth="1"/>
    <col min="5896" max="5896" width="8.140625" style="618" customWidth="1"/>
    <col min="5897" max="5897" width="3.85546875" style="618" customWidth="1"/>
    <col min="5898" max="5907" width="7.42578125" style="618" customWidth="1"/>
    <col min="5908" max="6146" width="9" style="618"/>
    <col min="6147" max="6147" width="4.42578125" style="618" customWidth="1"/>
    <col min="6148" max="6148" width="1.140625" style="618" customWidth="1"/>
    <col min="6149" max="6149" width="19.42578125" style="618" customWidth="1"/>
    <col min="6150" max="6150" width="9.5703125" style="618" customWidth="1"/>
    <col min="6151" max="6151" width="4.140625" style="618" customWidth="1"/>
    <col min="6152" max="6152" width="8.140625" style="618" customWidth="1"/>
    <col min="6153" max="6153" width="3.85546875" style="618" customWidth="1"/>
    <col min="6154" max="6163" width="7.42578125" style="618" customWidth="1"/>
    <col min="6164" max="6402" width="9" style="618"/>
    <col min="6403" max="6403" width="4.42578125" style="618" customWidth="1"/>
    <col min="6404" max="6404" width="1.140625" style="618" customWidth="1"/>
    <col min="6405" max="6405" width="19.42578125" style="618" customWidth="1"/>
    <col min="6406" max="6406" width="9.5703125" style="618" customWidth="1"/>
    <col min="6407" max="6407" width="4.140625" style="618" customWidth="1"/>
    <col min="6408" max="6408" width="8.140625" style="618" customWidth="1"/>
    <col min="6409" max="6409" width="3.85546875" style="618" customWidth="1"/>
    <col min="6410" max="6419" width="7.42578125" style="618" customWidth="1"/>
    <col min="6420" max="6658" width="9" style="618"/>
    <col min="6659" max="6659" width="4.42578125" style="618" customWidth="1"/>
    <col min="6660" max="6660" width="1.140625" style="618" customWidth="1"/>
    <col min="6661" max="6661" width="19.42578125" style="618" customWidth="1"/>
    <col min="6662" max="6662" width="9.5703125" style="618" customWidth="1"/>
    <col min="6663" max="6663" width="4.140625" style="618" customWidth="1"/>
    <col min="6664" max="6664" width="8.140625" style="618" customWidth="1"/>
    <col min="6665" max="6665" width="3.85546875" style="618" customWidth="1"/>
    <col min="6666" max="6675" width="7.42578125" style="618" customWidth="1"/>
    <col min="6676" max="6914" width="9" style="618"/>
    <col min="6915" max="6915" width="4.42578125" style="618" customWidth="1"/>
    <col min="6916" max="6916" width="1.140625" style="618" customWidth="1"/>
    <col min="6917" max="6917" width="19.42578125" style="618" customWidth="1"/>
    <col min="6918" max="6918" width="9.5703125" style="618" customWidth="1"/>
    <col min="6919" max="6919" width="4.140625" style="618" customWidth="1"/>
    <col min="6920" max="6920" width="8.140625" style="618" customWidth="1"/>
    <col min="6921" max="6921" width="3.85546875" style="618" customWidth="1"/>
    <col min="6922" max="6931" width="7.42578125" style="618" customWidth="1"/>
    <col min="6932" max="7170" width="9" style="618"/>
    <col min="7171" max="7171" width="4.42578125" style="618" customWidth="1"/>
    <col min="7172" max="7172" width="1.140625" style="618" customWidth="1"/>
    <col min="7173" max="7173" width="19.42578125" style="618" customWidth="1"/>
    <col min="7174" max="7174" width="9.5703125" style="618" customWidth="1"/>
    <col min="7175" max="7175" width="4.140625" style="618" customWidth="1"/>
    <col min="7176" max="7176" width="8.140625" style="618" customWidth="1"/>
    <col min="7177" max="7177" width="3.85546875" style="618" customWidth="1"/>
    <col min="7178" max="7187" width="7.42578125" style="618" customWidth="1"/>
    <col min="7188" max="7426" width="9" style="618"/>
    <col min="7427" max="7427" width="4.42578125" style="618" customWidth="1"/>
    <col min="7428" max="7428" width="1.140625" style="618" customWidth="1"/>
    <col min="7429" max="7429" width="19.42578125" style="618" customWidth="1"/>
    <col min="7430" max="7430" width="9.5703125" style="618" customWidth="1"/>
    <col min="7431" max="7431" width="4.140625" style="618" customWidth="1"/>
    <col min="7432" max="7432" width="8.140625" style="618" customWidth="1"/>
    <col min="7433" max="7433" width="3.85546875" style="618" customWidth="1"/>
    <col min="7434" max="7443" width="7.42578125" style="618" customWidth="1"/>
    <col min="7444" max="7682" width="9" style="618"/>
    <col min="7683" max="7683" width="4.42578125" style="618" customWidth="1"/>
    <col min="7684" max="7684" width="1.140625" style="618" customWidth="1"/>
    <col min="7685" max="7685" width="19.42578125" style="618" customWidth="1"/>
    <col min="7686" max="7686" width="9.5703125" style="618" customWidth="1"/>
    <col min="7687" max="7687" width="4.140625" style="618" customWidth="1"/>
    <col min="7688" max="7688" width="8.140625" style="618" customWidth="1"/>
    <col min="7689" max="7689" width="3.85546875" style="618" customWidth="1"/>
    <col min="7690" max="7699" width="7.42578125" style="618" customWidth="1"/>
    <col min="7700" max="7938" width="9" style="618"/>
    <col min="7939" max="7939" width="4.42578125" style="618" customWidth="1"/>
    <col min="7940" max="7940" width="1.140625" style="618" customWidth="1"/>
    <col min="7941" max="7941" width="19.42578125" style="618" customWidth="1"/>
    <col min="7942" max="7942" width="9.5703125" style="618" customWidth="1"/>
    <col min="7943" max="7943" width="4.140625" style="618" customWidth="1"/>
    <col min="7944" max="7944" width="8.140625" style="618" customWidth="1"/>
    <col min="7945" max="7945" width="3.85546875" style="618" customWidth="1"/>
    <col min="7946" max="7955" width="7.42578125" style="618" customWidth="1"/>
    <col min="7956" max="8194" width="9" style="618"/>
    <col min="8195" max="8195" width="4.42578125" style="618" customWidth="1"/>
    <col min="8196" max="8196" width="1.140625" style="618" customWidth="1"/>
    <col min="8197" max="8197" width="19.42578125" style="618" customWidth="1"/>
    <col min="8198" max="8198" width="9.5703125" style="618" customWidth="1"/>
    <col min="8199" max="8199" width="4.140625" style="618" customWidth="1"/>
    <col min="8200" max="8200" width="8.140625" style="618" customWidth="1"/>
    <col min="8201" max="8201" width="3.85546875" style="618" customWidth="1"/>
    <col min="8202" max="8211" width="7.42578125" style="618" customWidth="1"/>
    <col min="8212" max="8450" width="9" style="618"/>
    <col min="8451" max="8451" width="4.42578125" style="618" customWidth="1"/>
    <col min="8452" max="8452" width="1.140625" style="618" customWidth="1"/>
    <col min="8453" max="8453" width="19.42578125" style="618" customWidth="1"/>
    <col min="8454" max="8454" width="9.5703125" style="618" customWidth="1"/>
    <col min="8455" max="8455" width="4.140625" style="618" customWidth="1"/>
    <col min="8456" max="8456" width="8.140625" style="618" customWidth="1"/>
    <col min="8457" max="8457" width="3.85546875" style="618" customWidth="1"/>
    <col min="8458" max="8467" width="7.42578125" style="618" customWidth="1"/>
    <col min="8468" max="8706" width="9" style="618"/>
    <col min="8707" max="8707" width="4.42578125" style="618" customWidth="1"/>
    <col min="8708" max="8708" width="1.140625" style="618" customWidth="1"/>
    <col min="8709" max="8709" width="19.42578125" style="618" customWidth="1"/>
    <col min="8710" max="8710" width="9.5703125" style="618" customWidth="1"/>
    <col min="8711" max="8711" width="4.140625" style="618" customWidth="1"/>
    <col min="8712" max="8712" width="8.140625" style="618" customWidth="1"/>
    <col min="8713" max="8713" width="3.85546875" style="618" customWidth="1"/>
    <col min="8714" max="8723" width="7.42578125" style="618" customWidth="1"/>
    <col min="8724" max="8962" width="9" style="618"/>
    <col min="8963" max="8963" width="4.42578125" style="618" customWidth="1"/>
    <col min="8964" max="8964" width="1.140625" style="618" customWidth="1"/>
    <col min="8965" max="8965" width="19.42578125" style="618" customWidth="1"/>
    <col min="8966" max="8966" width="9.5703125" style="618" customWidth="1"/>
    <col min="8967" max="8967" width="4.140625" style="618" customWidth="1"/>
    <col min="8968" max="8968" width="8.140625" style="618" customWidth="1"/>
    <col min="8969" max="8969" width="3.85546875" style="618" customWidth="1"/>
    <col min="8970" max="8979" width="7.42578125" style="618" customWidth="1"/>
    <col min="8980" max="9218" width="9" style="618"/>
    <col min="9219" max="9219" width="4.42578125" style="618" customWidth="1"/>
    <col min="9220" max="9220" width="1.140625" style="618" customWidth="1"/>
    <col min="9221" max="9221" width="19.42578125" style="618" customWidth="1"/>
    <col min="9222" max="9222" width="9.5703125" style="618" customWidth="1"/>
    <col min="9223" max="9223" width="4.140625" style="618" customWidth="1"/>
    <col min="9224" max="9224" width="8.140625" style="618" customWidth="1"/>
    <col min="9225" max="9225" width="3.85546875" style="618" customWidth="1"/>
    <col min="9226" max="9235" width="7.42578125" style="618" customWidth="1"/>
    <col min="9236" max="9474" width="9" style="618"/>
    <col min="9475" max="9475" width="4.42578125" style="618" customWidth="1"/>
    <col min="9476" max="9476" width="1.140625" style="618" customWidth="1"/>
    <col min="9477" max="9477" width="19.42578125" style="618" customWidth="1"/>
    <col min="9478" max="9478" width="9.5703125" style="618" customWidth="1"/>
    <col min="9479" max="9479" width="4.140625" style="618" customWidth="1"/>
    <col min="9480" max="9480" width="8.140625" style="618" customWidth="1"/>
    <col min="9481" max="9481" width="3.85546875" style="618" customWidth="1"/>
    <col min="9482" max="9491" width="7.42578125" style="618" customWidth="1"/>
    <col min="9492" max="9730" width="9" style="618"/>
    <col min="9731" max="9731" width="4.42578125" style="618" customWidth="1"/>
    <col min="9732" max="9732" width="1.140625" style="618" customWidth="1"/>
    <col min="9733" max="9733" width="19.42578125" style="618" customWidth="1"/>
    <col min="9734" max="9734" width="9.5703125" style="618" customWidth="1"/>
    <col min="9735" max="9735" width="4.140625" style="618" customWidth="1"/>
    <col min="9736" max="9736" width="8.140625" style="618" customWidth="1"/>
    <col min="9737" max="9737" width="3.85546875" style="618" customWidth="1"/>
    <col min="9738" max="9747" width="7.42578125" style="618" customWidth="1"/>
    <col min="9748" max="9986" width="9" style="618"/>
    <col min="9987" max="9987" width="4.42578125" style="618" customWidth="1"/>
    <col min="9988" max="9988" width="1.140625" style="618" customWidth="1"/>
    <col min="9989" max="9989" width="19.42578125" style="618" customWidth="1"/>
    <col min="9990" max="9990" width="9.5703125" style="618" customWidth="1"/>
    <col min="9991" max="9991" width="4.140625" style="618" customWidth="1"/>
    <col min="9992" max="9992" width="8.140625" style="618" customWidth="1"/>
    <col min="9993" max="9993" width="3.85546875" style="618" customWidth="1"/>
    <col min="9994" max="10003" width="7.42578125" style="618" customWidth="1"/>
    <col min="10004" max="10242" width="9" style="618"/>
    <col min="10243" max="10243" width="4.42578125" style="618" customWidth="1"/>
    <col min="10244" max="10244" width="1.140625" style="618" customWidth="1"/>
    <col min="10245" max="10245" width="19.42578125" style="618" customWidth="1"/>
    <col min="10246" max="10246" width="9.5703125" style="618" customWidth="1"/>
    <col min="10247" max="10247" width="4.140625" style="618" customWidth="1"/>
    <col min="10248" max="10248" width="8.140625" style="618" customWidth="1"/>
    <col min="10249" max="10249" width="3.85546875" style="618" customWidth="1"/>
    <col min="10250" max="10259" width="7.42578125" style="618" customWidth="1"/>
    <col min="10260" max="10498" width="9" style="618"/>
    <col min="10499" max="10499" width="4.42578125" style="618" customWidth="1"/>
    <col min="10500" max="10500" width="1.140625" style="618" customWidth="1"/>
    <col min="10501" max="10501" width="19.42578125" style="618" customWidth="1"/>
    <col min="10502" max="10502" width="9.5703125" style="618" customWidth="1"/>
    <col min="10503" max="10503" width="4.140625" style="618" customWidth="1"/>
    <col min="10504" max="10504" width="8.140625" style="618" customWidth="1"/>
    <col min="10505" max="10505" width="3.85546875" style="618" customWidth="1"/>
    <col min="10506" max="10515" width="7.42578125" style="618" customWidth="1"/>
    <col min="10516" max="10754" width="9" style="618"/>
    <col min="10755" max="10755" width="4.42578125" style="618" customWidth="1"/>
    <col min="10756" max="10756" width="1.140625" style="618" customWidth="1"/>
    <col min="10757" max="10757" width="19.42578125" style="618" customWidth="1"/>
    <col min="10758" max="10758" width="9.5703125" style="618" customWidth="1"/>
    <col min="10759" max="10759" width="4.140625" style="618" customWidth="1"/>
    <col min="10760" max="10760" width="8.140625" style="618" customWidth="1"/>
    <col min="10761" max="10761" width="3.85546875" style="618" customWidth="1"/>
    <col min="10762" max="10771" width="7.42578125" style="618" customWidth="1"/>
    <col min="10772" max="11010" width="9" style="618"/>
    <col min="11011" max="11011" width="4.42578125" style="618" customWidth="1"/>
    <col min="11012" max="11012" width="1.140625" style="618" customWidth="1"/>
    <col min="11013" max="11013" width="19.42578125" style="618" customWidth="1"/>
    <col min="11014" max="11014" width="9.5703125" style="618" customWidth="1"/>
    <col min="11015" max="11015" width="4.140625" style="618" customWidth="1"/>
    <col min="11016" max="11016" width="8.140625" style="618" customWidth="1"/>
    <col min="11017" max="11017" width="3.85546875" style="618" customWidth="1"/>
    <col min="11018" max="11027" width="7.42578125" style="618" customWidth="1"/>
    <col min="11028" max="11266" width="9" style="618"/>
    <col min="11267" max="11267" width="4.42578125" style="618" customWidth="1"/>
    <col min="11268" max="11268" width="1.140625" style="618" customWidth="1"/>
    <col min="11269" max="11269" width="19.42578125" style="618" customWidth="1"/>
    <col min="11270" max="11270" width="9.5703125" style="618" customWidth="1"/>
    <col min="11271" max="11271" width="4.140625" style="618" customWidth="1"/>
    <col min="11272" max="11272" width="8.140625" style="618" customWidth="1"/>
    <col min="11273" max="11273" width="3.85546875" style="618" customWidth="1"/>
    <col min="11274" max="11283" width="7.42578125" style="618" customWidth="1"/>
    <col min="11284" max="11522" width="9" style="618"/>
    <col min="11523" max="11523" width="4.42578125" style="618" customWidth="1"/>
    <col min="11524" max="11524" width="1.140625" style="618" customWidth="1"/>
    <col min="11525" max="11525" width="19.42578125" style="618" customWidth="1"/>
    <col min="11526" max="11526" width="9.5703125" style="618" customWidth="1"/>
    <col min="11527" max="11527" width="4.140625" style="618" customWidth="1"/>
    <col min="11528" max="11528" width="8.140625" style="618" customWidth="1"/>
    <col min="11529" max="11529" width="3.85546875" style="618" customWidth="1"/>
    <col min="11530" max="11539" width="7.42578125" style="618" customWidth="1"/>
    <col min="11540" max="11778" width="9" style="618"/>
    <col min="11779" max="11779" width="4.42578125" style="618" customWidth="1"/>
    <col min="11780" max="11780" width="1.140625" style="618" customWidth="1"/>
    <col min="11781" max="11781" width="19.42578125" style="618" customWidth="1"/>
    <col min="11782" max="11782" width="9.5703125" style="618" customWidth="1"/>
    <col min="11783" max="11783" width="4.140625" style="618" customWidth="1"/>
    <col min="11784" max="11784" width="8.140625" style="618" customWidth="1"/>
    <col min="11785" max="11785" width="3.85546875" style="618" customWidth="1"/>
    <col min="11786" max="11795" width="7.42578125" style="618" customWidth="1"/>
    <col min="11796" max="12034" width="9" style="618"/>
    <col min="12035" max="12035" width="4.42578125" style="618" customWidth="1"/>
    <col min="12036" max="12036" width="1.140625" style="618" customWidth="1"/>
    <col min="12037" max="12037" width="19.42578125" style="618" customWidth="1"/>
    <col min="12038" max="12038" width="9.5703125" style="618" customWidth="1"/>
    <col min="12039" max="12039" width="4.140625" style="618" customWidth="1"/>
    <col min="12040" max="12040" width="8.140625" style="618" customWidth="1"/>
    <col min="12041" max="12041" width="3.85546875" style="618" customWidth="1"/>
    <col min="12042" max="12051" width="7.42578125" style="618" customWidth="1"/>
    <col min="12052" max="12290" width="9" style="618"/>
    <col min="12291" max="12291" width="4.42578125" style="618" customWidth="1"/>
    <col min="12292" max="12292" width="1.140625" style="618" customWidth="1"/>
    <col min="12293" max="12293" width="19.42578125" style="618" customWidth="1"/>
    <col min="12294" max="12294" width="9.5703125" style="618" customWidth="1"/>
    <col min="12295" max="12295" width="4.140625" style="618" customWidth="1"/>
    <col min="12296" max="12296" width="8.140625" style="618" customWidth="1"/>
    <col min="12297" max="12297" width="3.85546875" style="618" customWidth="1"/>
    <col min="12298" max="12307" width="7.42578125" style="618" customWidth="1"/>
    <col min="12308" max="12546" width="9" style="618"/>
    <col min="12547" max="12547" width="4.42578125" style="618" customWidth="1"/>
    <col min="12548" max="12548" width="1.140625" style="618" customWidth="1"/>
    <col min="12549" max="12549" width="19.42578125" style="618" customWidth="1"/>
    <col min="12550" max="12550" width="9.5703125" style="618" customWidth="1"/>
    <col min="12551" max="12551" width="4.140625" style="618" customWidth="1"/>
    <col min="12552" max="12552" width="8.140625" style="618" customWidth="1"/>
    <col min="12553" max="12553" width="3.85546875" style="618" customWidth="1"/>
    <col min="12554" max="12563" width="7.42578125" style="618" customWidth="1"/>
    <col min="12564" max="12802" width="9" style="618"/>
    <col min="12803" max="12803" width="4.42578125" style="618" customWidth="1"/>
    <col min="12804" max="12804" width="1.140625" style="618" customWidth="1"/>
    <col min="12805" max="12805" width="19.42578125" style="618" customWidth="1"/>
    <col min="12806" max="12806" width="9.5703125" style="618" customWidth="1"/>
    <col min="12807" max="12807" width="4.140625" style="618" customWidth="1"/>
    <col min="12808" max="12808" width="8.140625" style="618" customWidth="1"/>
    <col min="12809" max="12809" width="3.85546875" style="618" customWidth="1"/>
    <col min="12810" max="12819" width="7.42578125" style="618" customWidth="1"/>
    <col min="12820" max="13058" width="9" style="618"/>
    <col min="13059" max="13059" width="4.42578125" style="618" customWidth="1"/>
    <col min="13060" max="13060" width="1.140625" style="618" customWidth="1"/>
    <col min="13061" max="13061" width="19.42578125" style="618" customWidth="1"/>
    <col min="13062" max="13062" width="9.5703125" style="618" customWidth="1"/>
    <col min="13063" max="13063" width="4.140625" style="618" customWidth="1"/>
    <col min="13064" max="13064" width="8.140625" style="618" customWidth="1"/>
    <col min="13065" max="13065" width="3.85546875" style="618" customWidth="1"/>
    <col min="13066" max="13075" width="7.42578125" style="618" customWidth="1"/>
    <col min="13076" max="13314" width="9" style="618"/>
    <col min="13315" max="13315" width="4.42578125" style="618" customWidth="1"/>
    <col min="13316" max="13316" width="1.140625" style="618" customWidth="1"/>
    <col min="13317" max="13317" width="19.42578125" style="618" customWidth="1"/>
    <col min="13318" max="13318" width="9.5703125" style="618" customWidth="1"/>
    <col min="13319" max="13319" width="4.140625" style="618" customWidth="1"/>
    <col min="13320" max="13320" width="8.140625" style="618" customWidth="1"/>
    <col min="13321" max="13321" width="3.85546875" style="618" customWidth="1"/>
    <col min="13322" max="13331" width="7.42578125" style="618" customWidth="1"/>
    <col min="13332" max="13570" width="9" style="618"/>
    <col min="13571" max="13571" width="4.42578125" style="618" customWidth="1"/>
    <col min="13572" max="13572" width="1.140625" style="618" customWidth="1"/>
    <col min="13573" max="13573" width="19.42578125" style="618" customWidth="1"/>
    <col min="13574" max="13574" width="9.5703125" style="618" customWidth="1"/>
    <col min="13575" max="13575" width="4.140625" style="618" customWidth="1"/>
    <col min="13576" max="13576" width="8.140625" style="618" customWidth="1"/>
    <col min="13577" max="13577" width="3.85546875" style="618" customWidth="1"/>
    <col min="13578" max="13587" width="7.42578125" style="618" customWidth="1"/>
    <col min="13588" max="13826" width="9" style="618"/>
    <col min="13827" max="13827" width="4.42578125" style="618" customWidth="1"/>
    <col min="13828" max="13828" width="1.140625" style="618" customWidth="1"/>
    <col min="13829" max="13829" width="19.42578125" style="618" customWidth="1"/>
    <col min="13830" max="13830" width="9.5703125" style="618" customWidth="1"/>
    <col min="13831" max="13831" width="4.140625" style="618" customWidth="1"/>
    <col min="13832" max="13832" width="8.140625" style="618" customWidth="1"/>
    <col min="13833" max="13833" width="3.85546875" style="618" customWidth="1"/>
    <col min="13834" max="13843" width="7.42578125" style="618" customWidth="1"/>
    <col min="13844" max="14082" width="9" style="618"/>
    <col min="14083" max="14083" width="4.42578125" style="618" customWidth="1"/>
    <col min="14084" max="14084" width="1.140625" style="618" customWidth="1"/>
    <col min="14085" max="14085" width="19.42578125" style="618" customWidth="1"/>
    <col min="14086" max="14086" width="9.5703125" style="618" customWidth="1"/>
    <col min="14087" max="14087" width="4.140625" style="618" customWidth="1"/>
    <col min="14088" max="14088" width="8.140625" style="618" customWidth="1"/>
    <col min="14089" max="14089" width="3.85546875" style="618" customWidth="1"/>
    <col min="14090" max="14099" width="7.42578125" style="618" customWidth="1"/>
    <col min="14100" max="14338" width="9" style="618"/>
    <col min="14339" max="14339" width="4.42578125" style="618" customWidth="1"/>
    <col min="14340" max="14340" width="1.140625" style="618" customWidth="1"/>
    <col min="14341" max="14341" width="19.42578125" style="618" customWidth="1"/>
    <col min="14342" max="14342" width="9.5703125" style="618" customWidth="1"/>
    <col min="14343" max="14343" width="4.140625" style="618" customWidth="1"/>
    <col min="14344" max="14344" width="8.140625" style="618" customWidth="1"/>
    <col min="14345" max="14345" width="3.85546875" style="618" customWidth="1"/>
    <col min="14346" max="14355" width="7.42578125" style="618" customWidth="1"/>
    <col min="14356" max="14594" width="9" style="618"/>
    <col min="14595" max="14595" width="4.42578125" style="618" customWidth="1"/>
    <col min="14596" max="14596" width="1.140625" style="618" customWidth="1"/>
    <col min="14597" max="14597" width="19.42578125" style="618" customWidth="1"/>
    <col min="14598" max="14598" width="9.5703125" style="618" customWidth="1"/>
    <col min="14599" max="14599" width="4.140625" style="618" customWidth="1"/>
    <col min="14600" max="14600" width="8.140625" style="618" customWidth="1"/>
    <col min="14601" max="14601" width="3.85546875" style="618" customWidth="1"/>
    <col min="14602" max="14611" width="7.42578125" style="618" customWidth="1"/>
    <col min="14612" max="14850" width="9" style="618"/>
    <col min="14851" max="14851" width="4.42578125" style="618" customWidth="1"/>
    <col min="14852" max="14852" width="1.140625" style="618" customWidth="1"/>
    <col min="14853" max="14853" width="19.42578125" style="618" customWidth="1"/>
    <col min="14854" max="14854" width="9.5703125" style="618" customWidth="1"/>
    <col min="14855" max="14855" width="4.140625" style="618" customWidth="1"/>
    <col min="14856" max="14856" width="8.140625" style="618" customWidth="1"/>
    <col min="14857" max="14857" width="3.85546875" style="618" customWidth="1"/>
    <col min="14858" max="14867" width="7.42578125" style="618" customWidth="1"/>
    <col min="14868" max="15106" width="9" style="618"/>
    <col min="15107" max="15107" width="4.42578125" style="618" customWidth="1"/>
    <col min="15108" max="15108" width="1.140625" style="618" customWidth="1"/>
    <col min="15109" max="15109" width="19.42578125" style="618" customWidth="1"/>
    <col min="15110" max="15110" width="9.5703125" style="618" customWidth="1"/>
    <col min="15111" max="15111" width="4.140625" style="618" customWidth="1"/>
    <col min="15112" max="15112" width="8.140625" style="618" customWidth="1"/>
    <col min="15113" max="15113" width="3.85546875" style="618" customWidth="1"/>
    <col min="15114" max="15123" width="7.42578125" style="618" customWidth="1"/>
    <col min="15124" max="15362" width="9" style="618"/>
    <col min="15363" max="15363" width="4.42578125" style="618" customWidth="1"/>
    <col min="15364" max="15364" width="1.140625" style="618" customWidth="1"/>
    <col min="15365" max="15365" width="19.42578125" style="618" customWidth="1"/>
    <col min="15366" max="15366" width="9.5703125" style="618" customWidth="1"/>
    <col min="15367" max="15367" width="4.140625" style="618" customWidth="1"/>
    <col min="15368" max="15368" width="8.140625" style="618" customWidth="1"/>
    <col min="15369" max="15369" width="3.85546875" style="618" customWidth="1"/>
    <col min="15370" max="15379" width="7.42578125" style="618" customWidth="1"/>
    <col min="15380" max="15618" width="9" style="618"/>
    <col min="15619" max="15619" width="4.42578125" style="618" customWidth="1"/>
    <col min="15620" max="15620" width="1.140625" style="618" customWidth="1"/>
    <col min="15621" max="15621" width="19.42578125" style="618" customWidth="1"/>
    <col min="15622" max="15622" width="9.5703125" style="618" customWidth="1"/>
    <col min="15623" max="15623" width="4.140625" style="618" customWidth="1"/>
    <col min="15624" max="15624" width="8.140625" style="618" customWidth="1"/>
    <col min="15625" max="15625" width="3.85546875" style="618" customWidth="1"/>
    <col min="15626" max="15635" width="7.42578125" style="618" customWidth="1"/>
    <col min="15636" max="15874" width="9" style="618"/>
    <col min="15875" max="15875" width="4.42578125" style="618" customWidth="1"/>
    <col min="15876" max="15876" width="1.140625" style="618" customWidth="1"/>
    <col min="15877" max="15877" width="19.42578125" style="618" customWidth="1"/>
    <col min="15878" max="15878" width="9.5703125" style="618" customWidth="1"/>
    <col min="15879" max="15879" width="4.140625" style="618" customWidth="1"/>
    <col min="15880" max="15880" width="8.140625" style="618" customWidth="1"/>
    <col min="15881" max="15881" width="3.85546875" style="618" customWidth="1"/>
    <col min="15882" max="15891" width="7.42578125" style="618" customWidth="1"/>
    <col min="15892" max="16130" width="9" style="618"/>
    <col min="16131" max="16131" width="4.42578125" style="618" customWidth="1"/>
    <col min="16132" max="16132" width="1.140625" style="618" customWidth="1"/>
    <col min="16133" max="16133" width="19.42578125" style="618" customWidth="1"/>
    <col min="16134" max="16134" width="9.5703125" style="618" customWidth="1"/>
    <col min="16135" max="16135" width="4.140625" style="618" customWidth="1"/>
    <col min="16136" max="16136" width="8.140625" style="618" customWidth="1"/>
    <col min="16137" max="16137" width="3.85546875" style="618" customWidth="1"/>
    <col min="16138" max="16147" width="7.42578125" style="618" customWidth="1"/>
    <col min="16148" max="16384" width="9" style="618"/>
  </cols>
  <sheetData>
    <row r="3" spans="1:83" ht="12.75" thickBot="1" x14ac:dyDescent="0.25"/>
    <row r="4" spans="1:83" ht="18" customHeight="1" x14ac:dyDescent="0.25">
      <c r="A4" s="1150" t="s">
        <v>257</v>
      </c>
      <c r="B4" s="1151"/>
      <c r="C4" s="1151"/>
      <c r="D4" s="1151"/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1151"/>
      <c r="P4" s="1151"/>
      <c r="Q4" s="1151"/>
      <c r="R4" s="1151"/>
      <c r="S4" s="1151"/>
    </row>
    <row r="5" spans="1:83" s="635" customFormat="1" ht="12.75" customHeight="1" x14ac:dyDescent="0.2">
      <c r="A5" s="885" t="s">
        <v>91</v>
      </c>
      <c r="B5" s="886"/>
      <c r="C5" s="887"/>
      <c r="D5" s="888" t="s">
        <v>107</v>
      </c>
      <c r="E5" s="889"/>
      <c r="F5" s="890" t="s">
        <v>109</v>
      </c>
      <c r="G5" s="891"/>
      <c r="H5" s="892" t="s">
        <v>258</v>
      </c>
      <c r="I5" s="893" t="s">
        <v>259</v>
      </c>
      <c r="J5" s="893" t="s">
        <v>110</v>
      </c>
      <c r="K5" s="894" t="s">
        <v>130</v>
      </c>
      <c r="L5" s="893" t="s">
        <v>111</v>
      </c>
      <c r="M5" s="894" t="s">
        <v>112</v>
      </c>
      <c r="N5" s="895" t="s">
        <v>112</v>
      </c>
      <c r="O5" s="894" t="s">
        <v>250</v>
      </c>
      <c r="P5" s="894" t="s">
        <v>113</v>
      </c>
      <c r="Q5" s="894" t="s">
        <v>134</v>
      </c>
      <c r="R5" s="894" t="s">
        <v>134</v>
      </c>
      <c r="S5" s="894" t="s">
        <v>134</v>
      </c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3"/>
      <c r="BI5" s="623"/>
      <c r="BJ5" s="623"/>
      <c r="BK5" s="623"/>
      <c r="BL5" s="623"/>
      <c r="BM5" s="623"/>
      <c r="BN5" s="623"/>
      <c r="BO5" s="623"/>
      <c r="BP5" s="623"/>
      <c r="BQ5" s="623"/>
      <c r="BR5" s="623"/>
      <c r="BS5" s="623"/>
      <c r="BT5" s="623"/>
      <c r="BU5" s="623"/>
      <c r="BV5" s="623"/>
      <c r="BW5" s="623"/>
      <c r="BX5" s="623"/>
      <c r="BY5" s="623"/>
      <c r="BZ5" s="623"/>
      <c r="CA5" s="623"/>
      <c r="CB5" s="623"/>
      <c r="CC5" s="623"/>
      <c r="CD5" s="623"/>
      <c r="CE5" s="634"/>
    </row>
    <row r="6" spans="1:83" s="635" customFormat="1" ht="12.75" customHeight="1" x14ac:dyDescent="0.2">
      <c r="A6" s="896" t="s">
        <v>114</v>
      </c>
      <c r="B6" s="897"/>
      <c r="C6" s="898" t="s">
        <v>115</v>
      </c>
      <c r="D6" s="899"/>
      <c r="E6" s="900"/>
      <c r="F6" s="901" t="s">
        <v>116</v>
      </c>
      <c r="G6" s="902"/>
      <c r="H6" s="903" t="s">
        <v>260</v>
      </c>
      <c r="I6" s="904" t="s">
        <v>137</v>
      </c>
      <c r="J6" s="904" t="s">
        <v>117</v>
      </c>
      <c r="K6" s="905" t="s">
        <v>108</v>
      </c>
      <c r="L6" s="904" t="s">
        <v>118</v>
      </c>
      <c r="M6" s="905" t="s">
        <v>119</v>
      </c>
      <c r="N6" s="906" t="s">
        <v>251</v>
      </c>
      <c r="O6" s="905" t="s">
        <v>252</v>
      </c>
      <c r="P6" s="905" t="s">
        <v>10</v>
      </c>
      <c r="Q6" s="905"/>
      <c r="R6" s="905" t="s">
        <v>98</v>
      </c>
      <c r="S6" s="905" t="s">
        <v>150</v>
      </c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623"/>
      <c r="AX6" s="623"/>
      <c r="AY6" s="623"/>
      <c r="AZ6" s="623"/>
      <c r="BA6" s="623"/>
      <c r="BB6" s="623"/>
      <c r="BC6" s="623"/>
      <c r="BD6" s="623"/>
      <c r="BE6" s="623"/>
      <c r="BF6" s="623"/>
      <c r="BG6" s="623"/>
      <c r="BH6" s="623"/>
      <c r="BI6" s="623"/>
      <c r="BJ6" s="623"/>
      <c r="BK6" s="623"/>
      <c r="BL6" s="623"/>
      <c r="BM6" s="623"/>
      <c r="BN6" s="623"/>
      <c r="BO6" s="623"/>
      <c r="BP6" s="623"/>
      <c r="BQ6" s="623"/>
      <c r="BR6" s="623"/>
      <c r="BS6" s="623"/>
      <c r="BT6" s="623"/>
      <c r="BU6" s="623"/>
      <c r="BV6" s="623"/>
      <c r="BW6" s="623"/>
      <c r="BX6" s="623"/>
      <c r="BY6" s="623"/>
      <c r="BZ6" s="623"/>
      <c r="CA6" s="623"/>
      <c r="CB6" s="623"/>
      <c r="CC6" s="623"/>
      <c r="CD6" s="623"/>
      <c r="CE6" s="634"/>
    </row>
    <row r="7" spans="1:83" s="635" customFormat="1" ht="12.75" customHeight="1" x14ac:dyDescent="0.2">
      <c r="A7" s="907"/>
      <c r="B7" s="908"/>
      <c r="C7" s="909"/>
      <c r="D7" s="910" t="s">
        <v>120</v>
      </c>
      <c r="E7" s="911" t="s">
        <v>121</v>
      </c>
      <c r="F7" s="912" t="s">
        <v>122</v>
      </c>
      <c r="G7" s="913" t="s">
        <v>121</v>
      </c>
      <c r="H7" s="914" t="s">
        <v>69</v>
      </c>
      <c r="I7" s="915" t="s">
        <v>261</v>
      </c>
      <c r="J7" s="915" t="s">
        <v>39</v>
      </c>
      <c r="K7" s="916" t="s">
        <v>131</v>
      </c>
      <c r="L7" s="915" t="s">
        <v>39</v>
      </c>
      <c r="M7" s="916" t="s">
        <v>39</v>
      </c>
      <c r="N7" s="917" t="s">
        <v>39</v>
      </c>
      <c r="O7" s="918" t="s">
        <v>39</v>
      </c>
      <c r="P7" s="918" t="s">
        <v>39</v>
      </c>
      <c r="Q7" s="918" t="s">
        <v>39</v>
      </c>
      <c r="R7" s="918"/>
      <c r="S7" s="918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3"/>
      <c r="AX7" s="623"/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3"/>
      <c r="BV7" s="623"/>
      <c r="BW7" s="623"/>
      <c r="BX7" s="623"/>
      <c r="BY7" s="623"/>
      <c r="BZ7" s="623"/>
      <c r="CA7" s="623"/>
      <c r="CB7" s="623"/>
      <c r="CC7" s="623"/>
      <c r="CD7" s="623"/>
      <c r="CE7" s="634"/>
    </row>
    <row r="8" spans="1:83" s="635" customFormat="1" ht="12.75" customHeight="1" thickBot="1" x14ac:dyDescent="0.25">
      <c r="A8" s="919"/>
      <c r="B8" s="920"/>
      <c r="C8" s="921"/>
      <c r="D8" s="922"/>
      <c r="E8" s="923"/>
      <c r="F8" s="924"/>
      <c r="G8" s="925"/>
      <c r="H8" s="926"/>
      <c r="I8" s="927"/>
      <c r="J8" s="927"/>
      <c r="K8" s="928"/>
      <c r="L8" s="927"/>
      <c r="M8" s="928"/>
      <c r="N8" s="929"/>
      <c r="O8" s="928"/>
      <c r="P8" s="928"/>
      <c r="Q8" s="928"/>
      <c r="R8" s="928"/>
      <c r="S8" s="928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23"/>
      <c r="BW8" s="623"/>
      <c r="BX8" s="623"/>
      <c r="BY8" s="623"/>
      <c r="BZ8" s="623"/>
      <c r="CA8" s="623"/>
      <c r="CB8" s="623"/>
      <c r="CC8" s="623"/>
      <c r="CD8" s="623"/>
      <c r="CE8" s="634"/>
    </row>
    <row r="9" spans="1:83" s="623" customFormat="1" ht="7.15" customHeight="1" thickTop="1" x14ac:dyDescent="0.2">
      <c r="A9" s="654"/>
      <c r="B9" s="655"/>
      <c r="C9" s="656"/>
      <c r="D9" s="657"/>
      <c r="E9" s="658"/>
      <c r="F9" s="659"/>
      <c r="G9" s="660"/>
      <c r="H9" s="930"/>
      <c r="I9" s="719"/>
      <c r="J9" s="719"/>
      <c r="K9" s="662"/>
      <c r="L9" s="720"/>
      <c r="M9" s="662"/>
      <c r="N9" s="663"/>
      <c r="O9" s="664"/>
      <c r="P9" s="664"/>
      <c r="Q9" s="664"/>
      <c r="R9" s="664"/>
      <c r="S9" s="664"/>
    </row>
    <row r="10" spans="1:83" ht="15" customHeight="1" x14ac:dyDescent="0.2">
      <c r="A10" s="636">
        <v>1</v>
      </c>
      <c r="B10" s="665"/>
      <c r="C10" s="666" t="s">
        <v>138</v>
      </c>
      <c r="D10" s="842">
        <v>67.967840689655176</v>
      </c>
      <c r="E10" s="667">
        <v>24</v>
      </c>
      <c r="F10" s="668">
        <v>53.2</v>
      </c>
      <c r="G10" s="669">
        <v>41</v>
      </c>
      <c r="H10" s="715">
        <v>21</v>
      </c>
      <c r="I10" s="671">
        <v>92</v>
      </c>
      <c r="J10" s="670">
        <v>7</v>
      </c>
      <c r="K10" s="671">
        <v>37</v>
      </c>
      <c r="L10" s="671">
        <v>1</v>
      </c>
      <c r="M10" s="671">
        <v>0</v>
      </c>
      <c r="N10" s="671">
        <v>1</v>
      </c>
      <c r="O10" s="843"/>
      <c r="P10" s="931">
        <v>5.5</v>
      </c>
      <c r="Q10" s="843"/>
      <c r="R10" s="843"/>
      <c r="S10" s="671"/>
    </row>
    <row r="11" spans="1:83" ht="15" customHeight="1" x14ac:dyDescent="0.2">
      <c r="A11" s="636">
        <v>2</v>
      </c>
      <c r="B11" s="665"/>
      <c r="C11" s="666" t="s">
        <v>139</v>
      </c>
      <c r="D11" s="840">
        <v>58.777517586206905</v>
      </c>
      <c r="E11" s="667">
        <v>39</v>
      </c>
      <c r="F11" s="668">
        <v>60.7</v>
      </c>
      <c r="G11" s="669">
        <v>4</v>
      </c>
      <c r="H11" s="715">
        <v>12.1</v>
      </c>
      <c r="I11" s="671">
        <v>71</v>
      </c>
      <c r="J11" s="670">
        <v>3</v>
      </c>
      <c r="K11" s="671">
        <v>35</v>
      </c>
      <c r="L11" s="671">
        <v>2</v>
      </c>
      <c r="M11" s="671">
        <v>0</v>
      </c>
      <c r="N11" s="671">
        <v>7</v>
      </c>
      <c r="O11" s="841"/>
      <c r="P11" s="932">
        <v>5</v>
      </c>
      <c r="Q11" s="841"/>
      <c r="R11" s="841"/>
      <c r="S11" s="671"/>
    </row>
    <row r="12" spans="1:83" ht="15" customHeight="1" x14ac:dyDescent="0.2">
      <c r="A12" s="636">
        <v>3</v>
      </c>
      <c r="B12" s="665"/>
      <c r="C12" s="666" t="s">
        <v>262</v>
      </c>
      <c r="D12" s="842">
        <v>93.034395402298856</v>
      </c>
      <c r="E12" s="667">
        <v>1</v>
      </c>
      <c r="F12" s="668">
        <v>53.2</v>
      </c>
      <c r="G12" s="669">
        <v>40</v>
      </c>
      <c r="H12" s="715">
        <v>19.8</v>
      </c>
      <c r="I12" s="671">
        <v>93</v>
      </c>
      <c r="J12" s="670">
        <v>7</v>
      </c>
      <c r="K12" s="671">
        <v>36</v>
      </c>
      <c r="L12" s="671">
        <v>1</v>
      </c>
      <c r="M12" s="671">
        <v>0</v>
      </c>
      <c r="N12" s="671">
        <v>1</v>
      </c>
      <c r="O12" s="843"/>
      <c r="P12" s="931">
        <v>6</v>
      </c>
      <c r="Q12" s="843"/>
      <c r="R12" s="843"/>
      <c r="S12" s="671"/>
    </row>
    <row r="13" spans="1:83" ht="15" customHeight="1" x14ac:dyDescent="0.2">
      <c r="A13" s="636">
        <v>4</v>
      </c>
      <c r="B13" s="665"/>
      <c r="C13" s="666" t="s">
        <v>62</v>
      </c>
      <c r="D13" s="842">
        <v>78.200408390804597</v>
      </c>
      <c r="E13" s="667">
        <v>5</v>
      </c>
      <c r="F13" s="668">
        <v>56.6</v>
      </c>
      <c r="G13" s="669">
        <v>22</v>
      </c>
      <c r="H13" s="715">
        <v>11.7</v>
      </c>
      <c r="I13" s="671">
        <v>85</v>
      </c>
      <c r="J13" s="670">
        <v>5</v>
      </c>
      <c r="K13" s="671">
        <v>37</v>
      </c>
      <c r="L13" s="671">
        <v>1</v>
      </c>
      <c r="M13" s="671">
        <v>0</v>
      </c>
      <c r="N13" s="671">
        <v>1</v>
      </c>
      <c r="O13" s="843"/>
      <c r="P13" s="931">
        <v>6.5</v>
      </c>
      <c r="Q13" s="843"/>
      <c r="R13" s="843"/>
      <c r="S13" s="671"/>
    </row>
    <row r="14" spans="1:83" ht="15" customHeight="1" x14ac:dyDescent="0.2">
      <c r="A14" s="636">
        <v>5</v>
      </c>
      <c r="B14" s="665"/>
      <c r="C14" s="666" t="s">
        <v>156</v>
      </c>
      <c r="D14" s="842">
        <v>69.386027586206893</v>
      </c>
      <c r="E14" s="667">
        <v>21</v>
      </c>
      <c r="F14" s="668">
        <v>58.1</v>
      </c>
      <c r="G14" s="669">
        <v>11</v>
      </c>
      <c r="H14" s="715">
        <v>10.3</v>
      </c>
      <c r="I14" s="671">
        <v>92</v>
      </c>
      <c r="J14" s="670">
        <v>7</v>
      </c>
      <c r="K14" s="671">
        <v>35</v>
      </c>
      <c r="L14" s="671">
        <v>1</v>
      </c>
      <c r="M14" s="671">
        <v>0</v>
      </c>
      <c r="N14" s="671">
        <v>2</v>
      </c>
      <c r="O14" s="843"/>
      <c r="P14" s="931">
        <v>5</v>
      </c>
      <c r="Q14" s="843"/>
      <c r="R14" s="843"/>
      <c r="S14" s="671"/>
    </row>
    <row r="15" spans="1:83" ht="15" customHeight="1" x14ac:dyDescent="0.2">
      <c r="A15" s="636">
        <v>6</v>
      </c>
      <c r="B15" s="665"/>
      <c r="C15" s="666" t="s">
        <v>157</v>
      </c>
      <c r="D15" s="842">
        <v>76.129388275862055</v>
      </c>
      <c r="E15" s="667">
        <v>9</v>
      </c>
      <c r="F15" s="668">
        <v>54.9</v>
      </c>
      <c r="G15" s="669">
        <v>35</v>
      </c>
      <c r="H15" s="715">
        <v>10.5</v>
      </c>
      <c r="I15" s="671">
        <v>90</v>
      </c>
      <c r="J15" s="670">
        <v>6</v>
      </c>
      <c r="K15" s="671">
        <v>41</v>
      </c>
      <c r="L15" s="671">
        <v>1</v>
      </c>
      <c r="M15" s="671">
        <v>0</v>
      </c>
      <c r="N15" s="671">
        <v>1</v>
      </c>
      <c r="O15" s="843"/>
      <c r="P15" s="931">
        <v>5</v>
      </c>
      <c r="Q15" s="843"/>
      <c r="R15" s="843"/>
      <c r="S15" s="671"/>
    </row>
    <row r="16" spans="1:83" ht="15" customHeight="1" x14ac:dyDescent="0.2">
      <c r="A16" s="636">
        <v>7</v>
      </c>
      <c r="B16" s="665"/>
      <c r="C16" s="666" t="s">
        <v>158</v>
      </c>
      <c r="D16" s="844">
        <v>38.133708275862062</v>
      </c>
      <c r="E16" s="667">
        <v>51</v>
      </c>
      <c r="F16" s="668">
        <v>37.5</v>
      </c>
      <c r="G16" s="669">
        <v>48</v>
      </c>
      <c r="H16" s="715">
        <v>24.9</v>
      </c>
      <c r="I16" s="671">
        <v>87</v>
      </c>
      <c r="J16" s="670">
        <v>6</v>
      </c>
      <c r="K16" s="671">
        <v>40</v>
      </c>
      <c r="L16" s="671">
        <v>1</v>
      </c>
      <c r="M16" s="671">
        <v>0</v>
      </c>
      <c r="N16" s="671">
        <v>1</v>
      </c>
      <c r="O16" s="843"/>
      <c r="P16" s="931">
        <v>5.5</v>
      </c>
      <c r="Q16" s="843"/>
      <c r="R16" s="843"/>
      <c r="S16" s="671"/>
    </row>
    <row r="17" spans="1:19" ht="15" customHeight="1" x14ac:dyDescent="0.2">
      <c r="A17" s="636">
        <v>8</v>
      </c>
      <c r="B17" s="665"/>
      <c r="C17" s="666" t="s">
        <v>159</v>
      </c>
      <c r="D17" s="845">
        <v>71.495071034482748</v>
      </c>
      <c r="E17" s="667">
        <v>14</v>
      </c>
      <c r="F17" s="668">
        <v>55.5</v>
      </c>
      <c r="G17" s="669">
        <v>32</v>
      </c>
      <c r="H17" s="715">
        <v>15.4</v>
      </c>
      <c r="I17" s="671">
        <v>100</v>
      </c>
      <c r="J17" s="670">
        <v>8</v>
      </c>
      <c r="K17" s="671">
        <v>32</v>
      </c>
      <c r="L17" s="671">
        <v>1</v>
      </c>
      <c r="M17" s="671">
        <v>0</v>
      </c>
      <c r="N17" s="671" t="s">
        <v>263</v>
      </c>
      <c r="O17" s="843"/>
      <c r="P17" s="931">
        <v>3.5</v>
      </c>
      <c r="Q17" s="843"/>
      <c r="R17" s="843"/>
      <c r="S17" s="671"/>
    </row>
    <row r="18" spans="1:19" ht="15" customHeight="1" x14ac:dyDescent="0.2">
      <c r="A18" s="636">
        <v>9</v>
      </c>
      <c r="B18" s="665"/>
      <c r="C18" s="666" t="s">
        <v>160</v>
      </c>
      <c r="D18" s="845">
        <v>68.770264137931022</v>
      </c>
      <c r="E18" s="667">
        <v>22</v>
      </c>
      <c r="F18" s="668">
        <v>49.4</v>
      </c>
      <c r="G18" s="669">
        <v>44</v>
      </c>
      <c r="H18" s="715">
        <v>22.2</v>
      </c>
      <c r="I18" s="671">
        <v>94</v>
      </c>
      <c r="J18" s="670">
        <v>7</v>
      </c>
      <c r="K18" s="671">
        <v>37</v>
      </c>
      <c r="L18" s="671">
        <v>1</v>
      </c>
      <c r="M18" s="671">
        <v>0</v>
      </c>
      <c r="N18" s="671" t="s">
        <v>263</v>
      </c>
      <c r="O18" s="843"/>
      <c r="P18" s="931">
        <v>3.5</v>
      </c>
      <c r="Q18" s="843"/>
      <c r="R18" s="843"/>
      <c r="S18" s="671"/>
    </row>
    <row r="19" spans="1:19" ht="15" customHeight="1" x14ac:dyDescent="0.2">
      <c r="A19" s="636">
        <v>10</v>
      </c>
      <c r="B19" s="665"/>
      <c r="C19" s="666" t="s">
        <v>161</v>
      </c>
      <c r="D19" s="842"/>
      <c r="E19" s="667">
        <v>52</v>
      </c>
      <c r="F19" s="668"/>
      <c r="G19" s="669">
        <v>52</v>
      </c>
      <c r="H19" s="715"/>
      <c r="I19" s="671">
        <v>91</v>
      </c>
      <c r="J19" s="670">
        <v>7</v>
      </c>
      <c r="K19" s="671">
        <v>30</v>
      </c>
      <c r="L19" s="671"/>
      <c r="M19" s="671">
        <v>0</v>
      </c>
      <c r="N19" s="671">
        <v>3</v>
      </c>
      <c r="O19" s="843"/>
      <c r="P19" s="931">
        <v>4</v>
      </c>
      <c r="Q19" s="843"/>
      <c r="R19" s="843"/>
      <c r="S19" s="671"/>
    </row>
    <row r="20" spans="1:19" ht="15" customHeight="1" x14ac:dyDescent="0.2">
      <c r="A20" s="636">
        <v>11</v>
      </c>
      <c r="B20" s="665"/>
      <c r="C20" s="666" t="s">
        <v>162</v>
      </c>
      <c r="D20" s="842">
        <v>40.122483563218381</v>
      </c>
      <c r="E20" s="667">
        <v>50</v>
      </c>
      <c r="F20" s="668">
        <v>48.1</v>
      </c>
      <c r="G20" s="669">
        <v>45</v>
      </c>
      <c r="H20" s="715">
        <v>21.9</v>
      </c>
      <c r="I20" s="671">
        <v>93</v>
      </c>
      <c r="J20" s="670">
        <v>8</v>
      </c>
      <c r="K20" s="671">
        <v>32</v>
      </c>
      <c r="L20" s="671">
        <v>1</v>
      </c>
      <c r="M20" s="671">
        <v>0</v>
      </c>
      <c r="N20" s="671">
        <v>1</v>
      </c>
      <c r="O20" s="843"/>
      <c r="P20" s="931">
        <v>4</v>
      </c>
      <c r="Q20" s="843"/>
      <c r="R20" s="843"/>
      <c r="S20" s="671"/>
    </row>
    <row r="21" spans="1:19" ht="15" customHeight="1" x14ac:dyDescent="0.2">
      <c r="A21" s="636">
        <v>12</v>
      </c>
      <c r="B21" s="665"/>
      <c r="C21" s="666" t="s">
        <v>163</v>
      </c>
      <c r="D21" s="844">
        <v>69.875324712643675</v>
      </c>
      <c r="E21" s="667">
        <v>20</v>
      </c>
      <c r="F21" s="668">
        <v>54.9</v>
      </c>
      <c r="G21" s="669">
        <v>36</v>
      </c>
      <c r="H21" s="715">
        <v>17.8</v>
      </c>
      <c r="I21" s="671">
        <v>86</v>
      </c>
      <c r="J21" s="670">
        <v>6</v>
      </c>
      <c r="K21" s="671">
        <v>33</v>
      </c>
      <c r="L21" s="671">
        <v>1</v>
      </c>
      <c r="M21" s="671">
        <v>0</v>
      </c>
      <c r="N21" s="671">
        <v>2</v>
      </c>
      <c r="O21" s="843"/>
      <c r="P21" s="931">
        <v>6</v>
      </c>
      <c r="Q21" s="843"/>
      <c r="R21" s="843"/>
      <c r="S21" s="671"/>
    </row>
    <row r="22" spans="1:19" ht="15" customHeight="1" x14ac:dyDescent="0.2">
      <c r="A22" s="636">
        <v>13</v>
      </c>
      <c r="B22" s="665"/>
      <c r="C22" s="666" t="s">
        <v>164</v>
      </c>
      <c r="D22" s="842">
        <v>71.224735862068954</v>
      </c>
      <c r="E22" s="667">
        <v>15</v>
      </c>
      <c r="F22" s="668">
        <v>44.8</v>
      </c>
      <c r="G22" s="669">
        <v>47</v>
      </c>
      <c r="H22" s="715">
        <v>25.4</v>
      </c>
      <c r="I22" s="671">
        <v>97</v>
      </c>
      <c r="J22" s="670">
        <v>8</v>
      </c>
      <c r="K22" s="671">
        <v>37</v>
      </c>
      <c r="L22" s="671">
        <v>1</v>
      </c>
      <c r="M22" s="671">
        <v>0</v>
      </c>
      <c r="N22" s="671">
        <v>1</v>
      </c>
      <c r="O22" s="843"/>
      <c r="P22" s="931">
        <v>4.5</v>
      </c>
      <c r="Q22" s="843"/>
      <c r="R22" s="843"/>
      <c r="S22" s="671"/>
    </row>
    <row r="23" spans="1:19" ht="15" customHeight="1" x14ac:dyDescent="0.2">
      <c r="A23" s="636">
        <v>14</v>
      </c>
      <c r="B23" s="665"/>
      <c r="C23" s="666" t="s">
        <v>165</v>
      </c>
      <c r="D23" s="842">
        <v>64.070031839080457</v>
      </c>
      <c r="E23" s="667">
        <v>30</v>
      </c>
      <c r="F23" s="668">
        <v>47.1</v>
      </c>
      <c r="G23" s="669">
        <v>46</v>
      </c>
      <c r="H23" s="715">
        <v>21.3</v>
      </c>
      <c r="I23" s="671">
        <v>93</v>
      </c>
      <c r="J23" s="670">
        <v>8</v>
      </c>
      <c r="K23" s="671">
        <v>34</v>
      </c>
      <c r="L23" s="671">
        <v>1</v>
      </c>
      <c r="M23" s="671">
        <v>0</v>
      </c>
      <c r="N23" s="671">
        <v>1</v>
      </c>
      <c r="O23" s="843"/>
      <c r="P23" s="931">
        <v>4.5</v>
      </c>
      <c r="Q23" s="843"/>
      <c r="R23" s="843"/>
      <c r="S23" s="671"/>
    </row>
    <row r="24" spans="1:19" ht="15" customHeight="1" x14ac:dyDescent="0.2">
      <c r="A24" s="636">
        <v>15</v>
      </c>
      <c r="B24" s="665"/>
      <c r="C24" s="666" t="s">
        <v>166</v>
      </c>
      <c r="D24" s="844">
        <v>76.561590804597699</v>
      </c>
      <c r="E24" s="667">
        <v>7</v>
      </c>
      <c r="F24" s="668">
        <v>55.5</v>
      </c>
      <c r="G24" s="669">
        <v>31</v>
      </c>
      <c r="H24" s="715">
        <v>13.2</v>
      </c>
      <c r="I24" s="671">
        <v>86</v>
      </c>
      <c r="J24" s="670">
        <v>6</v>
      </c>
      <c r="K24" s="671">
        <v>31</v>
      </c>
      <c r="L24" s="671">
        <v>1</v>
      </c>
      <c r="M24" s="671">
        <v>0</v>
      </c>
      <c r="N24" s="671">
        <v>2</v>
      </c>
      <c r="O24" s="843"/>
      <c r="P24" s="931">
        <v>5.5</v>
      </c>
      <c r="Q24" s="843"/>
      <c r="R24" s="843"/>
      <c r="S24" s="671"/>
    </row>
    <row r="25" spans="1:19" ht="15" customHeight="1" x14ac:dyDescent="0.2">
      <c r="A25" s="636">
        <v>16</v>
      </c>
      <c r="B25" s="665"/>
      <c r="C25" s="666" t="s">
        <v>167</v>
      </c>
      <c r="D25" s="933">
        <v>44.865006390804602</v>
      </c>
      <c r="E25" s="667">
        <v>49</v>
      </c>
      <c r="F25" s="668"/>
      <c r="G25" s="669">
        <v>51</v>
      </c>
      <c r="H25" s="715"/>
      <c r="I25" s="671">
        <v>100</v>
      </c>
      <c r="J25" s="670">
        <v>8</v>
      </c>
      <c r="K25" s="671">
        <v>32</v>
      </c>
      <c r="L25" s="671">
        <v>1</v>
      </c>
      <c r="M25" s="671">
        <v>0</v>
      </c>
      <c r="N25" s="671" t="s">
        <v>263</v>
      </c>
      <c r="O25" s="841"/>
      <c r="P25" s="932">
        <v>3.5</v>
      </c>
      <c r="Q25" s="841"/>
      <c r="R25" s="841"/>
      <c r="S25" s="671"/>
    </row>
    <row r="26" spans="1:19" ht="15" customHeight="1" x14ac:dyDescent="0.2">
      <c r="A26" s="636">
        <v>17</v>
      </c>
      <c r="B26" s="665"/>
      <c r="C26" s="666" t="s">
        <v>168</v>
      </c>
      <c r="D26" s="845">
        <v>91.745916942528709</v>
      </c>
      <c r="E26" s="667">
        <v>2</v>
      </c>
      <c r="F26" s="668">
        <v>57.3</v>
      </c>
      <c r="G26" s="669">
        <v>15</v>
      </c>
      <c r="H26" s="715">
        <v>9.8699999999999992</v>
      </c>
      <c r="I26" s="671">
        <v>87</v>
      </c>
      <c r="J26" s="670">
        <v>6</v>
      </c>
      <c r="K26" s="671">
        <v>33</v>
      </c>
      <c r="L26" s="671">
        <v>1</v>
      </c>
      <c r="M26" s="671">
        <v>0</v>
      </c>
      <c r="N26" s="671">
        <v>1</v>
      </c>
      <c r="O26" s="843"/>
      <c r="P26" s="931">
        <v>6</v>
      </c>
      <c r="Q26" s="843"/>
      <c r="R26" s="843"/>
      <c r="S26" s="671"/>
    </row>
    <row r="27" spans="1:19" ht="15" customHeight="1" x14ac:dyDescent="0.2">
      <c r="A27" s="636">
        <v>18</v>
      </c>
      <c r="B27" s="665"/>
      <c r="C27" s="666" t="s">
        <v>169</v>
      </c>
      <c r="D27" s="845">
        <v>70.070209195402299</v>
      </c>
      <c r="E27" s="667">
        <v>19</v>
      </c>
      <c r="F27" s="668">
        <v>57.3</v>
      </c>
      <c r="G27" s="669">
        <v>16</v>
      </c>
      <c r="H27" s="715">
        <v>11.6</v>
      </c>
      <c r="I27" s="671">
        <v>87</v>
      </c>
      <c r="J27" s="670">
        <v>6</v>
      </c>
      <c r="K27" s="671">
        <v>29</v>
      </c>
      <c r="L27" s="671">
        <v>1</v>
      </c>
      <c r="M27" s="671">
        <v>0</v>
      </c>
      <c r="N27" s="671">
        <v>1</v>
      </c>
      <c r="O27" s="843"/>
      <c r="P27" s="931">
        <v>6</v>
      </c>
      <c r="Q27" s="843"/>
      <c r="R27" s="843"/>
      <c r="S27" s="671"/>
    </row>
    <row r="28" spans="1:19" ht="15" customHeight="1" x14ac:dyDescent="0.2">
      <c r="A28" s="636">
        <v>19</v>
      </c>
      <c r="B28" s="665"/>
      <c r="C28" s="666" t="s">
        <v>170</v>
      </c>
      <c r="D28" s="845">
        <v>75.114558620689635</v>
      </c>
      <c r="E28" s="667">
        <v>10</v>
      </c>
      <c r="F28" s="668">
        <v>49.4</v>
      </c>
      <c r="G28" s="669">
        <v>43</v>
      </c>
      <c r="H28" s="715">
        <v>20.2</v>
      </c>
      <c r="I28" s="671">
        <v>95</v>
      </c>
      <c r="J28" s="670">
        <v>7</v>
      </c>
      <c r="K28" s="671">
        <v>33</v>
      </c>
      <c r="L28" s="671">
        <v>2</v>
      </c>
      <c r="M28" s="671">
        <v>0</v>
      </c>
      <c r="N28" s="671">
        <v>1</v>
      </c>
      <c r="O28" s="843"/>
      <c r="P28" s="931">
        <v>5.5</v>
      </c>
      <c r="Q28" s="843"/>
      <c r="R28" s="843"/>
      <c r="S28" s="671"/>
    </row>
    <row r="29" spans="1:19" ht="15" customHeight="1" x14ac:dyDescent="0.2">
      <c r="A29" s="636">
        <v>20</v>
      </c>
      <c r="B29" s="665"/>
      <c r="C29" s="666" t="s">
        <v>171</v>
      </c>
      <c r="D29" s="842">
        <v>76.876505057471277</v>
      </c>
      <c r="E29" s="667">
        <v>6</v>
      </c>
      <c r="F29" s="668">
        <v>56.3</v>
      </c>
      <c r="G29" s="669">
        <v>26</v>
      </c>
      <c r="H29" s="715">
        <v>17.100000000000001</v>
      </c>
      <c r="I29" s="671">
        <v>90</v>
      </c>
      <c r="J29" s="670">
        <v>6</v>
      </c>
      <c r="K29" s="671">
        <v>38</v>
      </c>
      <c r="L29" s="671">
        <v>2</v>
      </c>
      <c r="M29" s="671">
        <v>0</v>
      </c>
      <c r="N29" s="671">
        <v>1</v>
      </c>
      <c r="O29" s="843"/>
      <c r="P29" s="931">
        <v>5</v>
      </c>
      <c r="Q29" s="843"/>
      <c r="R29" s="843"/>
      <c r="S29" s="671"/>
    </row>
    <row r="30" spans="1:19" ht="15" customHeight="1" x14ac:dyDescent="0.2">
      <c r="A30" s="636">
        <v>21</v>
      </c>
      <c r="B30" s="665"/>
      <c r="C30" s="666" t="s">
        <v>172</v>
      </c>
      <c r="D30" s="842">
        <v>61.65000758620689</v>
      </c>
      <c r="E30" s="667">
        <v>33</v>
      </c>
      <c r="F30" s="668">
        <v>55.7</v>
      </c>
      <c r="G30" s="669">
        <v>28</v>
      </c>
      <c r="H30" s="715">
        <v>9.26</v>
      </c>
      <c r="I30" s="671">
        <v>82</v>
      </c>
      <c r="J30" s="670">
        <v>4</v>
      </c>
      <c r="K30" s="671">
        <v>34</v>
      </c>
      <c r="L30" s="671">
        <v>1</v>
      </c>
      <c r="M30" s="671">
        <v>0</v>
      </c>
      <c r="N30" s="671">
        <v>3</v>
      </c>
      <c r="O30" s="843"/>
      <c r="P30" s="931">
        <v>4.5</v>
      </c>
      <c r="Q30" s="843"/>
      <c r="R30" s="843"/>
      <c r="S30" s="671"/>
    </row>
    <row r="31" spans="1:19" ht="15" customHeight="1" x14ac:dyDescent="0.2">
      <c r="A31" s="636">
        <v>22</v>
      </c>
      <c r="B31" s="665"/>
      <c r="C31" s="666" t="s">
        <v>173</v>
      </c>
      <c r="D31" s="844">
        <v>58.386556666666657</v>
      </c>
      <c r="E31" s="667">
        <v>40</v>
      </c>
      <c r="F31" s="668">
        <v>56.4</v>
      </c>
      <c r="G31" s="669">
        <v>25</v>
      </c>
      <c r="H31" s="715">
        <v>11.1</v>
      </c>
      <c r="I31" s="671">
        <v>84</v>
      </c>
      <c r="J31" s="670">
        <v>5</v>
      </c>
      <c r="K31" s="671">
        <v>35</v>
      </c>
      <c r="L31" s="671">
        <v>1</v>
      </c>
      <c r="M31" s="671">
        <v>0</v>
      </c>
      <c r="N31" s="671">
        <v>3</v>
      </c>
      <c r="O31" s="843"/>
      <c r="P31" s="931">
        <v>5</v>
      </c>
      <c r="Q31" s="843"/>
      <c r="R31" s="843"/>
      <c r="S31" s="671"/>
    </row>
    <row r="32" spans="1:19" ht="15" customHeight="1" x14ac:dyDescent="0.2">
      <c r="A32" s="636">
        <v>23</v>
      </c>
      <c r="B32" s="665"/>
      <c r="C32" s="666" t="s">
        <v>174</v>
      </c>
      <c r="D32" s="842">
        <v>73.717111724137922</v>
      </c>
      <c r="E32" s="667">
        <v>11</v>
      </c>
      <c r="F32" s="668">
        <v>60.1</v>
      </c>
      <c r="G32" s="669">
        <v>5</v>
      </c>
      <c r="H32" s="715">
        <v>12.4</v>
      </c>
      <c r="I32" s="671">
        <v>79</v>
      </c>
      <c r="J32" s="670">
        <v>4</v>
      </c>
      <c r="K32" s="671">
        <v>32</v>
      </c>
      <c r="L32" s="671">
        <v>2</v>
      </c>
      <c r="M32" s="671">
        <v>0</v>
      </c>
      <c r="N32" s="671">
        <v>1</v>
      </c>
      <c r="O32" s="843"/>
      <c r="P32" s="931">
        <v>5.5</v>
      </c>
      <c r="Q32" s="843"/>
      <c r="R32" s="843"/>
      <c r="S32" s="671"/>
    </row>
    <row r="33" spans="1:19" ht="15" customHeight="1" x14ac:dyDescent="0.2">
      <c r="A33" s="636">
        <v>24</v>
      </c>
      <c r="B33" s="665"/>
      <c r="C33" s="666" t="s">
        <v>175</v>
      </c>
      <c r="D33" s="844">
        <v>66.514610344827574</v>
      </c>
      <c r="E33" s="667">
        <v>26</v>
      </c>
      <c r="F33" s="668">
        <v>59.9</v>
      </c>
      <c r="G33" s="669">
        <v>6</v>
      </c>
      <c r="H33" s="715">
        <v>11</v>
      </c>
      <c r="I33" s="671">
        <v>80</v>
      </c>
      <c r="J33" s="670">
        <v>4</v>
      </c>
      <c r="K33" s="671">
        <v>33</v>
      </c>
      <c r="L33" s="671">
        <v>2</v>
      </c>
      <c r="M33" s="671">
        <v>0</v>
      </c>
      <c r="N33" s="671">
        <v>1</v>
      </c>
      <c r="O33" s="843"/>
      <c r="P33" s="931">
        <v>5.5</v>
      </c>
      <c r="Q33" s="843"/>
      <c r="R33" s="843"/>
      <c r="S33" s="671"/>
    </row>
    <row r="34" spans="1:19" ht="15" customHeight="1" x14ac:dyDescent="0.2">
      <c r="A34" s="636">
        <v>25</v>
      </c>
      <c r="B34" s="665"/>
      <c r="C34" s="666" t="s">
        <v>176</v>
      </c>
      <c r="D34" s="842">
        <v>70.201443333333316</v>
      </c>
      <c r="E34" s="667">
        <v>18</v>
      </c>
      <c r="F34" s="668">
        <v>56.8</v>
      </c>
      <c r="G34" s="669">
        <v>18</v>
      </c>
      <c r="H34" s="715">
        <v>11.7</v>
      </c>
      <c r="I34" s="671">
        <v>83</v>
      </c>
      <c r="J34" s="670">
        <v>5</v>
      </c>
      <c r="K34" s="671">
        <v>36</v>
      </c>
      <c r="L34" s="671">
        <v>2</v>
      </c>
      <c r="M34" s="671">
        <v>0</v>
      </c>
      <c r="N34" s="671">
        <v>1</v>
      </c>
      <c r="O34" s="843"/>
      <c r="P34" s="931">
        <v>7</v>
      </c>
      <c r="Q34" s="843"/>
      <c r="R34" s="843"/>
      <c r="S34" s="671"/>
    </row>
    <row r="35" spans="1:19" ht="15" customHeight="1" x14ac:dyDescent="0.2">
      <c r="A35" s="636">
        <v>26</v>
      </c>
      <c r="B35" s="665"/>
      <c r="C35" s="666" t="s">
        <v>177</v>
      </c>
      <c r="D35" s="842">
        <v>81.394249195402296</v>
      </c>
      <c r="E35" s="667">
        <v>4</v>
      </c>
      <c r="F35" s="668">
        <v>59.8</v>
      </c>
      <c r="G35" s="669">
        <v>7</v>
      </c>
      <c r="H35" s="715">
        <v>12.9</v>
      </c>
      <c r="I35" s="671">
        <v>86</v>
      </c>
      <c r="J35" s="670">
        <v>6</v>
      </c>
      <c r="K35" s="671">
        <v>36</v>
      </c>
      <c r="L35" s="671">
        <v>2</v>
      </c>
      <c r="M35" s="671">
        <v>0</v>
      </c>
      <c r="N35" s="671">
        <v>1</v>
      </c>
      <c r="O35" s="843"/>
      <c r="P35" s="931">
        <v>6.5</v>
      </c>
      <c r="Q35" s="843"/>
      <c r="R35" s="843"/>
      <c r="S35" s="671"/>
    </row>
    <row r="36" spans="1:19" ht="15" customHeight="1" x14ac:dyDescent="0.2">
      <c r="A36" s="636">
        <v>27</v>
      </c>
      <c r="B36" s="665"/>
      <c r="C36" s="666" t="s">
        <v>178</v>
      </c>
      <c r="D36" s="844">
        <v>65.069246896551732</v>
      </c>
      <c r="E36" s="667">
        <v>28</v>
      </c>
      <c r="F36" s="668">
        <v>56.5</v>
      </c>
      <c r="G36" s="669">
        <v>24</v>
      </c>
      <c r="H36" s="715">
        <v>10.5</v>
      </c>
      <c r="I36" s="671">
        <v>80</v>
      </c>
      <c r="J36" s="670">
        <v>5</v>
      </c>
      <c r="K36" s="671">
        <v>34</v>
      </c>
      <c r="L36" s="671">
        <v>1</v>
      </c>
      <c r="M36" s="671">
        <v>0</v>
      </c>
      <c r="N36" s="671">
        <v>2</v>
      </c>
      <c r="O36" s="843"/>
      <c r="P36" s="931">
        <v>5</v>
      </c>
      <c r="Q36" s="843"/>
      <c r="R36" s="843"/>
      <c r="S36" s="671"/>
    </row>
    <row r="37" spans="1:19" ht="15" customHeight="1" x14ac:dyDescent="0.2">
      <c r="A37" s="636">
        <v>28</v>
      </c>
      <c r="B37" s="665"/>
      <c r="C37" s="666" t="s">
        <v>179</v>
      </c>
      <c r="D37" s="842">
        <v>57.966154482758604</v>
      </c>
      <c r="E37" s="667">
        <v>43</v>
      </c>
      <c r="F37" s="668">
        <v>55.6</v>
      </c>
      <c r="G37" s="669">
        <v>30</v>
      </c>
      <c r="H37" s="715">
        <v>11.9</v>
      </c>
      <c r="I37" s="671">
        <v>88</v>
      </c>
      <c r="J37" s="670">
        <v>6</v>
      </c>
      <c r="K37" s="671">
        <v>33</v>
      </c>
      <c r="L37" s="671">
        <v>1</v>
      </c>
      <c r="M37" s="671">
        <v>0</v>
      </c>
      <c r="N37" s="671">
        <v>2</v>
      </c>
      <c r="O37" s="843"/>
      <c r="P37" s="931">
        <v>4.5</v>
      </c>
      <c r="Q37" s="843"/>
      <c r="R37" s="843"/>
      <c r="S37" s="671"/>
    </row>
    <row r="38" spans="1:19" ht="15" customHeight="1" x14ac:dyDescent="0.2">
      <c r="A38" s="636">
        <v>29</v>
      </c>
      <c r="B38" s="665"/>
      <c r="C38" s="666" t="s">
        <v>180</v>
      </c>
      <c r="D38" s="842">
        <v>61.309227931034471</v>
      </c>
      <c r="E38" s="667">
        <v>34</v>
      </c>
      <c r="F38" s="668">
        <v>55.1</v>
      </c>
      <c r="G38" s="669">
        <v>34</v>
      </c>
      <c r="H38" s="715">
        <v>14.7</v>
      </c>
      <c r="I38" s="671">
        <v>87</v>
      </c>
      <c r="J38" s="670">
        <v>6</v>
      </c>
      <c r="K38" s="671">
        <v>36</v>
      </c>
      <c r="L38" s="671">
        <v>1</v>
      </c>
      <c r="M38" s="671">
        <v>0</v>
      </c>
      <c r="N38" s="671">
        <v>2</v>
      </c>
      <c r="O38" s="843"/>
      <c r="P38" s="931">
        <v>5</v>
      </c>
      <c r="Q38" s="843"/>
      <c r="R38" s="843"/>
      <c r="S38" s="671"/>
    </row>
    <row r="39" spans="1:19" ht="15" customHeight="1" x14ac:dyDescent="0.2">
      <c r="A39" s="636">
        <v>30</v>
      </c>
      <c r="B39" s="665"/>
      <c r="C39" s="666" t="s">
        <v>181</v>
      </c>
      <c r="D39" s="844">
        <v>58.377378620689647</v>
      </c>
      <c r="E39" s="667">
        <v>42</v>
      </c>
      <c r="F39" s="668">
        <v>58.1</v>
      </c>
      <c r="G39" s="669">
        <v>12</v>
      </c>
      <c r="H39" s="715">
        <v>16</v>
      </c>
      <c r="I39" s="671">
        <v>78</v>
      </c>
      <c r="J39" s="670">
        <v>3</v>
      </c>
      <c r="K39" s="671">
        <v>36</v>
      </c>
      <c r="L39" s="671">
        <v>2</v>
      </c>
      <c r="M39" s="671">
        <v>0</v>
      </c>
      <c r="N39" s="671">
        <v>3</v>
      </c>
      <c r="O39" s="843"/>
      <c r="P39" s="931">
        <v>4</v>
      </c>
      <c r="Q39" s="843"/>
      <c r="R39" s="843"/>
      <c r="S39" s="671"/>
    </row>
    <row r="40" spans="1:19" ht="15" customHeight="1" x14ac:dyDescent="0.2">
      <c r="A40" s="636">
        <v>31</v>
      </c>
      <c r="B40" s="665"/>
      <c r="C40" s="666" t="s">
        <v>182</v>
      </c>
      <c r="D40" s="845">
        <v>76.44573287356323</v>
      </c>
      <c r="E40" s="667">
        <v>8</v>
      </c>
      <c r="F40" s="668">
        <v>58.4</v>
      </c>
      <c r="G40" s="669">
        <v>9</v>
      </c>
      <c r="H40" s="715">
        <v>11.6</v>
      </c>
      <c r="I40" s="671">
        <v>78</v>
      </c>
      <c r="J40" s="670">
        <v>4</v>
      </c>
      <c r="K40" s="671">
        <v>32</v>
      </c>
      <c r="L40" s="671">
        <v>1</v>
      </c>
      <c r="M40" s="671">
        <v>0</v>
      </c>
      <c r="N40" s="671">
        <v>2</v>
      </c>
      <c r="O40" s="843"/>
      <c r="P40" s="931">
        <v>5</v>
      </c>
      <c r="Q40" s="843"/>
      <c r="R40" s="843"/>
      <c r="S40" s="671"/>
    </row>
    <row r="41" spans="1:19" ht="15" customHeight="1" x14ac:dyDescent="0.2">
      <c r="A41" s="636">
        <v>32</v>
      </c>
      <c r="B41" s="665"/>
      <c r="C41" s="666" t="s">
        <v>183</v>
      </c>
      <c r="D41" s="842">
        <v>72.542321839080458</v>
      </c>
      <c r="E41" s="667">
        <v>13</v>
      </c>
      <c r="F41" s="668">
        <v>56.5</v>
      </c>
      <c r="G41" s="669">
        <v>23</v>
      </c>
      <c r="H41" s="715">
        <v>10.8</v>
      </c>
      <c r="I41" s="671">
        <v>84</v>
      </c>
      <c r="J41" s="670">
        <v>5</v>
      </c>
      <c r="K41" s="671">
        <v>35</v>
      </c>
      <c r="L41" s="671">
        <v>1</v>
      </c>
      <c r="M41" s="671">
        <v>0</v>
      </c>
      <c r="N41" s="671">
        <v>2</v>
      </c>
      <c r="O41" s="843"/>
      <c r="P41" s="931">
        <v>6</v>
      </c>
      <c r="Q41" s="843"/>
      <c r="R41" s="843"/>
      <c r="S41" s="671"/>
    </row>
    <row r="42" spans="1:19" ht="15" customHeight="1" x14ac:dyDescent="0.2">
      <c r="A42" s="636">
        <v>33</v>
      </c>
      <c r="B42" s="665"/>
      <c r="C42" s="666" t="s">
        <v>184</v>
      </c>
      <c r="D42" s="842">
        <v>53.494896551724139</v>
      </c>
      <c r="E42" s="667">
        <v>45</v>
      </c>
      <c r="F42" s="668">
        <v>56.7</v>
      </c>
      <c r="G42" s="669">
        <v>21</v>
      </c>
      <c r="H42" s="715">
        <v>14.7</v>
      </c>
      <c r="I42" s="671">
        <v>76</v>
      </c>
      <c r="J42" s="670">
        <v>4</v>
      </c>
      <c r="K42" s="671">
        <v>34</v>
      </c>
      <c r="L42" s="671">
        <v>2</v>
      </c>
      <c r="M42" s="671">
        <v>0</v>
      </c>
      <c r="N42" s="671">
        <v>4</v>
      </c>
      <c r="O42" s="843"/>
      <c r="P42" s="931">
        <v>5</v>
      </c>
      <c r="Q42" s="843"/>
      <c r="R42" s="843"/>
      <c r="S42" s="671"/>
    </row>
    <row r="43" spans="1:19" ht="15" customHeight="1" x14ac:dyDescent="0.2">
      <c r="A43" s="636">
        <v>34</v>
      </c>
      <c r="B43" s="665"/>
      <c r="C43" s="666" t="s">
        <v>185</v>
      </c>
      <c r="D43" s="844">
        <v>65.465214022988491</v>
      </c>
      <c r="E43" s="667">
        <v>27</v>
      </c>
      <c r="F43" s="668">
        <v>58.8</v>
      </c>
      <c r="G43" s="669">
        <v>8</v>
      </c>
      <c r="H43" s="715">
        <v>11.7</v>
      </c>
      <c r="I43" s="671">
        <v>77</v>
      </c>
      <c r="J43" s="670">
        <v>4</v>
      </c>
      <c r="K43" s="671">
        <v>35</v>
      </c>
      <c r="L43" s="671">
        <v>2</v>
      </c>
      <c r="M43" s="671">
        <v>0</v>
      </c>
      <c r="N43" s="671">
        <v>2</v>
      </c>
      <c r="O43" s="843"/>
      <c r="P43" s="931">
        <v>5</v>
      </c>
      <c r="Q43" s="843"/>
      <c r="R43" s="843"/>
      <c r="S43" s="671"/>
    </row>
    <row r="44" spans="1:19" ht="15" customHeight="1" x14ac:dyDescent="0.2">
      <c r="A44" s="636">
        <v>35</v>
      </c>
      <c r="B44" s="665"/>
      <c r="C44" s="666" t="s">
        <v>186</v>
      </c>
      <c r="D44" s="842">
        <v>67.181627816091947</v>
      </c>
      <c r="E44" s="667">
        <v>25</v>
      </c>
      <c r="F44" s="668">
        <v>57.7</v>
      </c>
      <c r="G44" s="669">
        <v>13</v>
      </c>
      <c r="H44" s="715">
        <v>11.1</v>
      </c>
      <c r="I44" s="671">
        <v>78</v>
      </c>
      <c r="J44" s="670">
        <v>4</v>
      </c>
      <c r="K44" s="671">
        <v>36</v>
      </c>
      <c r="L44" s="671">
        <v>1</v>
      </c>
      <c r="M44" s="671">
        <v>0</v>
      </c>
      <c r="N44" s="671">
        <v>4</v>
      </c>
      <c r="O44" s="843"/>
      <c r="P44" s="931">
        <v>6</v>
      </c>
      <c r="Q44" s="843"/>
      <c r="R44" s="843"/>
      <c r="S44" s="671"/>
    </row>
    <row r="45" spans="1:19" ht="15" customHeight="1" x14ac:dyDescent="0.2">
      <c r="A45" s="636">
        <v>36</v>
      </c>
      <c r="B45" s="665"/>
      <c r="C45" s="666" t="s">
        <v>187</v>
      </c>
      <c r="D45" s="842">
        <v>60.318356551724143</v>
      </c>
      <c r="E45" s="667">
        <v>36</v>
      </c>
      <c r="F45" s="668">
        <v>56.8</v>
      </c>
      <c r="G45" s="669">
        <v>19</v>
      </c>
      <c r="H45" s="715">
        <v>12.6</v>
      </c>
      <c r="I45" s="671">
        <v>84</v>
      </c>
      <c r="J45" s="670">
        <v>5</v>
      </c>
      <c r="K45" s="671">
        <v>34</v>
      </c>
      <c r="L45" s="671">
        <v>1</v>
      </c>
      <c r="M45" s="671">
        <v>0</v>
      </c>
      <c r="N45" s="671">
        <v>4</v>
      </c>
      <c r="O45" s="843"/>
      <c r="P45" s="931">
        <v>5.5</v>
      </c>
      <c r="Q45" s="843"/>
      <c r="R45" s="843"/>
      <c r="S45" s="671"/>
    </row>
    <row r="46" spans="1:19" ht="15" customHeight="1" x14ac:dyDescent="0.2">
      <c r="A46" s="636">
        <v>37</v>
      </c>
      <c r="B46" s="665"/>
      <c r="C46" s="666" t="s">
        <v>188</v>
      </c>
      <c r="D46" s="844">
        <v>54.633212643678156</v>
      </c>
      <c r="E46" s="667">
        <v>44</v>
      </c>
      <c r="F46" s="668">
        <v>53.5</v>
      </c>
      <c r="G46" s="669">
        <v>39</v>
      </c>
      <c r="H46" s="715">
        <v>11</v>
      </c>
      <c r="I46" s="671">
        <v>87</v>
      </c>
      <c r="J46" s="670">
        <v>6</v>
      </c>
      <c r="K46" s="671">
        <v>37</v>
      </c>
      <c r="L46" s="671">
        <v>1</v>
      </c>
      <c r="M46" s="671">
        <v>0</v>
      </c>
      <c r="N46" s="671">
        <v>3</v>
      </c>
      <c r="O46" s="843"/>
      <c r="P46" s="931">
        <v>5.5</v>
      </c>
      <c r="Q46" s="843"/>
      <c r="R46" s="843"/>
      <c r="S46" s="671"/>
    </row>
    <row r="47" spans="1:19" ht="15" customHeight="1" x14ac:dyDescent="0.2">
      <c r="A47" s="636">
        <v>38</v>
      </c>
      <c r="B47" s="665"/>
      <c r="C47" s="666" t="s">
        <v>189</v>
      </c>
      <c r="D47" s="842">
        <v>64.274928735632173</v>
      </c>
      <c r="E47" s="667">
        <v>29</v>
      </c>
      <c r="F47" s="668">
        <v>58.4</v>
      </c>
      <c r="G47" s="669">
        <v>10</v>
      </c>
      <c r="H47" s="715">
        <v>10.8</v>
      </c>
      <c r="I47" s="671">
        <v>76</v>
      </c>
      <c r="J47" s="670">
        <v>4</v>
      </c>
      <c r="K47" s="671">
        <v>37</v>
      </c>
      <c r="L47" s="671">
        <v>2</v>
      </c>
      <c r="M47" s="671">
        <v>0</v>
      </c>
      <c r="N47" s="671">
        <v>4</v>
      </c>
      <c r="O47" s="843"/>
      <c r="P47" s="931">
        <v>5</v>
      </c>
      <c r="Q47" s="843"/>
      <c r="R47" s="843"/>
      <c r="S47" s="671"/>
    </row>
    <row r="48" spans="1:19" ht="15" customHeight="1" x14ac:dyDescent="0.2">
      <c r="A48" s="636">
        <v>39</v>
      </c>
      <c r="B48" s="665"/>
      <c r="C48" s="666" t="s">
        <v>190</v>
      </c>
      <c r="D48" s="842">
        <v>70.277609195402306</v>
      </c>
      <c r="E48" s="667">
        <v>17</v>
      </c>
      <c r="F48" s="668">
        <v>57.5</v>
      </c>
      <c r="G48" s="669">
        <v>14</v>
      </c>
      <c r="H48" s="715">
        <v>12</v>
      </c>
      <c r="I48" s="671">
        <v>84</v>
      </c>
      <c r="J48" s="670">
        <v>5</v>
      </c>
      <c r="K48" s="671">
        <v>34</v>
      </c>
      <c r="L48" s="671">
        <v>1</v>
      </c>
      <c r="M48" s="671">
        <v>0</v>
      </c>
      <c r="N48" s="671">
        <v>2</v>
      </c>
      <c r="O48" s="843"/>
      <c r="P48" s="931">
        <v>4.5</v>
      </c>
      <c r="Q48" s="843"/>
      <c r="R48" s="843"/>
      <c r="S48" s="671"/>
    </row>
    <row r="49" spans="1:83" ht="15" customHeight="1" x14ac:dyDescent="0.2">
      <c r="A49" s="636">
        <v>40</v>
      </c>
      <c r="B49" s="665"/>
      <c r="C49" s="666" t="s">
        <v>191</v>
      </c>
      <c r="D49" s="844">
        <v>63.139354137931029</v>
      </c>
      <c r="E49" s="667">
        <v>31</v>
      </c>
      <c r="F49" s="668">
        <v>56.7</v>
      </c>
      <c r="G49" s="669">
        <v>20</v>
      </c>
      <c r="H49" s="715">
        <v>12</v>
      </c>
      <c r="I49" s="671">
        <v>84</v>
      </c>
      <c r="J49" s="670">
        <v>6</v>
      </c>
      <c r="K49" s="671">
        <v>35</v>
      </c>
      <c r="L49" s="671">
        <v>1</v>
      </c>
      <c r="M49" s="671">
        <v>0</v>
      </c>
      <c r="N49" s="671">
        <v>1</v>
      </c>
      <c r="O49" s="843"/>
      <c r="P49" s="931">
        <v>4</v>
      </c>
      <c r="Q49" s="843"/>
      <c r="R49" s="843"/>
      <c r="S49" s="671"/>
    </row>
    <row r="50" spans="1:83" ht="15" customHeight="1" x14ac:dyDescent="0.2">
      <c r="A50" s="636">
        <v>41</v>
      </c>
      <c r="B50" s="665"/>
      <c r="C50" s="666" t="s">
        <v>192</v>
      </c>
      <c r="D50" s="842">
        <v>58.872087218390796</v>
      </c>
      <c r="E50" s="667">
        <v>38</v>
      </c>
      <c r="F50" s="668">
        <v>54.2</v>
      </c>
      <c r="G50" s="669">
        <v>38</v>
      </c>
      <c r="H50" s="715">
        <v>9.8699999999999992</v>
      </c>
      <c r="I50" s="671">
        <v>87</v>
      </c>
      <c r="J50" s="670">
        <v>6</v>
      </c>
      <c r="K50" s="671">
        <v>31</v>
      </c>
      <c r="L50" s="671">
        <v>2</v>
      </c>
      <c r="M50" s="671">
        <v>0</v>
      </c>
      <c r="N50" s="671">
        <v>2</v>
      </c>
      <c r="O50" s="843"/>
      <c r="P50" s="931">
        <v>4</v>
      </c>
      <c r="Q50" s="843"/>
      <c r="R50" s="843"/>
      <c r="S50" s="671"/>
    </row>
    <row r="51" spans="1:83" ht="15" customHeight="1" x14ac:dyDescent="0.2">
      <c r="A51" s="636">
        <v>42</v>
      </c>
      <c r="B51" s="665"/>
      <c r="C51" s="666" t="s">
        <v>193</v>
      </c>
      <c r="D51" s="844">
        <v>51.981234137931033</v>
      </c>
      <c r="E51" s="667">
        <v>47</v>
      </c>
      <c r="F51" s="668">
        <v>55.3</v>
      </c>
      <c r="G51" s="669">
        <v>33</v>
      </c>
      <c r="H51" s="715">
        <v>13.3</v>
      </c>
      <c r="I51" s="671">
        <v>87</v>
      </c>
      <c r="J51" s="670">
        <v>6</v>
      </c>
      <c r="K51" s="671">
        <v>35</v>
      </c>
      <c r="L51" s="671">
        <v>2</v>
      </c>
      <c r="M51" s="671">
        <v>0</v>
      </c>
      <c r="N51" s="671">
        <v>3</v>
      </c>
      <c r="O51" s="843"/>
      <c r="P51" s="931">
        <v>4</v>
      </c>
      <c r="Q51" s="843"/>
      <c r="R51" s="843"/>
      <c r="S51" s="671"/>
    </row>
    <row r="52" spans="1:83" ht="15" customHeight="1" x14ac:dyDescent="0.2">
      <c r="A52" s="636">
        <v>43</v>
      </c>
      <c r="B52" s="665"/>
      <c r="C52" s="666" t="s">
        <v>194</v>
      </c>
      <c r="D52" s="842">
        <v>83.046774252873547</v>
      </c>
      <c r="E52" s="667">
        <v>3</v>
      </c>
      <c r="F52" s="668"/>
      <c r="G52" s="669">
        <v>49</v>
      </c>
      <c r="H52" s="715">
        <v>12</v>
      </c>
      <c r="I52" s="671">
        <v>86</v>
      </c>
      <c r="J52" s="670">
        <v>5</v>
      </c>
      <c r="K52" s="671">
        <v>37</v>
      </c>
      <c r="L52" s="671">
        <v>1</v>
      </c>
      <c r="M52" s="671">
        <v>0</v>
      </c>
      <c r="N52" s="671">
        <v>2</v>
      </c>
      <c r="O52" s="843"/>
      <c r="P52" s="931">
        <v>5</v>
      </c>
      <c r="Q52" s="843"/>
      <c r="R52" s="843"/>
      <c r="S52" s="671"/>
    </row>
    <row r="53" spans="1:83" ht="15" customHeight="1" x14ac:dyDescent="0.2">
      <c r="A53" s="636">
        <v>44</v>
      </c>
      <c r="B53" s="665"/>
      <c r="C53" s="666" t="s">
        <v>195</v>
      </c>
      <c r="D53" s="842">
        <v>68.520668965517245</v>
      </c>
      <c r="E53" s="667">
        <v>23</v>
      </c>
      <c r="F53" s="668">
        <v>57</v>
      </c>
      <c r="G53" s="669">
        <v>17</v>
      </c>
      <c r="H53" s="715">
        <v>14.2</v>
      </c>
      <c r="I53" s="671">
        <v>87</v>
      </c>
      <c r="J53" s="670">
        <v>6</v>
      </c>
      <c r="K53" s="671">
        <v>38</v>
      </c>
      <c r="L53" s="671">
        <v>1</v>
      </c>
      <c r="M53" s="671">
        <v>0</v>
      </c>
      <c r="N53" s="671">
        <v>3</v>
      </c>
      <c r="O53" s="843"/>
      <c r="P53" s="931">
        <v>6</v>
      </c>
      <c r="Q53" s="843"/>
      <c r="R53" s="843"/>
      <c r="S53" s="671"/>
    </row>
    <row r="54" spans="1:83" ht="15" customHeight="1" x14ac:dyDescent="0.2">
      <c r="A54" s="636">
        <v>45</v>
      </c>
      <c r="B54" s="665"/>
      <c r="C54" s="666" t="s">
        <v>196</v>
      </c>
      <c r="D54" s="844">
        <v>72.899908045977014</v>
      </c>
      <c r="E54" s="667">
        <v>12</v>
      </c>
      <c r="F54" s="668"/>
      <c r="G54" s="669">
        <v>50</v>
      </c>
      <c r="H54" s="715">
        <v>12.8</v>
      </c>
      <c r="I54" s="671">
        <v>79</v>
      </c>
      <c r="J54" s="670">
        <v>4</v>
      </c>
      <c r="K54" s="671">
        <v>37</v>
      </c>
      <c r="L54" s="671">
        <v>2</v>
      </c>
      <c r="M54" s="671">
        <v>0</v>
      </c>
      <c r="N54" s="671">
        <v>3</v>
      </c>
      <c r="O54" s="843"/>
      <c r="P54" s="931">
        <v>5.5</v>
      </c>
      <c r="Q54" s="843"/>
      <c r="R54" s="843"/>
      <c r="S54" s="671"/>
    </row>
    <row r="55" spans="1:83" ht="15" customHeight="1" x14ac:dyDescent="0.2">
      <c r="A55" s="636">
        <v>46</v>
      </c>
      <c r="B55" s="665"/>
      <c r="C55" s="666" t="s">
        <v>197</v>
      </c>
      <c r="D55" s="845">
        <v>58.934176103448273</v>
      </c>
      <c r="E55" s="667">
        <v>37</v>
      </c>
      <c r="F55" s="668">
        <v>55.6</v>
      </c>
      <c r="G55" s="669">
        <v>29</v>
      </c>
      <c r="H55" s="715">
        <v>9.61</v>
      </c>
      <c r="I55" s="671">
        <v>78</v>
      </c>
      <c r="J55" s="670">
        <v>3</v>
      </c>
      <c r="K55" s="671">
        <v>34</v>
      </c>
      <c r="L55" s="671">
        <v>1</v>
      </c>
      <c r="M55" s="671">
        <v>0</v>
      </c>
      <c r="N55" s="671">
        <v>4</v>
      </c>
      <c r="O55" s="843"/>
      <c r="P55" s="931">
        <v>5</v>
      </c>
      <c r="Q55" s="843"/>
      <c r="R55" s="843"/>
      <c r="S55" s="671"/>
    </row>
    <row r="56" spans="1:83" ht="15" customHeight="1" x14ac:dyDescent="0.2">
      <c r="A56" s="636">
        <v>47</v>
      </c>
      <c r="B56" s="665"/>
      <c r="C56" s="666" t="s">
        <v>198</v>
      </c>
      <c r="D56" s="842">
        <v>49.296119310344821</v>
      </c>
      <c r="E56" s="667">
        <v>48</v>
      </c>
      <c r="F56" s="668">
        <v>52.1</v>
      </c>
      <c r="G56" s="669">
        <v>42</v>
      </c>
      <c r="H56" s="715">
        <v>9.6999999999999993</v>
      </c>
      <c r="I56" s="671">
        <v>77</v>
      </c>
      <c r="J56" s="670">
        <v>3</v>
      </c>
      <c r="K56" s="671">
        <v>33</v>
      </c>
      <c r="L56" s="671">
        <v>2</v>
      </c>
      <c r="M56" s="671">
        <v>0</v>
      </c>
      <c r="N56" s="671">
        <v>6</v>
      </c>
      <c r="O56" s="843"/>
      <c r="P56" s="931">
        <v>4.5</v>
      </c>
      <c r="Q56" s="843"/>
      <c r="R56" s="843"/>
      <c r="S56" s="671"/>
    </row>
    <row r="57" spans="1:83" ht="15" customHeight="1" x14ac:dyDescent="0.2">
      <c r="A57" s="636">
        <v>48</v>
      </c>
      <c r="B57" s="665"/>
      <c r="C57" s="666" t="s">
        <v>199</v>
      </c>
      <c r="D57" s="840">
        <v>58.377378620689647</v>
      </c>
      <c r="E57" s="667">
        <v>41</v>
      </c>
      <c r="F57" s="668">
        <v>61.8</v>
      </c>
      <c r="G57" s="669">
        <v>2</v>
      </c>
      <c r="H57" s="715">
        <v>10.3</v>
      </c>
      <c r="I57" s="671">
        <v>74</v>
      </c>
      <c r="J57" s="670">
        <v>3</v>
      </c>
      <c r="K57" s="671">
        <v>33</v>
      </c>
      <c r="L57" s="671">
        <v>2</v>
      </c>
      <c r="M57" s="671">
        <v>0</v>
      </c>
      <c r="N57" s="671">
        <v>4</v>
      </c>
      <c r="O57" s="841"/>
      <c r="P57" s="932">
        <v>4.5</v>
      </c>
      <c r="Q57" s="841"/>
      <c r="R57" s="841"/>
      <c r="S57" s="671"/>
    </row>
    <row r="58" spans="1:83" ht="15" customHeight="1" x14ac:dyDescent="0.2">
      <c r="A58" s="636">
        <v>49</v>
      </c>
      <c r="B58" s="665"/>
      <c r="C58" s="666" t="s">
        <v>200</v>
      </c>
      <c r="D58" s="844">
        <v>62.623476436781601</v>
      </c>
      <c r="E58" s="667">
        <v>32</v>
      </c>
      <c r="F58" s="668">
        <v>56</v>
      </c>
      <c r="G58" s="669">
        <v>27</v>
      </c>
      <c r="H58" s="715">
        <v>11.7</v>
      </c>
      <c r="I58" s="671">
        <v>87</v>
      </c>
      <c r="J58" s="670">
        <v>6</v>
      </c>
      <c r="K58" s="671">
        <v>35</v>
      </c>
      <c r="L58" s="671">
        <v>1</v>
      </c>
      <c r="M58" s="671">
        <v>0</v>
      </c>
      <c r="N58" s="671">
        <v>1</v>
      </c>
      <c r="O58" s="843"/>
      <c r="P58" s="931">
        <v>6</v>
      </c>
      <c r="Q58" s="843"/>
      <c r="R58" s="843"/>
      <c r="S58" s="671"/>
    </row>
    <row r="59" spans="1:83" ht="15" customHeight="1" x14ac:dyDescent="0.2">
      <c r="A59" s="636">
        <v>50</v>
      </c>
      <c r="B59" s="665"/>
      <c r="C59" s="666" t="s">
        <v>201</v>
      </c>
      <c r="D59" s="842">
        <v>70.617316091954024</v>
      </c>
      <c r="E59" s="667">
        <v>16</v>
      </c>
      <c r="F59" s="668">
        <v>64</v>
      </c>
      <c r="G59" s="669">
        <v>1</v>
      </c>
      <c r="H59" s="715">
        <v>15</v>
      </c>
      <c r="I59" s="671">
        <v>88</v>
      </c>
      <c r="J59" s="670">
        <v>6</v>
      </c>
      <c r="K59" s="671">
        <v>33</v>
      </c>
      <c r="L59" s="671">
        <v>1</v>
      </c>
      <c r="M59" s="671">
        <v>0</v>
      </c>
      <c r="N59" s="671">
        <v>1</v>
      </c>
      <c r="O59" s="843"/>
      <c r="P59" s="931">
        <v>5</v>
      </c>
      <c r="Q59" s="843"/>
      <c r="R59" s="843"/>
      <c r="S59" s="671"/>
    </row>
    <row r="60" spans="1:83" ht="15" customHeight="1" x14ac:dyDescent="0.2">
      <c r="A60" s="636">
        <v>51</v>
      </c>
      <c r="B60" s="665"/>
      <c r="C60" s="666" t="s">
        <v>202</v>
      </c>
      <c r="D60" s="842">
        <v>60.9031291954023</v>
      </c>
      <c r="E60" s="667">
        <v>35</v>
      </c>
      <c r="F60" s="668">
        <v>54.2</v>
      </c>
      <c r="G60" s="669">
        <v>37</v>
      </c>
      <c r="H60" s="715">
        <v>11.6</v>
      </c>
      <c r="I60" s="671">
        <v>86</v>
      </c>
      <c r="J60" s="670">
        <v>6</v>
      </c>
      <c r="K60" s="671">
        <v>33</v>
      </c>
      <c r="L60" s="671">
        <v>1</v>
      </c>
      <c r="M60" s="671">
        <v>0</v>
      </c>
      <c r="N60" s="671">
        <v>1</v>
      </c>
      <c r="O60" s="843"/>
      <c r="P60" s="931">
        <v>5</v>
      </c>
      <c r="Q60" s="843"/>
      <c r="R60" s="843"/>
      <c r="S60" s="671"/>
    </row>
    <row r="61" spans="1:83" ht="15" customHeight="1" x14ac:dyDescent="0.2">
      <c r="A61" s="721">
        <v>52</v>
      </c>
      <c r="B61" s="722"/>
      <c r="C61" s="723" t="s">
        <v>203</v>
      </c>
      <c r="D61" s="934">
        <v>52.983548275862063</v>
      </c>
      <c r="E61" s="724">
        <v>46</v>
      </c>
      <c r="F61" s="725">
        <v>61.5</v>
      </c>
      <c r="G61" s="726">
        <v>3</v>
      </c>
      <c r="H61" s="935">
        <v>10.199999999999999</v>
      </c>
      <c r="I61" s="727">
        <v>87</v>
      </c>
      <c r="J61" s="731">
        <v>6</v>
      </c>
      <c r="K61" s="727">
        <v>36</v>
      </c>
      <c r="L61" s="727">
        <v>2</v>
      </c>
      <c r="M61" s="727">
        <v>4</v>
      </c>
      <c r="N61" s="727">
        <v>3</v>
      </c>
      <c r="O61" s="936"/>
      <c r="P61" s="937">
        <v>5</v>
      </c>
      <c r="Q61" s="936"/>
      <c r="R61" s="936"/>
      <c r="S61" s="727"/>
    </row>
    <row r="62" spans="1:83" s="862" customFormat="1" ht="15" customHeight="1" x14ac:dyDescent="0.2">
      <c r="A62" s="938"/>
      <c r="B62" s="939"/>
      <c r="C62" s="940" t="s">
        <v>1</v>
      </c>
      <c r="D62" s="941">
        <v>65.76149102298848</v>
      </c>
      <c r="E62" s="942"/>
      <c r="F62" s="943">
        <v>55.552083333333314</v>
      </c>
      <c r="G62" s="942"/>
      <c r="H62" s="944">
        <v>13.7262</v>
      </c>
      <c r="I62" s="945">
        <v>85.519230769230774</v>
      </c>
      <c r="J62" s="945">
        <v>5.5192307692307692</v>
      </c>
      <c r="K62" s="945">
        <v>34.634615384615387</v>
      </c>
      <c r="L62" s="945">
        <v>1.3333333333333333</v>
      </c>
      <c r="M62" s="945">
        <v>7.6923076923076927E-2</v>
      </c>
      <c r="N62" s="945">
        <v>2.204081632653061</v>
      </c>
      <c r="O62" s="946"/>
      <c r="P62" s="946">
        <v>5.0673076923076925</v>
      </c>
      <c r="Q62" s="947"/>
      <c r="R62" s="947"/>
      <c r="S62" s="945"/>
      <c r="T62" s="861"/>
      <c r="U62" s="861"/>
      <c r="V62" s="861"/>
      <c r="W62" s="861"/>
      <c r="X62" s="861"/>
      <c r="Y62" s="861"/>
      <c r="Z62" s="861"/>
      <c r="AA62" s="861"/>
      <c r="AB62" s="861"/>
      <c r="AC62" s="861"/>
      <c r="AD62" s="861"/>
      <c r="AE62" s="861"/>
      <c r="AF62" s="861"/>
      <c r="AG62" s="861"/>
      <c r="AH62" s="861"/>
      <c r="AI62" s="861"/>
      <c r="AJ62" s="861"/>
      <c r="AK62" s="861"/>
      <c r="AL62" s="861"/>
      <c r="AM62" s="861"/>
      <c r="AN62" s="861"/>
      <c r="AO62" s="861"/>
      <c r="AP62" s="861"/>
      <c r="AQ62" s="861"/>
      <c r="AR62" s="861"/>
      <c r="AS62" s="861"/>
      <c r="AT62" s="861"/>
      <c r="AU62" s="861"/>
      <c r="AV62" s="861"/>
      <c r="AW62" s="861"/>
      <c r="AX62" s="861"/>
      <c r="AY62" s="861"/>
      <c r="AZ62" s="861"/>
      <c r="BA62" s="861"/>
      <c r="BB62" s="861"/>
      <c r="BC62" s="861"/>
      <c r="BD62" s="861"/>
      <c r="BE62" s="861"/>
      <c r="BF62" s="861"/>
      <c r="BG62" s="861"/>
      <c r="BH62" s="861"/>
      <c r="BI62" s="861"/>
      <c r="BJ62" s="861"/>
      <c r="BK62" s="861"/>
      <c r="BL62" s="861"/>
      <c r="BM62" s="861"/>
      <c r="BN62" s="861"/>
      <c r="BO62" s="861"/>
      <c r="BP62" s="861"/>
      <c r="BQ62" s="861"/>
      <c r="BR62" s="861"/>
      <c r="BS62" s="861"/>
      <c r="BT62" s="861"/>
      <c r="BU62" s="861"/>
      <c r="BV62" s="861"/>
      <c r="BW62" s="861"/>
      <c r="BX62" s="861"/>
      <c r="BY62" s="861"/>
      <c r="BZ62" s="861"/>
      <c r="CA62" s="861"/>
      <c r="CB62" s="861"/>
      <c r="CC62" s="861"/>
      <c r="CD62" s="861"/>
      <c r="CE62" s="861"/>
    </row>
    <row r="63" spans="1:83" s="862" customFormat="1" ht="15" customHeight="1" x14ac:dyDescent="0.2">
      <c r="A63" s="948"/>
      <c r="B63" s="949"/>
      <c r="C63" s="950" t="s">
        <v>255</v>
      </c>
      <c r="D63" s="951"/>
      <c r="E63" s="952"/>
      <c r="F63" s="953"/>
      <c r="G63" s="952"/>
      <c r="H63" s="954"/>
      <c r="I63" s="955"/>
      <c r="J63" s="955"/>
      <c r="K63" s="956"/>
      <c r="L63" s="955"/>
      <c r="M63" s="956"/>
      <c r="N63" s="956"/>
      <c r="O63" s="956"/>
      <c r="P63" s="956"/>
      <c r="Q63" s="957"/>
      <c r="R63" s="957"/>
      <c r="S63" s="956"/>
      <c r="T63" s="861"/>
      <c r="U63" s="861"/>
      <c r="V63" s="861"/>
      <c r="W63" s="861"/>
      <c r="X63" s="861"/>
      <c r="Y63" s="861"/>
      <c r="Z63" s="861"/>
      <c r="AA63" s="861"/>
      <c r="AB63" s="861"/>
      <c r="AC63" s="861"/>
      <c r="AD63" s="861"/>
      <c r="AE63" s="861"/>
      <c r="AF63" s="861"/>
      <c r="AG63" s="861"/>
      <c r="AH63" s="861"/>
      <c r="AI63" s="861"/>
      <c r="AJ63" s="861"/>
      <c r="AK63" s="861"/>
      <c r="AL63" s="861"/>
      <c r="AM63" s="861"/>
      <c r="AN63" s="861"/>
      <c r="AO63" s="861"/>
      <c r="AP63" s="861"/>
      <c r="AQ63" s="861"/>
      <c r="AR63" s="861"/>
      <c r="AS63" s="861"/>
      <c r="AT63" s="861"/>
      <c r="AU63" s="861"/>
      <c r="AV63" s="861"/>
      <c r="AW63" s="861"/>
      <c r="AX63" s="861"/>
      <c r="AY63" s="861"/>
      <c r="AZ63" s="861"/>
      <c r="BA63" s="861"/>
      <c r="BB63" s="861"/>
      <c r="BC63" s="861"/>
      <c r="BD63" s="861"/>
      <c r="BE63" s="861"/>
      <c r="BF63" s="861"/>
      <c r="BG63" s="861"/>
      <c r="BH63" s="861"/>
      <c r="BI63" s="861"/>
      <c r="BJ63" s="861"/>
      <c r="BK63" s="861"/>
      <c r="BL63" s="861"/>
      <c r="BM63" s="861"/>
      <c r="BN63" s="861"/>
      <c r="BO63" s="861"/>
      <c r="BP63" s="861"/>
      <c r="BQ63" s="861"/>
      <c r="BR63" s="861"/>
      <c r="BS63" s="861"/>
      <c r="BT63" s="861"/>
      <c r="BU63" s="861"/>
      <c r="BV63" s="861"/>
      <c r="BW63" s="861"/>
      <c r="BX63" s="861"/>
      <c r="BY63" s="861"/>
      <c r="BZ63" s="861"/>
      <c r="CA63" s="861"/>
      <c r="CB63" s="861"/>
      <c r="CC63" s="861"/>
      <c r="CD63" s="861"/>
      <c r="CE63" s="861"/>
    </row>
    <row r="64" spans="1:83" s="673" customFormat="1" ht="15" customHeight="1" x14ac:dyDescent="0.2">
      <c r="A64" s="907"/>
      <c r="B64" s="958"/>
      <c r="C64" s="959" t="s">
        <v>80</v>
      </c>
      <c r="D64" s="960"/>
      <c r="E64" s="961"/>
      <c r="F64" s="962"/>
      <c r="G64" s="963"/>
      <c r="H64" s="964"/>
      <c r="I64" s="965"/>
      <c r="J64" s="965"/>
      <c r="K64" s="966"/>
      <c r="L64" s="965"/>
      <c r="M64" s="967"/>
      <c r="N64" s="956"/>
      <c r="O64" s="967"/>
      <c r="P64" s="956"/>
      <c r="Q64" s="968"/>
      <c r="R64" s="968"/>
      <c r="S64" s="967"/>
      <c r="T64" s="672"/>
      <c r="U64" s="672"/>
      <c r="V64" s="672"/>
      <c r="W64" s="672"/>
      <c r="X64" s="672"/>
      <c r="Y64" s="672"/>
      <c r="Z64" s="672"/>
      <c r="AA64" s="672"/>
      <c r="AB64" s="672"/>
      <c r="AC64" s="672"/>
      <c r="AD64" s="672"/>
      <c r="AE64" s="672"/>
      <c r="AF64" s="672"/>
      <c r="AG64" s="672"/>
      <c r="AH64" s="672"/>
      <c r="AI64" s="672"/>
      <c r="AJ64" s="672"/>
      <c r="AK64" s="672"/>
      <c r="AL64" s="672"/>
      <c r="AM64" s="672"/>
      <c r="AN64" s="672"/>
      <c r="AO64" s="672"/>
      <c r="AP64" s="672"/>
      <c r="AQ64" s="672"/>
      <c r="AR64" s="672"/>
      <c r="AS64" s="672"/>
      <c r="AT64" s="672"/>
      <c r="AU64" s="672"/>
      <c r="AV64" s="672"/>
      <c r="AW64" s="672"/>
      <c r="AX64" s="672"/>
      <c r="AY64" s="672"/>
      <c r="AZ64" s="672"/>
      <c r="BA64" s="672"/>
      <c r="BB64" s="672"/>
      <c r="BC64" s="672"/>
      <c r="BD64" s="672"/>
      <c r="BE64" s="672"/>
      <c r="BF64" s="672"/>
      <c r="BG64" s="672"/>
      <c r="BH64" s="672"/>
      <c r="BI64" s="672"/>
      <c r="BJ64" s="672"/>
      <c r="BK64" s="672"/>
      <c r="BL64" s="672"/>
      <c r="BM64" s="672"/>
      <c r="BN64" s="672"/>
      <c r="BO64" s="672"/>
      <c r="BP64" s="672"/>
      <c r="BQ64" s="672"/>
      <c r="BR64" s="672"/>
      <c r="BS64" s="672"/>
      <c r="BT64" s="672"/>
      <c r="BU64" s="672"/>
      <c r="BV64" s="672"/>
      <c r="BW64" s="672"/>
      <c r="BX64" s="672"/>
      <c r="BY64" s="672"/>
      <c r="BZ64" s="672"/>
      <c r="CA64" s="672"/>
      <c r="CB64" s="672"/>
      <c r="CC64" s="672"/>
      <c r="CD64" s="672"/>
      <c r="CE64" s="672"/>
    </row>
    <row r="65" spans="1:83" s="884" customFormat="1" ht="15" customHeight="1" thickBot="1" x14ac:dyDescent="0.25">
      <c r="A65" s="969"/>
      <c r="B65" s="970"/>
      <c r="C65" s="971" t="s">
        <v>256</v>
      </c>
      <c r="D65" s="972"/>
      <c r="E65" s="973"/>
      <c r="F65" s="974"/>
      <c r="G65" s="973"/>
      <c r="H65" s="975"/>
      <c r="I65" s="976"/>
      <c r="J65" s="976"/>
      <c r="K65" s="977"/>
      <c r="L65" s="976"/>
      <c r="M65" s="977"/>
      <c r="N65" s="977"/>
      <c r="O65" s="977"/>
      <c r="P65" s="977"/>
      <c r="Q65" s="978"/>
      <c r="R65" s="978"/>
      <c r="S65" s="977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883"/>
      <c r="AL65" s="883"/>
      <c r="AM65" s="883"/>
      <c r="AN65" s="883"/>
      <c r="AO65" s="883"/>
      <c r="AP65" s="883"/>
      <c r="AQ65" s="883"/>
      <c r="AR65" s="883"/>
      <c r="AS65" s="883"/>
      <c r="AT65" s="883"/>
      <c r="AU65" s="883"/>
      <c r="AV65" s="883"/>
      <c r="AW65" s="883"/>
      <c r="AX65" s="883"/>
      <c r="AY65" s="883"/>
      <c r="AZ65" s="883"/>
      <c r="BA65" s="883"/>
      <c r="BB65" s="883"/>
      <c r="BC65" s="883"/>
      <c r="BD65" s="883"/>
      <c r="BE65" s="883"/>
      <c r="BF65" s="883"/>
      <c r="BG65" s="883"/>
      <c r="BH65" s="883"/>
      <c r="BI65" s="883"/>
      <c r="BJ65" s="883"/>
      <c r="BK65" s="883"/>
      <c r="BL65" s="883"/>
      <c r="BM65" s="883"/>
      <c r="BN65" s="883"/>
      <c r="BO65" s="883"/>
      <c r="BP65" s="883"/>
      <c r="BQ65" s="883"/>
      <c r="BR65" s="883"/>
      <c r="BS65" s="883"/>
      <c r="BT65" s="883"/>
      <c r="BU65" s="883"/>
      <c r="BV65" s="883"/>
      <c r="BW65" s="883"/>
      <c r="BX65" s="883"/>
      <c r="BY65" s="883"/>
      <c r="BZ65" s="883"/>
      <c r="CA65" s="883"/>
      <c r="CB65" s="883"/>
      <c r="CC65" s="883"/>
      <c r="CD65" s="883"/>
      <c r="CE65" s="883"/>
    </row>
    <row r="66" spans="1:83" x14ac:dyDescent="0.2">
      <c r="A66" s="676"/>
      <c r="B66" s="677"/>
      <c r="C66" s="678" t="s">
        <v>123</v>
      </c>
      <c r="D66" s="1147"/>
      <c r="E66" s="1147"/>
      <c r="F66" s="1147"/>
      <c r="G66" s="1147"/>
      <c r="H66" s="1147"/>
      <c r="I66" s="1147"/>
      <c r="J66" s="1147"/>
      <c r="K66" s="1147"/>
      <c r="L66" s="1147"/>
      <c r="M66" s="1147"/>
      <c r="N66" s="1147"/>
      <c r="O66" s="1147"/>
      <c r="P66" s="1147"/>
      <c r="Q66" s="1147"/>
      <c r="R66" s="1147"/>
      <c r="S66" s="1147"/>
    </row>
    <row r="67" spans="1:83" x14ac:dyDescent="0.2">
      <c r="A67" s="679"/>
      <c r="B67" s="680"/>
      <c r="C67" s="681"/>
      <c r="D67" s="1148"/>
      <c r="E67" s="1148"/>
      <c r="F67" s="1148"/>
      <c r="G67" s="1148"/>
      <c r="H67" s="1148"/>
      <c r="I67" s="1148"/>
      <c r="J67" s="1148"/>
      <c r="K67" s="1148"/>
      <c r="L67" s="1148"/>
      <c r="M67" s="1148"/>
      <c r="N67" s="1148"/>
      <c r="O67" s="1148"/>
      <c r="P67" s="1148"/>
      <c r="Q67" s="1148"/>
      <c r="R67" s="1148"/>
      <c r="S67" s="1148"/>
    </row>
    <row r="68" spans="1:83" x14ac:dyDescent="0.2">
      <c r="A68" s="679"/>
      <c r="B68" s="680"/>
      <c r="C68" s="681"/>
      <c r="D68" s="1148"/>
      <c r="E68" s="1148"/>
      <c r="F68" s="1148"/>
      <c r="G68" s="1148"/>
      <c r="H68" s="1148"/>
      <c r="I68" s="1148"/>
      <c r="J68" s="1148"/>
      <c r="K68" s="1148"/>
      <c r="L68" s="1148"/>
      <c r="M68" s="1148"/>
      <c r="N68" s="1148"/>
      <c r="O68" s="1148"/>
      <c r="P68" s="1148"/>
      <c r="Q68" s="1148"/>
      <c r="R68" s="1148"/>
      <c r="S68" s="1148"/>
    </row>
    <row r="69" spans="1:83" ht="12.75" thickBot="1" x14ac:dyDescent="0.25">
      <c r="A69" s="682"/>
      <c r="B69" s="683"/>
      <c r="C69" s="684"/>
      <c r="D69" s="1149"/>
      <c r="E69" s="1149"/>
      <c r="F69" s="1149"/>
      <c r="G69" s="1149"/>
      <c r="H69" s="1149"/>
      <c r="I69" s="1149"/>
      <c r="J69" s="1149"/>
      <c r="K69" s="1149"/>
      <c r="L69" s="1149"/>
      <c r="M69" s="1149"/>
      <c r="N69" s="1149"/>
      <c r="O69" s="1149"/>
      <c r="P69" s="1149"/>
      <c r="Q69" s="1149"/>
      <c r="R69" s="1149"/>
      <c r="S69" s="1149"/>
    </row>
    <row r="72" spans="1:83" x14ac:dyDescent="0.2">
      <c r="C72" s="618" t="s">
        <v>4</v>
      </c>
    </row>
    <row r="74" spans="1:83" s="685" customFormat="1" x14ac:dyDescent="0.2">
      <c r="A74" s="616"/>
      <c r="B74" s="617"/>
      <c r="C74" s="618"/>
      <c r="D74" s="619"/>
      <c r="E74" s="620"/>
      <c r="F74" s="616"/>
      <c r="G74" s="621"/>
      <c r="H74" s="712"/>
      <c r="I74" s="712"/>
      <c r="J74" s="712"/>
      <c r="K74" s="616" t="s">
        <v>4</v>
      </c>
      <c r="L74" s="712"/>
      <c r="M74" s="616"/>
      <c r="N74" s="622"/>
      <c r="O74" s="616"/>
      <c r="P74" s="616"/>
      <c r="Q74" s="618"/>
      <c r="R74" s="618"/>
      <c r="S74" s="618"/>
      <c r="T74" s="623"/>
      <c r="U74" s="623"/>
      <c r="V74" s="623"/>
      <c r="W74" s="623"/>
      <c r="X74" s="623"/>
      <c r="Y74" s="623"/>
      <c r="Z74" s="623"/>
      <c r="AA74" s="623"/>
      <c r="AB74" s="623"/>
      <c r="AC74" s="623"/>
      <c r="AD74" s="623"/>
      <c r="AE74" s="623"/>
      <c r="AF74" s="623"/>
      <c r="AG74" s="623"/>
      <c r="AH74" s="623"/>
      <c r="AI74" s="623"/>
      <c r="AJ74" s="623"/>
      <c r="AK74" s="623"/>
      <c r="AL74" s="623"/>
      <c r="AM74" s="623"/>
      <c r="AN74" s="623"/>
      <c r="AO74" s="623"/>
      <c r="AP74" s="623"/>
      <c r="AQ74" s="623"/>
      <c r="AR74" s="623"/>
      <c r="AS74" s="623"/>
      <c r="AT74" s="623"/>
      <c r="AU74" s="623"/>
      <c r="AV74" s="623"/>
      <c r="AW74" s="623"/>
      <c r="AX74" s="623"/>
      <c r="AY74" s="623"/>
      <c r="AZ74" s="623"/>
      <c r="BA74" s="623"/>
      <c r="BB74" s="623"/>
      <c r="BC74" s="623"/>
      <c r="BD74" s="623"/>
      <c r="BE74" s="623"/>
      <c r="BF74" s="623"/>
      <c r="BG74" s="623"/>
      <c r="BH74" s="623"/>
      <c r="BI74" s="623"/>
      <c r="BJ74" s="623"/>
      <c r="BK74" s="623"/>
      <c r="BL74" s="623"/>
      <c r="BM74" s="623"/>
      <c r="BN74" s="623"/>
      <c r="BO74" s="623"/>
      <c r="BP74" s="623"/>
      <c r="BQ74" s="623"/>
      <c r="BR74" s="623"/>
      <c r="BS74" s="623"/>
      <c r="BT74" s="623"/>
      <c r="BU74" s="623"/>
      <c r="BV74" s="623"/>
      <c r="BW74" s="623"/>
      <c r="BX74" s="623"/>
      <c r="BY74" s="623"/>
      <c r="BZ74" s="623"/>
      <c r="CA74" s="623"/>
      <c r="CB74" s="623"/>
      <c r="CC74" s="623"/>
      <c r="CD74" s="623"/>
      <c r="CE74" s="623"/>
    </row>
  </sheetData>
  <mergeCells count="5">
    <mergeCell ref="A4:S4"/>
    <mergeCell ref="D66:S66"/>
    <mergeCell ref="D67:S67"/>
    <mergeCell ref="D68:S68"/>
    <mergeCell ref="D69:S69"/>
  </mergeCells>
  <pageMargins left="0.5" right="0.25" top="0.75" bottom="0.25" header="0.25" footer="0.25"/>
  <pageSetup scale="9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C74"/>
  <sheetViews>
    <sheetView zoomScaleNormal="100" workbookViewId="0">
      <pane ySplit="8" topLeftCell="A9" activePane="bottomLeft" state="frozen"/>
      <selection pane="bottomLeft" activeCell="F18" sqref="F18"/>
    </sheetView>
  </sheetViews>
  <sheetFormatPr defaultColWidth="9" defaultRowHeight="12" x14ac:dyDescent="0.2"/>
  <cols>
    <col min="1" max="1" width="4.42578125" style="616" customWidth="1"/>
    <col min="2" max="2" width="1.140625" style="617" customWidth="1"/>
    <col min="3" max="3" width="19.42578125" style="618" customWidth="1"/>
    <col min="4" max="4" width="9.5703125" style="619" customWidth="1"/>
    <col min="5" max="5" width="4.140625" style="620" customWidth="1"/>
    <col min="6" max="6" width="8.140625" style="616" customWidth="1"/>
    <col min="7" max="7" width="3.85546875" style="621" customWidth="1"/>
    <col min="8" max="8" width="7.42578125" style="619" customWidth="1"/>
    <col min="9" max="9" width="7.42578125" style="616" customWidth="1"/>
    <col min="10" max="10" width="7.42578125" style="712" customWidth="1"/>
    <col min="11" max="11" width="7.42578125" style="616" customWidth="1"/>
    <col min="12" max="12" width="7.42578125" style="622" customWidth="1"/>
    <col min="13" max="14" width="7.42578125" style="616" customWidth="1"/>
    <col min="15" max="17" width="7.42578125" style="618" customWidth="1"/>
    <col min="18" max="81" width="9" style="623"/>
    <col min="82" max="256" width="9" style="618"/>
    <col min="257" max="257" width="4.42578125" style="618" customWidth="1"/>
    <col min="258" max="258" width="1.140625" style="618" customWidth="1"/>
    <col min="259" max="259" width="19.42578125" style="618" customWidth="1"/>
    <col min="260" max="260" width="9.5703125" style="618" customWidth="1"/>
    <col min="261" max="261" width="4.140625" style="618" customWidth="1"/>
    <col min="262" max="262" width="8.140625" style="618" customWidth="1"/>
    <col min="263" max="263" width="3.85546875" style="618" customWidth="1"/>
    <col min="264" max="273" width="7.42578125" style="618" customWidth="1"/>
    <col min="274" max="512" width="9" style="618"/>
    <col min="513" max="513" width="4.42578125" style="618" customWidth="1"/>
    <col min="514" max="514" width="1.140625" style="618" customWidth="1"/>
    <col min="515" max="515" width="19.42578125" style="618" customWidth="1"/>
    <col min="516" max="516" width="9.5703125" style="618" customWidth="1"/>
    <col min="517" max="517" width="4.140625" style="618" customWidth="1"/>
    <col min="518" max="518" width="8.140625" style="618" customWidth="1"/>
    <col min="519" max="519" width="3.85546875" style="618" customWidth="1"/>
    <col min="520" max="529" width="7.42578125" style="618" customWidth="1"/>
    <col min="530" max="768" width="9" style="618"/>
    <col min="769" max="769" width="4.42578125" style="618" customWidth="1"/>
    <col min="770" max="770" width="1.140625" style="618" customWidth="1"/>
    <col min="771" max="771" width="19.42578125" style="618" customWidth="1"/>
    <col min="772" max="772" width="9.5703125" style="618" customWidth="1"/>
    <col min="773" max="773" width="4.140625" style="618" customWidth="1"/>
    <col min="774" max="774" width="8.140625" style="618" customWidth="1"/>
    <col min="775" max="775" width="3.85546875" style="618" customWidth="1"/>
    <col min="776" max="785" width="7.42578125" style="618" customWidth="1"/>
    <col min="786" max="1024" width="9" style="618"/>
    <col min="1025" max="1025" width="4.42578125" style="618" customWidth="1"/>
    <col min="1026" max="1026" width="1.140625" style="618" customWidth="1"/>
    <col min="1027" max="1027" width="19.42578125" style="618" customWidth="1"/>
    <col min="1028" max="1028" width="9.5703125" style="618" customWidth="1"/>
    <col min="1029" max="1029" width="4.140625" style="618" customWidth="1"/>
    <col min="1030" max="1030" width="8.140625" style="618" customWidth="1"/>
    <col min="1031" max="1031" width="3.85546875" style="618" customWidth="1"/>
    <col min="1032" max="1041" width="7.42578125" style="618" customWidth="1"/>
    <col min="1042" max="1280" width="9" style="618"/>
    <col min="1281" max="1281" width="4.42578125" style="618" customWidth="1"/>
    <col min="1282" max="1282" width="1.140625" style="618" customWidth="1"/>
    <col min="1283" max="1283" width="19.42578125" style="618" customWidth="1"/>
    <col min="1284" max="1284" width="9.5703125" style="618" customWidth="1"/>
    <col min="1285" max="1285" width="4.140625" style="618" customWidth="1"/>
    <col min="1286" max="1286" width="8.140625" style="618" customWidth="1"/>
    <col min="1287" max="1287" width="3.85546875" style="618" customWidth="1"/>
    <col min="1288" max="1297" width="7.42578125" style="618" customWidth="1"/>
    <col min="1298" max="1536" width="9" style="618"/>
    <col min="1537" max="1537" width="4.42578125" style="618" customWidth="1"/>
    <col min="1538" max="1538" width="1.140625" style="618" customWidth="1"/>
    <col min="1539" max="1539" width="19.42578125" style="618" customWidth="1"/>
    <col min="1540" max="1540" width="9.5703125" style="618" customWidth="1"/>
    <col min="1541" max="1541" width="4.140625" style="618" customWidth="1"/>
    <col min="1542" max="1542" width="8.140625" style="618" customWidth="1"/>
    <col min="1543" max="1543" width="3.85546875" style="618" customWidth="1"/>
    <col min="1544" max="1553" width="7.42578125" style="618" customWidth="1"/>
    <col min="1554" max="1792" width="9" style="618"/>
    <col min="1793" max="1793" width="4.42578125" style="618" customWidth="1"/>
    <col min="1794" max="1794" width="1.140625" style="618" customWidth="1"/>
    <col min="1795" max="1795" width="19.42578125" style="618" customWidth="1"/>
    <col min="1796" max="1796" width="9.5703125" style="618" customWidth="1"/>
    <col min="1797" max="1797" width="4.140625" style="618" customWidth="1"/>
    <col min="1798" max="1798" width="8.140625" style="618" customWidth="1"/>
    <col min="1799" max="1799" width="3.85546875" style="618" customWidth="1"/>
    <col min="1800" max="1809" width="7.42578125" style="618" customWidth="1"/>
    <col min="1810" max="2048" width="9" style="618"/>
    <col min="2049" max="2049" width="4.42578125" style="618" customWidth="1"/>
    <col min="2050" max="2050" width="1.140625" style="618" customWidth="1"/>
    <col min="2051" max="2051" width="19.42578125" style="618" customWidth="1"/>
    <col min="2052" max="2052" width="9.5703125" style="618" customWidth="1"/>
    <col min="2053" max="2053" width="4.140625" style="618" customWidth="1"/>
    <col min="2054" max="2054" width="8.140625" style="618" customWidth="1"/>
    <col min="2055" max="2055" width="3.85546875" style="618" customWidth="1"/>
    <col min="2056" max="2065" width="7.42578125" style="618" customWidth="1"/>
    <col min="2066" max="2304" width="9" style="618"/>
    <col min="2305" max="2305" width="4.42578125" style="618" customWidth="1"/>
    <col min="2306" max="2306" width="1.140625" style="618" customWidth="1"/>
    <col min="2307" max="2307" width="19.42578125" style="618" customWidth="1"/>
    <col min="2308" max="2308" width="9.5703125" style="618" customWidth="1"/>
    <col min="2309" max="2309" width="4.140625" style="618" customWidth="1"/>
    <col min="2310" max="2310" width="8.140625" style="618" customWidth="1"/>
    <col min="2311" max="2311" width="3.85546875" style="618" customWidth="1"/>
    <col min="2312" max="2321" width="7.42578125" style="618" customWidth="1"/>
    <col min="2322" max="2560" width="9" style="618"/>
    <col min="2561" max="2561" width="4.42578125" style="618" customWidth="1"/>
    <col min="2562" max="2562" width="1.140625" style="618" customWidth="1"/>
    <col min="2563" max="2563" width="19.42578125" style="618" customWidth="1"/>
    <col min="2564" max="2564" width="9.5703125" style="618" customWidth="1"/>
    <col min="2565" max="2565" width="4.140625" style="618" customWidth="1"/>
    <col min="2566" max="2566" width="8.140625" style="618" customWidth="1"/>
    <col min="2567" max="2567" width="3.85546875" style="618" customWidth="1"/>
    <col min="2568" max="2577" width="7.42578125" style="618" customWidth="1"/>
    <col min="2578" max="2816" width="9" style="618"/>
    <col min="2817" max="2817" width="4.42578125" style="618" customWidth="1"/>
    <col min="2818" max="2818" width="1.140625" style="618" customWidth="1"/>
    <col min="2819" max="2819" width="19.42578125" style="618" customWidth="1"/>
    <col min="2820" max="2820" width="9.5703125" style="618" customWidth="1"/>
    <col min="2821" max="2821" width="4.140625" style="618" customWidth="1"/>
    <col min="2822" max="2822" width="8.140625" style="618" customWidth="1"/>
    <col min="2823" max="2823" width="3.85546875" style="618" customWidth="1"/>
    <col min="2824" max="2833" width="7.42578125" style="618" customWidth="1"/>
    <col min="2834" max="3072" width="9" style="618"/>
    <col min="3073" max="3073" width="4.42578125" style="618" customWidth="1"/>
    <col min="3074" max="3074" width="1.140625" style="618" customWidth="1"/>
    <col min="3075" max="3075" width="19.42578125" style="618" customWidth="1"/>
    <col min="3076" max="3076" width="9.5703125" style="618" customWidth="1"/>
    <col min="3077" max="3077" width="4.140625" style="618" customWidth="1"/>
    <col min="3078" max="3078" width="8.140625" style="618" customWidth="1"/>
    <col min="3079" max="3079" width="3.85546875" style="618" customWidth="1"/>
    <col min="3080" max="3089" width="7.42578125" style="618" customWidth="1"/>
    <col min="3090" max="3328" width="9" style="618"/>
    <col min="3329" max="3329" width="4.42578125" style="618" customWidth="1"/>
    <col min="3330" max="3330" width="1.140625" style="618" customWidth="1"/>
    <col min="3331" max="3331" width="19.42578125" style="618" customWidth="1"/>
    <col min="3332" max="3332" width="9.5703125" style="618" customWidth="1"/>
    <col min="3333" max="3333" width="4.140625" style="618" customWidth="1"/>
    <col min="3334" max="3334" width="8.140625" style="618" customWidth="1"/>
    <col min="3335" max="3335" width="3.85546875" style="618" customWidth="1"/>
    <col min="3336" max="3345" width="7.42578125" style="618" customWidth="1"/>
    <col min="3346" max="3584" width="9" style="618"/>
    <col min="3585" max="3585" width="4.42578125" style="618" customWidth="1"/>
    <col min="3586" max="3586" width="1.140625" style="618" customWidth="1"/>
    <col min="3587" max="3587" width="19.42578125" style="618" customWidth="1"/>
    <col min="3588" max="3588" width="9.5703125" style="618" customWidth="1"/>
    <col min="3589" max="3589" width="4.140625" style="618" customWidth="1"/>
    <col min="3590" max="3590" width="8.140625" style="618" customWidth="1"/>
    <col min="3591" max="3591" width="3.85546875" style="618" customWidth="1"/>
    <col min="3592" max="3601" width="7.42578125" style="618" customWidth="1"/>
    <col min="3602" max="3840" width="9" style="618"/>
    <col min="3841" max="3841" width="4.42578125" style="618" customWidth="1"/>
    <col min="3842" max="3842" width="1.140625" style="618" customWidth="1"/>
    <col min="3843" max="3843" width="19.42578125" style="618" customWidth="1"/>
    <col min="3844" max="3844" width="9.5703125" style="618" customWidth="1"/>
    <col min="3845" max="3845" width="4.140625" style="618" customWidth="1"/>
    <col min="3846" max="3846" width="8.140625" style="618" customWidth="1"/>
    <col min="3847" max="3847" width="3.85546875" style="618" customWidth="1"/>
    <col min="3848" max="3857" width="7.42578125" style="618" customWidth="1"/>
    <col min="3858" max="4096" width="9" style="618"/>
    <col min="4097" max="4097" width="4.42578125" style="618" customWidth="1"/>
    <col min="4098" max="4098" width="1.140625" style="618" customWidth="1"/>
    <col min="4099" max="4099" width="19.42578125" style="618" customWidth="1"/>
    <col min="4100" max="4100" width="9.5703125" style="618" customWidth="1"/>
    <col min="4101" max="4101" width="4.140625" style="618" customWidth="1"/>
    <col min="4102" max="4102" width="8.140625" style="618" customWidth="1"/>
    <col min="4103" max="4103" width="3.85546875" style="618" customWidth="1"/>
    <col min="4104" max="4113" width="7.42578125" style="618" customWidth="1"/>
    <col min="4114" max="4352" width="9" style="618"/>
    <col min="4353" max="4353" width="4.42578125" style="618" customWidth="1"/>
    <col min="4354" max="4354" width="1.140625" style="618" customWidth="1"/>
    <col min="4355" max="4355" width="19.42578125" style="618" customWidth="1"/>
    <col min="4356" max="4356" width="9.5703125" style="618" customWidth="1"/>
    <col min="4357" max="4357" width="4.140625" style="618" customWidth="1"/>
    <col min="4358" max="4358" width="8.140625" style="618" customWidth="1"/>
    <col min="4359" max="4359" width="3.85546875" style="618" customWidth="1"/>
    <col min="4360" max="4369" width="7.42578125" style="618" customWidth="1"/>
    <col min="4370" max="4608" width="9" style="618"/>
    <col min="4609" max="4609" width="4.42578125" style="618" customWidth="1"/>
    <col min="4610" max="4610" width="1.140625" style="618" customWidth="1"/>
    <col min="4611" max="4611" width="19.42578125" style="618" customWidth="1"/>
    <col min="4612" max="4612" width="9.5703125" style="618" customWidth="1"/>
    <col min="4613" max="4613" width="4.140625" style="618" customWidth="1"/>
    <col min="4614" max="4614" width="8.140625" style="618" customWidth="1"/>
    <col min="4615" max="4615" width="3.85546875" style="618" customWidth="1"/>
    <col min="4616" max="4625" width="7.42578125" style="618" customWidth="1"/>
    <col min="4626" max="4864" width="9" style="618"/>
    <col min="4865" max="4865" width="4.42578125" style="618" customWidth="1"/>
    <col min="4866" max="4866" width="1.140625" style="618" customWidth="1"/>
    <col min="4867" max="4867" width="19.42578125" style="618" customWidth="1"/>
    <col min="4868" max="4868" width="9.5703125" style="618" customWidth="1"/>
    <col min="4869" max="4869" width="4.140625" style="618" customWidth="1"/>
    <col min="4870" max="4870" width="8.140625" style="618" customWidth="1"/>
    <col min="4871" max="4871" width="3.85546875" style="618" customWidth="1"/>
    <col min="4872" max="4881" width="7.42578125" style="618" customWidth="1"/>
    <col min="4882" max="5120" width="9" style="618"/>
    <col min="5121" max="5121" width="4.42578125" style="618" customWidth="1"/>
    <col min="5122" max="5122" width="1.140625" style="618" customWidth="1"/>
    <col min="5123" max="5123" width="19.42578125" style="618" customWidth="1"/>
    <col min="5124" max="5124" width="9.5703125" style="618" customWidth="1"/>
    <col min="5125" max="5125" width="4.140625" style="618" customWidth="1"/>
    <col min="5126" max="5126" width="8.140625" style="618" customWidth="1"/>
    <col min="5127" max="5127" width="3.85546875" style="618" customWidth="1"/>
    <col min="5128" max="5137" width="7.42578125" style="618" customWidth="1"/>
    <col min="5138" max="5376" width="9" style="618"/>
    <col min="5377" max="5377" width="4.42578125" style="618" customWidth="1"/>
    <col min="5378" max="5378" width="1.140625" style="618" customWidth="1"/>
    <col min="5379" max="5379" width="19.42578125" style="618" customWidth="1"/>
    <col min="5380" max="5380" width="9.5703125" style="618" customWidth="1"/>
    <col min="5381" max="5381" width="4.140625" style="618" customWidth="1"/>
    <col min="5382" max="5382" width="8.140625" style="618" customWidth="1"/>
    <col min="5383" max="5383" width="3.85546875" style="618" customWidth="1"/>
    <col min="5384" max="5393" width="7.42578125" style="618" customWidth="1"/>
    <col min="5394" max="5632" width="9" style="618"/>
    <col min="5633" max="5633" width="4.42578125" style="618" customWidth="1"/>
    <col min="5634" max="5634" width="1.140625" style="618" customWidth="1"/>
    <col min="5635" max="5635" width="19.42578125" style="618" customWidth="1"/>
    <col min="5636" max="5636" width="9.5703125" style="618" customWidth="1"/>
    <col min="5637" max="5637" width="4.140625" style="618" customWidth="1"/>
    <col min="5638" max="5638" width="8.140625" style="618" customWidth="1"/>
    <col min="5639" max="5639" width="3.85546875" style="618" customWidth="1"/>
    <col min="5640" max="5649" width="7.42578125" style="618" customWidth="1"/>
    <col min="5650" max="5888" width="9" style="618"/>
    <col min="5889" max="5889" width="4.42578125" style="618" customWidth="1"/>
    <col min="5890" max="5890" width="1.140625" style="618" customWidth="1"/>
    <col min="5891" max="5891" width="19.42578125" style="618" customWidth="1"/>
    <col min="5892" max="5892" width="9.5703125" style="618" customWidth="1"/>
    <col min="5893" max="5893" width="4.140625" style="618" customWidth="1"/>
    <col min="5894" max="5894" width="8.140625" style="618" customWidth="1"/>
    <col min="5895" max="5895" width="3.85546875" style="618" customWidth="1"/>
    <col min="5896" max="5905" width="7.42578125" style="618" customWidth="1"/>
    <col min="5906" max="6144" width="9" style="618"/>
    <col min="6145" max="6145" width="4.42578125" style="618" customWidth="1"/>
    <col min="6146" max="6146" width="1.140625" style="618" customWidth="1"/>
    <col min="6147" max="6147" width="19.42578125" style="618" customWidth="1"/>
    <col min="6148" max="6148" width="9.5703125" style="618" customWidth="1"/>
    <col min="6149" max="6149" width="4.140625" style="618" customWidth="1"/>
    <col min="6150" max="6150" width="8.140625" style="618" customWidth="1"/>
    <col min="6151" max="6151" width="3.85546875" style="618" customWidth="1"/>
    <col min="6152" max="6161" width="7.42578125" style="618" customWidth="1"/>
    <col min="6162" max="6400" width="9" style="618"/>
    <col min="6401" max="6401" width="4.42578125" style="618" customWidth="1"/>
    <col min="6402" max="6402" width="1.140625" style="618" customWidth="1"/>
    <col min="6403" max="6403" width="19.42578125" style="618" customWidth="1"/>
    <col min="6404" max="6404" width="9.5703125" style="618" customWidth="1"/>
    <col min="6405" max="6405" width="4.140625" style="618" customWidth="1"/>
    <col min="6406" max="6406" width="8.140625" style="618" customWidth="1"/>
    <col min="6407" max="6407" width="3.85546875" style="618" customWidth="1"/>
    <col min="6408" max="6417" width="7.42578125" style="618" customWidth="1"/>
    <col min="6418" max="6656" width="9" style="618"/>
    <col min="6657" max="6657" width="4.42578125" style="618" customWidth="1"/>
    <col min="6658" max="6658" width="1.140625" style="618" customWidth="1"/>
    <col min="6659" max="6659" width="19.42578125" style="618" customWidth="1"/>
    <col min="6660" max="6660" width="9.5703125" style="618" customWidth="1"/>
    <col min="6661" max="6661" width="4.140625" style="618" customWidth="1"/>
    <col min="6662" max="6662" width="8.140625" style="618" customWidth="1"/>
    <col min="6663" max="6663" width="3.85546875" style="618" customWidth="1"/>
    <col min="6664" max="6673" width="7.42578125" style="618" customWidth="1"/>
    <col min="6674" max="6912" width="9" style="618"/>
    <col min="6913" max="6913" width="4.42578125" style="618" customWidth="1"/>
    <col min="6914" max="6914" width="1.140625" style="618" customWidth="1"/>
    <col min="6915" max="6915" width="19.42578125" style="618" customWidth="1"/>
    <col min="6916" max="6916" width="9.5703125" style="618" customWidth="1"/>
    <col min="6917" max="6917" width="4.140625" style="618" customWidth="1"/>
    <col min="6918" max="6918" width="8.140625" style="618" customWidth="1"/>
    <col min="6919" max="6919" width="3.85546875" style="618" customWidth="1"/>
    <col min="6920" max="6929" width="7.42578125" style="618" customWidth="1"/>
    <col min="6930" max="7168" width="9" style="618"/>
    <col min="7169" max="7169" width="4.42578125" style="618" customWidth="1"/>
    <col min="7170" max="7170" width="1.140625" style="618" customWidth="1"/>
    <col min="7171" max="7171" width="19.42578125" style="618" customWidth="1"/>
    <col min="7172" max="7172" width="9.5703125" style="618" customWidth="1"/>
    <col min="7173" max="7173" width="4.140625" style="618" customWidth="1"/>
    <col min="7174" max="7174" width="8.140625" style="618" customWidth="1"/>
    <col min="7175" max="7175" width="3.85546875" style="618" customWidth="1"/>
    <col min="7176" max="7185" width="7.42578125" style="618" customWidth="1"/>
    <col min="7186" max="7424" width="9" style="618"/>
    <col min="7425" max="7425" width="4.42578125" style="618" customWidth="1"/>
    <col min="7426" max="7426" width="1.140625" style="618" customWidth="1"/>
    <col min="7427" max="7427" width="19.42578125" style="618" customWidth="1"/>
    <col min="7428" max="7428" width="9.5703125" style="618" customWidth="1"/>
    <col min="7429" max="7429" width="4.140625" style="618" customWidth="1"/>
    <col min="7430" max="7430" width="8.140625" style="618" customWidth="1"/>
    <col min="7431" max="7431" width="3.85546875" style="618" customWidth="1"/>
    <col min="7432" max="7441" width="7.42578125" style="618" customWidth="1"/>
    <col min="7442" max="7680" width="9" style="618"/>
    <col min="7681" max="7681" width="4.42578125" style="618" customWidth="1"/>
    <col min="7682" max="7682" width="1.140625" style="618" customWidth="1"/>
    <col min="7683" max="7683" width="19.42578125" style="618" customWidth="1"/>
    <col min="7684" max="7684" width="9.5703125" style="618" customWidth="1"/>
    <col min="7685" max="7685" width="4.140625" style="618" customWidth="1"/>
    <col min="7686" max="7686" width="8.140625" style="618" customWidth="1"/>
    <col min="7687" max="7687" width="3.85546875" style="618" customWidth="1"/>
    <col min="7688" max="7697" width="7.42578125" style="618" customWidth="1"/>
    <col min="7698" max="7936" width="9" style="618"/>
    <col min="7937" max="7937" width="4.42578125" style="618" customWidth="1"/>
    <col min="7938" max="7938" width="1.140625" style="618" customWidth="1"/>
    <col min="7939" max="7939" width="19.42578125" style="618" customWidth="1"/>
    <col min="7940" max="7940" width="9.5703125" style="618" customWidth="1"/>
    <col min="7941" max="7941" width="4.140625" style="618" customWidth="1"/>
    <col min="7942" max="7942" width="8.140625" style="618" customWidth="1"/>
    <col min="7943" max="7943" width="3.85546875" style="618" customWidth="1"/>
    <col min="7944" max="7953" width="7.42578125" style="618" customWidth="1"/>
    <col min="7954" max="8192" width="9" style="618"/>
    <col min="8193" max="8193" width="4.42578125" style="618" customWidth="1"/>
    <col min="8194" max="8194" width="1.140625" style="618" customWidth="1"/>
    <col min="8195" max="8195" width="19.42578125" style="618" customWidth="1"/>
    <col min="8196" max="8196" width="9.5703125" style="618" customWidth="1"/>
    <col min="8197" max="8197" width="4.140625" style="618" customWidth="1"/>
    <col min="8198" max="8198" width="8.140625" style="618" customWidth="1"/>
    <col min="8199" max="8199" width="3.85546875" style="618" customWidth="1"/>
    <col min="8200" max="8209" width="7.42578125" style="618" customWidth="1"/>
    <col min="8210" max="8448" width="9" style="618"/>
    <col min="8449" max="8449" width="4.42578125" style="618" customWidth="1"/>
    <col min="8450" max="8450" width="1.140625" style="618" customWidth="1"/>
    <col min="8451" max="8451" width="19.42578125" style="618" customWidth="1"/>
    <col min="8452" max="8452" width="9.5703125" style="618" customWidth="1"/>
    <col min="8453" max="8453" width="4.140625" style="618" customWidth="1"/>
    <col min="8454" max="8454" width="8.140625" style="618" customWidth="1"/>
    <col min="8455" max="8455" width="3.85546875" style="618" customWidth="1"/>
    <col min="8456" max="8465" width="7.42578125" style="618" customWidth="1"/>
    <col min="8466" max="8704" width="9" style="618"/>
    <col min="8705" max="8705" width="4.42578125" style="618" customWidth="1"/>
    <col min="8706" max="8706" width="1.140625" style="618" customWidth="1"/>
    <col min="8707" max="8707" width="19.42578125" style="618" customWidth="1"/>
    <col min="8708" max="8708" width="9.5703125" style="618" customWidth="1"/>
    <col min="8709" max="8709" width="4.140625" style="618" customWidth="1"/>
    <col min="8710" max="8710" width="8.140625" style="618" customWidth="1"/>
    <col min="8711" max="8711" width="3.85546875" style="618" customWidth="1"/>
    <col min="8712" max="8721" width="7.42578125" style="618" customWidth="1"/>
    <col min="8722" max="8960" width="9" style="618"/>
    <col min="8961" max="8961" width="4.42578125" style="618" customWidth="1"/>
    <col min="8962" max="8962" width="1.140625" style="618" customWidth="1"/>
    <col min="8963" max="8963" width="19.42578125" style="618" customWidth="1"/>
    <col min="8964" max="8964" width="9.5703125" style="618" customWidth="1"/>
    <col min="8965" max="8965" width="4.140625" style="618" customWidth="1"/>
    <col min="8966" max="8966" width="8.140625" style="618" customWidth="1"/>
    <col min="8967" max="8967" width="3.85546875" style="618" customWidth="1"/>
    <col min="8968" max="8977" width="7.42578125" style="618" customWidth="1"/>
    <col min="8978" max="9216" width="9" style="618"/>
    <col min="9217" max="9217" width="4.42578125" style="618" customWidth="1"/>
    <col min="9218" max="9218" width="1.140625" style="618" customWidth="1"/>
    <col min="9219" max="9219" width="19.42578125" style="618" customWidth="1"/>
    <col min="9220" max="9220" width="9.5703125" style="618" customWidth="1"/>
    <col min="9221" max="9221" width="4.140625" style="618" customWidth="1"/>
    <col min="9222" max="9222" width="8.140625" style="618" customWidth="1"/>
    <col min="9223" max="9223" width="3.85546875" style="618" customWidth="1"/>
    <col min="9224" max="9233" width="7.42578125" style="618" customWidth="1"/>
    <col min="9234" max="9472" width="9" style="618"/>
    <col min="9473" max="9473" width="4.42578125" style="618" customWidth="1"/>
    <col min="9474" max="9474" width="1.140625" style="618" customWidth="1"/>
    <col min="9475" max="9475" width="19.42578125" style="618" customWidth="1"/>
    <col min="9476" max="9476" width="9.5703125" style="618" customWidth="1"/>
    <col min="9477" max="9477" width="4.140625" style="618" customWidth="1"/>
    <col min="9478" max="9478" width="8.140625" style="618" customWidth="1"/>
    <col min="9479" max="9479" width="3.85546875" style="618" customWidth="1"/>
    <col min="9480" max="9489" width="7.42578125" style="618" customWidth="1"/>
    <col min="9490" max="9728" width="9" style="618"/>
    <col min="9729" max="9729" width="4.42578125" style="618" customWidth="1"/>
    <col min="9730" max="9730" width="1.140625" style="618" customWidth="1"/>
    <col min="9731" max="9731" width="19.42578125" style="618" customWidth="1"/>
    <col min="9732" max="9732" width="9.5703125" style="618" customWidth="1"/>
    <col min="9733" max="9733" width="4.140625" style="618" customWidth="1"/>
    <col min="9734" max="9734" width="8.140625" style="618" customWidth="1"/>
    <col min="9735" max="9735" width="3.85546875" style="618" customWidth="1"/>
    <col min="9736" max="9745" width="7.42578125" style="618" customWidth="1"/>
    <col min="9746" max="9984" width="9" style="618"/>
    <col min="9985" max="9985" width="4.42578125" style="618" customWidth="1"/>
    <col min="9986" max="9986" width="1.140625" style="618" customWidth="1"/>
    <col min="9987" max="9987" width="19.42578125" style="618" customWidth="1"/>
    <col min="9988" max="9988" width="9.5703125" style="618" customWidth="1"/>
    <col min="9989" max="9989" width="4.140625" style="618" customWidth="1"/>
    <col min="9990" max="9990" width="8.140625" style="618" customWidth="1"/>
    <col min="9991" max="9991" width="3.85546875" style="618" customWidth="1"/>
    <col min="9992" max="10001" width="7.42578125" style="618" customWidth="1"/>
    <col min="10002" max="10240" width="9" style="618"/>
    <col min="10241" max="10241" width="4.42578125" style="618" customWidth="1"/>
    <col min="10242" max="10242" width="1.140625" style="618" customWidth="1"/>
    <col min="10243" max="10243" width="19.42578125" style="618" customWidth="1"/>
    <col min="10244" max="10244" width="9.5703125" style="618" customWidth="1"/>
    <col min="10245" max="10245" width="4.140625" style="618" customWidth="1"/>
    <col min="10246" max="10246" width="8.140625" style="618" customWidth="1"/>
    <col min="10247" max="10247" width="3.85546875" style="618" customWidth="1"/>
    <col min="10248" max="10257" width="7.42578125" style="618" customWidth="1"/>
    <col min="10258" max="10496" width="9" style="618"/>
    <col min="10497" max="10497" width="4.42578125" style="618" customWidth="1"/>
    <col min="10498" max="10498" width="1.140625" style="618" customWidth="1"/>
    <col min="10499" max="10499" width="19.42578125" style="618" customWidth="1"/>
    <col min="10500" max="10500" width="9.5703125" style="618" customWidth="1"/>
    <col min="10501" max="10501" width="4.140625" style="618" customWidth="1"/>
    <col min="10502" max="10502" width="8.140625" style="618" customWidth="1"/>
    <col min="10503" max="10503" width="3.85546875" style="618" customWidth="1"/>
    <col min="10504" max="10513" width="7.42578125" style="618" customWidth="1"/>
    <col min="10514" max="10752" width="9" style="618"/>
    <col min="10753" max="10753" width="4.42578125" style="618" customWidth="1"/>
    <col min="10754" max="10754" width="1.140625" style="618" customWidth="1"/>
    <col min="10755" max="10755" width="19.42578125" style="618" customWidth="1"/>
    <col min="10756" max="10756" width="9.5703125" style="618" customWidth="1"/>
    <col min="10757" max="10757" width="4.140625" style="618" customWidth="1"/>
    <col min="10758" max="10758" width="8.140625" style="618" customWidth="1"/>
    <col min="10759" max="10759" width="3.85546875" style="618" customWidth="1"/>
    <col min="10760" max="10769" width="7.42578125" style="618" customWidth="1"/>
    <col min="10770" max="11008" width="9" style="618"/>
    <col min="11009" max="11009" width="4.42578125" style="618" customWidth="1"/>
    <col min="11010" max="11010" width="1.140625" style="618" customWidth="1"/>
    <col min="11011" max="11011" width="19.42578125" style="618" customWidth="1"/>
    <col min="11012" max="11012" width="9.5703125" style="618" customWidth="1"/>
    <col min="11013" max="11013" width="4.140625" style="618" customWidth="1"/>
    <col min="11014" max="11014" width="8.140625" style="618" customWidth="1"/>
    <col min="11015" max="11015" width="3.85546875" style="618" customWidth="1"/>
    <col min="11016" max="11025" width="7.42578125" style="618" customWidth="1"/>
    <col min="11026" max="11264" width="9" style="618"/>
    <col min="11265" max="11265" width="4.42578125" style="618" customWidth="1"/>
    <col min="11266" max="11266" width="1.140625" style="618" customWidth="1"/>
    <col min="11267" max="11267" width="19.42578125" style="618" customWidth="1"/>
    <col min="11268" max="11268" width="9.5703125" style="618" customWidth="1"/>
    <col min="11269" max="11269" width="4.140625" style="618" customWidth="1"/>
    <col min="11270" max="11270" width="8.140625" style="618" customWidth="1"/>
    <col min="11271" max="11271" width="3.85546875" style="618" customWidth="1"/>
    <col min="11272" max="11281" width="7.42578125" style="618" customWidth="1"/>
    <col min="11282" max="11520" width="9" style="618"/>
    <col min="11521" max="11521" width="4.42578125" style="618" customWidth="1"/>
    <col min="11522" max="11522" width="1.140625" style="618" customWidth="1"/>
    <col min="11523" max="11523" width="19.42578125" style="618" customWidth="1"/>
    <col min="11524" max="11524" width="9.5703125" style="618" customWidth="1"/>
    <col min="11525" max="11525" width="4.140625" style="618" customWidth="1"/>
    <col min="11526" max="11526" width="8.140625" style="618" customWidth="1"/>
    <col min="11527" max="11527" width="3.85546875" style="618" customWidth="1"/>
    <col min="11528" max="11537" width="7.42578125" style="618" customWidth="1"/>
    <col min="11538" max="11776" width="9" style="618"/>
    <col min="11777" max="11777" width="4.42578125" style="618" customWidth="1"/>
    <col min="11778" max="11778" width="1.140625" style="618" customWidth="1"/>
    <col min="11779" max="11779" width="19.42578125" style="618" customWidth="1"/>
    <col min="11780" max="11780" width="9.5703125" style="618" customWidth="1"/>
    <col min="11781" max="11781" width="4.140625" style="618" customWidth="1"/>
    <col min="11782" max="11782" width="8.140625" style="618" customWidth="1"/>
    <col min="11783" max="11783" width="3.85546875" style="618" customWidth="1"/>
    <col min="11784" max="11793" width="7.42578125" style="618" customWidth="1"/>
    <col min="11794" max="12032" width="9" style="618"/>
    <col min="12033" max="12033" width="4.42578125" style="618" customWidth="1"/>
    <col min="12034" max="12034" width="1.140625" style="618" customWidth="1"/>
    <col min="12035" max="12035" width="19.42578125" style="618" customWidth="1"/>
    <col min="12036" max="12036" width="9.5703125" style="618" customWidth="1"/>
    <col min="12037" max="12037" width="4.140625" style="618" customWidth="1"/>
    <col min="12038" max="12038" width="8.140625" style="618" customWidth="1"/>
    <col min="12039" max="12039" width="3.85546875" style="618" customWidth="1"/>
    <col min="12040" max="12049" width="7.42578125" style="618" customWidth="1"/>
    <col min="12050" max="12288" width="9" style="618"/>
    <col min="12289" max="12289" width="4.42578125" style="618" customWidth="1"/>
    <col min="12290" max="12290" width="1.140625" style="618" customWidth="1"/>
    <col min="12291" max="12291" width="19.42578125" style="618" customWidth="1"/>
    <col min="12292" max="12292" width="9.5703125" style="618" customWidth="1"/>
    <col min="12293" max="12293" width="4.140625" style="618" customWidth="1"/>
    <col min="12294" max="12294" width="8.140625" style="618" customWidth="1"/>
    <col min="12295" max="12295" width="3.85546875" style="618" customWidth="1"/>
    <col min="12296" max="12305" width="7.42578125" style="618" customWidth="1"/>
    <col min="12306" max="12544" width="9" style="618"/>
    <col min="12545" max="12545" width="4.42578125" style="618" customWidth="1"/>
    <col min="12546" max="12546" width="1.140625" style="618" customWidth="1"/>
    <col min="12547" max="12547" width="19.42578125" style="618" customWidth="1"/>
    <col min="12548" max="12548" width="9.5703125" style="618" customWidth="1"/>
    <col min="12549" max="12549" width="4.140625" style="618" customWidth="1"/>
    <col min="12550" max="12550" width="8.140625" style="618" customWidth="1"/>
    <col min="12551" max="12551" width="3.85546875" style="618" customWidth="1"/>
    <col min="12552" max="12561" width="7.42578125" style="618" customWidth="1"/>
    <col min="12562" max="12800" width="9" style="618"/>
    <col min="12801" max="12801" width="4.42578125" style="618" customWidth="1"/>
    <col min="12802" max="12802" width="1.140625" style="618" customWidth="1"/>
    <col min="12803" max="12803" width="19.42578125" style="618" customWidth="1"/>
    <col min="12804" max="12804" width="9.5703125" style="618" customWidth="1"/>
    <col min="12805" max="12805" width="4.140625" style="618" customWidth="1"/>
    <col min="12806" max="12806" width="8.140625" style="618" customWidth="1"/>
    <col min="12807" max="12807" width="3.85546875" style="618" customWidth="1"/>
    <col min="12808" max="12817" width="7.42578125" style="618" customWidth="1"/>
    <col min="12818" max="13056" width="9" style="618"/>
    <col min="13057" max="13057" width="4.42578125" style="618" customWidth="1"/>
    <col min="13058" max="13058" width="1.140625" style="618" customWidth="1"/>
    <col min="13059" max="13059" width="19.42578125" style="618" customWidth="1"/>
    <col min="13060" max="13060" width="9.5703125" style="618" customWidth="1"/>
    <col min="13061" max="13061" width="4.140625" style="618" customWidth="1"/>
    <col min="13062" max="13062" width="8.140625" style="618" customWidth="1"/>
    <col min="13063" max="13063" width="3.85546875" style="618" customWidth="1"/>
    <col min="13064" max="13073" width="7.42578125" style="618" customWidth="1"/>
    <col min="13074" max="13312" width="9" style="618"/>
    <col min="13313" max="13313" width="4.42578125" style="618" customWidth="1"/>
    <col min="13314" max="13314" width="1.140625" style="618" customWidth="1"/>
    <col min="13315" max="13315" width="19.42578125" style="618" customWidth="1"/>
    <col min="13316" max="13316" width="9.5703125" style="618" customWidth="1"/>
    <col min="13317" max="13317" width="4.140625" style="618" customWidth="1"/>
    <col min="13318" max="13318" width="8.140625" style="618" customWidth="1"/>
    <col min="13319" max="13319" width="3.85546875" style="618" customWidth="1"/>
    <col min="13320" max="13329" width="7.42578125" style="618" customWidth="1"/>
    <col min="13330" max="13568" width="9" style="618"/>
    <col min="13569" max="13569" width="4.42578125" style="618" customWidth="1"/>
    <col min="13570" max="13570" width="1.140625" style="618" customWidth="1"/>
    <col min="13571" max="13571" width="19.42578125" style="618" customWidth="1"/>
    <col min="13572" max="13572" width="9.5703125" style="618" customWidth="1"/>
    <col min="13573" max="13573" width="4.140625" style="618" customWidth="1"/>
    <col min="13574" max="13574" width="8.140625" style="618" customWidth="1"/>
    <col min="13575" max="13575" width="3.85546875" style="618" customWidth="1"/>
    <col min="13576" max="13585" width="7.42578125" style="618" customWidth="1"/>
    <col min="13586" max="13824" width="9" style="618"/>
    <col min="13825" max="13825" width="4.42578125" style="618" customWidth="1"/>
    <col min="13826" max="13826" width="1.140625" style="618" customWidth="1"/>
    <col min="13827" max="13827" width="19.42578125" style="618" customWidth="1"/>
    <col min="13828" max="13828" width="9.5703125" style="618" customWidth="1"/>
    <col min="13829" max="13829" width="4.140625" style="618" customWidth="1"/>
    <col min="13830" max="13830" width="8.140625" style="618" customWidth="1"/>
    <col min="13831" max="13831" width="3.85546875" style="618" customWidth="1"/>
    <col min="13832" max="13841" width="7.42578125" style="618" customWidth="1"/>
    <col min="13842" max="14080" width="9" style="618"/>
    <col min="14081" max="14081" width="4.42578125" style="618" customWidth="1"/>
    <col min="14082" max="14082" width="1.140625" style="618" customWidth="1"/>
    <col min="14083" max="14083" width="19.42578125" style="618" customWidth="1"/>
    <col min="14084" max="14084" width="9.5703125" style="618" customWidth="1"/>
    <col min="14085" max="14085" width="4.140625" style="618" customWidth="1"/>
    <col min="14086" max="14086" width="8.140625" style="618" customWidth="1"/>
    <col min="14087" max="14087" width="3.85546875" style="618" customWidth="1"/>
    <col min="14088" max="14097" width="7.42578125" style="618" customWidth="1"/>
    <col min="14098" max="14336" width="9" style="618"/>
    <col min="14337" max="14337" width="4.42578125" style="618" customWidth="1"/>
    <col min="14338" max="14338" width="1.140625" style="618" customWidth="1"/>
    <col min="14339" max="14339" width="19.42578125" style="618" customWidth="1"/>
    <col min="14340" max="14340" width="9.5703125" style="618" customWidth="1"/>
    <col min="14341" max="14341" width="4.140625" style="618" customWidth="1"/>
    <col min="14342" max="14342" width="8.140625" style="618" customWidth="1"/>
    <col min="14343" max="14343" width="3.85546875" style="618" customWidth="1"/>
    <col min="14344" max="14353" width="7.42578125" style="618" customWidth="1"/>
    <col min="14354" max="14592" width="9" style="618"/>
    <col min="14593" max="14593" width="4.42578125" style="618" customWidth="1"/>
    <col min="14594" max="14594" width="1.140625" style="618" customWidth="1"/>
    <col min="14595" max="14595" width="19.42578125" style="618" customWidth="1"/>
    <col min="14596" max="14596" width="9.5703125" style="618" customWidth="1"/>
    <col min="14597" max="14597" width="4.140625" style="618" customWidth="1"/>
    <col min="14598" max="14598" width="8.140625" style="618" customWidth="1"/>
    <col min="14599" max="14599" width="3.85546875" style="618" customWidth="1"/>
    <col min="14600" max="14609" width="7.42578125" style="618" customWidth="1"/>
    <col min="14610" max="14848" width="9" style="618"/>
    <col min="14849" max="14849" width="4.42578125" style="618" customWidth="1"/>
    <col min="14850" max="14850" width="1.140625" style="618" customWidth="1"/>
    <col min="14851" max="14851" width="19.42578125" style="618" customWidth="1"/>
    <col min="14852" max="14852" width="9.5703125" style="618" customWidth="1"/>
    <col min="14853" max="14853" width="4.140625" style="618" customWidth="1"/>
    <col min="14854" max="14854" width="8.140625" style="618" customWidth="1"/>
    <col min="14855" max="14855" width="3.85546875" style="618" customWidth="1"/>
    <col min="14856" max="14865" width="7.42578125" style="618" customWidth="1"/>
    <col min="14866" max="15104" width="9" style="618"/>
    <col min="15105" max="15105" width="4.42578125" style="618" customWidth="1"/>
    <col min="15106" max="15106" width="1.140625" style="618" customWidth="1"/>
    <col min="15107" max="15107" width="19.42578125" style="618" customWidth="1"/>
    <col min="15108" max="15108" width="9.5703125" style="618" customWidth="1"/>
    <col min="15109" max="15109" width="4.140625" style="618" customWidth="1"/>
    <col min="15110" max="15110" width="8.140625" style="618" customWidth="1"/>
    <col min="15111" max="15111" width="3.85546875" style="618" customWidth="1"/>
    <col min="15112" max="15121" width="7.42578125" style="618" customWidth="1"/>
    <col min="15122" max="15360" width="9" style="618"/>
    <col min="15361" max="15361" width="4.42578125" style="618" customWidth="1"/>
    <col min="15362" max="15362" width="1.140625" style="618" customWidth="1"/>
    <col min="15363" max="15363" width="19.42578125" style="618" customWidth="1"/>
    <col min="15364" max="15364" width="9.5703125" style="618" customWidth="1"/>
    <col min="15365" max="15365" width="4.140625" style="618" customWidth="1"/>
    <col min="15366" max="15366" width="8.140625" style="618" customWidth="1"/>
    <col min="15367" max="15367" width="3.85546875" style="618" customWidth="1"/>
    <col min="15368" max="15377" width="7.42578125" style="618" customWidth="1"/>
    <col min="15378" max="15616" width="9" style="618"/>
    <col min="15617" max="15617" width="4.42578125" style="618" customWidth="1"/>
    <col min="15618" max="15618" width="1.140625" style="618" customWidth="1"/>
    <col min="15619" max="15619" width="19.42578125" style="618" customWidth="1"/>
    <col min="15620" max="15620" width="9.5703125" style="618" customWidth="1"/>
    <col min="15621" max="15621" width="4.140625" style="618" customWidth="1"/>
    <col min="15622" max="15622" width="8.140625" style="618" customWidth="1"/>
    <col min="15623" max="15623" width="3.85546875" style="618" customWidth="1"/>
    <col min="15624" max="15633" width="7.42578125" style="618" customWidth="1"/>
    <col min="15634" max="15872" width="9" style="618"/>
    <col min="15873" max="15873" width="4.42578125" style="618" customWidth="1"/>
    <col min="15874" max="15874" width="1.140625" style="618" customWidth="1"/>
    <col min="15875" max="15875" width="19.42578125" style="618" customWidth="1"/>
    <col min="15876" max="15876" width="9.5703125" style="618" customWidth="1"/>
    <col min="15877" max="15877" width="4.140625" style="618" customWidth="1"/>
    <col min="15878" max="15878" width="8.140625" style="618" customWidth="1"/>
    <col min="15879" max="15879" width="3.85546875" style="618" customWidth="1"/>
    <col min="15880" max="15889" width="7.42578125" style="618" customWidth="1"/>
    <col min="15890" max="16128" width="9" style="618"/>
    <col min="16129" max="16129" width="4.42578125" style="618" customWidth="1"/>
    <col min="16130" max="16130" width="1.140625" style="618" customWidth="1"/>
    <col min="16131" max="16131" width="19.42578125" style="618" customWidth="1"/>
    <col min="16132" max="16132" width="9.5703125" style="618" customWidth="1"/>
    <col min="16133" max="16133" width="4.140625" style="618" customWidth="1"/>
    <col min="16134" max="16134" width="8.140625" style="618" customWidth="1"/>
    <col min="16135" max="16135" width="3.85546875" style="618" customWidth="1"/>
    <col min="16136" max="16145" width="7.42578125" style="618" customWidth="1"/>
    <col min="16146" max="16384" width="9" style="618"/>
  </cols>
  <sheetData>
    <row r="3" spans="1:81" ht="12.75" thickBot="1" x14ac:dyDescent="0.25"/>
    <row r="4" spans="1:81" ht="18" customHeight="1" x14ac:dyDescent="0.25">
      <c r="A4" s="1145" t="s">
        <v>249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</row>
    <row r="5" spans="1:81" s="635" customFormat="1" ht="12.75" customHeight="1" x14ac:dyDescent="0.2">
      <c r="A5" s="624" t="s">
        <v>91</v>
      </c>
      <c r="B5" s="625"/>
      <c r="C5" s="626"/>
      <c r="D5" s="627" t="s">
        <v>107</v>
      </c>
      <c r="E5" s="628"/>
      <c r="F5" s="629" t="s">
        <v>109</v>
      </c>
      <c r="G5" s="630"/>
      <c r="H5" s="631" t="s">
        <v>110</v>
      </c>
      <c r="I5" s="632" t="s">
        <v>130</v>
      </c>
      <c r="J5" s="713" t="s">
        <v>111</v>
      </c>
      <c r="K5" s="632" t="s">
        <v>112</v>
      </c>
      <c r="L5" s="633" t="s">
        <v>112</v>
      </c>
      <c r="M5" s="632" t="s">
        <v>250</v>
      </c>
      <c r="N5" s="632" t="s">
        <v>113</v>
      </c>
      <c r="O5" s="632" t="s">
        <v>134</v>
      </c>
      <c r="P5" s="632" t="s">
        <v>134</v>
      </c>
      <c r="Q5" s="632" t="s">
        <v>134</v>
      </c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3"/>
      <c r="BI5" s="623"/>
      <c r="BJ5" s="623"/>
      <c r="BK5" s="623"/>
      <c r="BL5" s="623"/>
      <c r="BM5" s="623"/>
      <c r="BN5" s="623"/>
      <c r="BO5" s="623"/>
      <c r="BP5" s="623"/>
      <c r="BQ5" s="623"/>
      <c r="BR5" s="623"/>
      <c r="BS5" s="623"/>
      <c r="BT5" s="623"/>
      <c r="BU5" s="623"/>
      <c r="BV5" s="623"/>
      <c r="BW5" s="623"/>
      <c r="BX5" s="623"/>
      <c r="BY5" s="623"/>
      <c r="BZ5" s="623"/>
      <c r="CA5" s="623"/>
      <c r="CB5" s="623"/>
      <c r="CC5" s="634"/>
    </row>
    <row r="6" spans="1:81" s="635" customFormat="1" ht="12.75" customHeight="1" x14ac:dyDescent="0.2">
      <c r="A6" s="636" t="s">
        <v>114</v>
      </c>
      <c r="B6" s="637"/>
      <c r="C6" s="638" t="s">
        <v>115</v>
      </c>
      <c r="D6" s="639"/>
      <c r="E6" s="640"/>
      <c r="F6" s="641" t="s">
        <v>116</v>
      </c>
      <c r="G6" s="642"/>
      <c r="H6" s="643" t="s">
        <v>117</v>
      </c>
      <c r="I6" s="644" t="s">
        <v>108</v>
      </c>
      <c r="J6" s="714" t="s">
        <v>118</v>
      </c>
      <c r="K6" s="644" t="s">
        <v>119</v>
      </c>
      <c r="L6" s="645" t="s">
        <v>251</v>
      </c>
      <c r="M6" s="644" t="s">
        <v>252</v>
      </c>
      <c r="N6" s="644" t="s">
        <v>10</v>
      </c>
      <c r="O6" s="644" t="s">
        <v>118</v>
      </c>
      <c r="P6" s="644" t="s">
        <v>98</v>
      </c>
      <c r="Q6" s="644" t="s">
        <v>150</v>
      </c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623"/>
      <c r="AX6" s="623"/>
      <c r="AY6" s="623"/>
      <c r="AZ6" s="623"/>
      <c r="BA6" s="623"/>
      <c r="BB6" s="623"/>
      <c r="BC6" s="623"/>
      <c r="BD6" s="623"/>
      <c r="BE6" s="623"/>
      <c r="BF6" s="623"/>
      <c r="BG6" s="623"/>
      <c r="BH6" s="623"/>
      <c r="BI6" s="623"/>
      <c r="BJ6" s="623"/>
      <c r="BK6" s="623"/>
      <c r="BL6" s="623"/>
      <c r="BM6" s="623"/>
      <c r="BN6" s="623"/>
      <c r="BO6" s="623"/>
      <c r="BP6" s="623"/>
      <c r="BQ6" s="623"/>
      <c r="BR6" s="623"/>
      <c r="BS6" s="623"/>
      <c r="BT6" s="623"/>
      <c r="BU6" s="623"/>
      <c r="BV6" s="623"/>
      <c r="BW6" s="623"/>
      <c r="BX6" s="623"/>
      <c r="BY6" s="623"/>
      <c r="BZ6" s="623"/>
      <c r="CA6" s="623"/>
      <c r="CB6" s="623"/>
      <c r="CC6" s="634"/>
    </row>
    <row r="7" spans="1:81" s="635" customFormat="1" ht="12.75" customHeight="1" x14ac:dyDescent="0.2">
      <c r="A7" s="674"/>
      <c r="B7" s="827"/>
      <c r="C7" s="828"/>
      <c r="D7" s="829" t="s">
        <v>120</v>
      </c>
      <c r="E7" s="830" t="s">
        <v>121</v>
      </c>
      <c r="F7" s="831" t="s">
        <v>122</v>
      </c>
      <c r="G7" s="832" t="s">
        <v>121</v>
      </c>
      <c r="H7" s="833" t="s">
        <v>39</v>
      </c>
      <c r="I7" s="834" t="s">
        <v>131</v>
      </c>
      <c r="J7" s="835" t="s">
        <v>39</v>
      </c>
      <c r="K7" s="834" t="s">
        <v>39</v>
      </c>
      <c r="L7" s="836" t="s">
        <v>39</v>
      </c>
      <c r="M7" s="837" t="s">
        <v>39</v>
      </c>
      <c r="N7" s="837" t="s">
        <v>39</v>
      </c>
      <c r="O7" s="837" t="s">
        <v>39</v>
      </c>
      <c r="P7" s="837" t="s">
        <v>69</v>
      </c>
      <c r="Q7" s="837" t="s">
        <v>253</v>
      </c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3"/>
      <c r="AX7" s="623"/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3"/>
      <c r="BV7" s="623"/>
      <c r="BW7" s="623"/>
      <c r="BX7" s="623"/>
      <c r="BY7" s="623"/>
      <c r="BZ7" s="623"/>
      <c r="CA7" s="623"/>
      <c r="CB7" s="623"/>
      <c r="CC7" s="634"/>
    </row>
    <row r="8" spans="1:81" s="635" customFormat="1" ht="12.75" customHeight="1" thickBot="1" x14ac:dyDescent="0.25">
      <c r="A8" s="646"/>
      <c r="B8" s="647"/>
      <c r="C8" s="648"/>
      <c r="D8" s="649"/>
      <c r="E8" s="650"/>
      <c r="F8" s="651"/>
      <c r="G8" s="652"/>
      <c r="H8" s="838"/>
      <c r="I8" s="653"/>
      <c r="J8" s="718"/>
      <c r="K8" s="653"/>
      <c r="L8" s="839"/>
      <c r="M8" s="653"/>
      <c r="N8" s="653"/>
      <c r="O8" s="653"/>
      <c r="P8" s="653"/>
      <c r="Q8" s="65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23"/>
      <c r="BW8" s="623"/>
      <c r="BX8" s="623"/>
      <c r="BY8" s="623"/>
      <c r="BZ8" s="623"/>
      <c r="CA8" s="623"/>
      <c r="CB8" s="623"/>
      <c r="CC8" s="634"/>
    </row>
    <row r="9" spans="1:81" s="623" customFormat="1" ht="7.15" customHeight="1" thickTop="1" x14ac:dyDescent="0.2">
      <c r="A9" s="654"/>
      <c r="B9" s="655"/>
      <c r="C9" s="656"/>
      <c r="D9" s="657"/>
      <c r="E9" s="658"/>
      <c r="F9" s="659"/>
      <c r="G9" s="660"/>
      <c r="H9" s="661"/>
      <c r="I9" s="662"/>
      <c r="J9" s="720"/>
      <c r="K9" s="662"/>
      <c r="L9" s="663"/>
      <c r="M9" s="664"/>
      <c r="N9" s="664"/>
      <c r="O9" s="664"/>
      <c r="P9" s="664"/>
      <c r="Q9" s="664"/>
    </row>
    <row r="10" spans="1:81" ht="15" customHeight="1" x14ac:dyDescent="0.2">
      <c r="A10" s="636">
        <v>48</v>
      </c>
      <c r="B10" s="665"/>
      <c r="C10" s="666" t="s">
        <v>199</v>
      </c>
      <c r="D10" s="840">
        <v>78.266388275862056</v>
      </c>
      <c r="E10" s="667">
        <v>52</v>
      </c>
      <c r="F10" s="668">
        <v>59.5</v>
      </c>
      <c r="G10" s="669">
        <v>26</v>
      </c>
      <c r="H10" s="670">
        <v>4</v>
      </c>
      <c r="I10" s="671"/>
      <c r="J10" s="670">
        <v>0.5</v>
      </c>
      <c r="K10" s="670">
        <v>0</v>
      </c>
      <c r="L10" s="670">
        <v>4</v>
      </c>
      <c r="M10" s="841">
        <v>1</v>
      </c>
      <c r="N10" s="841">
        <v>5.5</v>
      </c>
      <c r="O10" s="841"/>
      <c r="P10" s="841"/>
      <c r="Q10" s="671"/>
    </row>
    <row r="11" spans="1:81" ht="15" customHeight="1" x14ac:dyDescent="0.2">
      <c r="A11" s="636">
        <v>30</v>
      </c>
      <c r="B11" s="665"/>
      <c r="C11" s="666" t="s">
        <v>181</v>
      </c>
      <c r="D11" s="842">
        <v>84.169268965517247</v>
      </c>
      <c r="E11" s="667">
        <v>51</v>
      </c>
      <c r="F11" s="668">
        <v>59.8</v>
      </c>
      <c r="G11" s="669">
        <v>22</v>
      </c>
      <c r="H11" s="670">
        <v>5.5</v>
      </c>
      <c r="I11" s="671"/>
      <c r="J11" s="670">
        <v>0.5</v>
      </c>
      <c r="K11" s="670">
        <v>0</v>
      </c>
      <c r="L11" s="670">
        <v>3.5</v>
      </c>
      <c r="M11" s="843">
        <v>1</v>
      </c>
      <c r="N11" s="843">
        <v>4.625</v>
      </c>
      <c r="O11" s="843"/>
      <c r="P11" s="843"/>
      <c r="Q11" s="671"/>
    </row>
    <row r="12" spans="1:81" ht="15" customHeight="1" x14ac:dyDescent="0.2">
      <c r="A12" s="636">
        <v>11</v>
      </c>
      <c r="B12" s="665"/>
      <c r="C12" s="666" t="s">
        <v>162</v>
      </c>
      <c r="D12" s="842">
        <v>85.836788045977016</v>
      </c>
      <c r="E12" s="667">
        <v>50</v>
      </c>
      <c r="F12" s="668">
        <v>57</v>
      </c>
      <c r="G12" s="669">
        <v>47</v>
      </c>
      <c r="H12" s="670">
        <v>6.5</v>
      </c>
      <c r="I12" s="671"/>
      <c r="J12" s="670">
        <v>0</v>
      </c>
      <c r="K12" s="670">
        <v>0</v>
      </c>
      <c r="L12" s="670">
        <v>1.5</v>
      </c>
      <c r="M12" s="843">
        <v>1</v>
      </c>
      <c r="N12" s="843">
        <v>5.25</v>
      </c>
      <c r="O12" s="843"/>
      <c r="P12" s="843"/>
      <c r="Q12" s="671"/>
    </row>
    <row r="13" spans="1:81" ht="15" customHeight="1" x14ac:dyDescent="0.2">
      <c r="A13" s="636">
        <v>8</v>
      </c>
      <c r="B13" s="665"/>
      <c r="C13" s="666" t="s">
        <v>159</v>
      </c>
      <c r="D13" s="842">
        <v>87.98524735632185</v>
      </c>
      <c r="E13" s="667">
        <v>49</v>
      </c>
      <c r="F13" s="668">
        <v>61.5</v>
      </c>
      <c r="G13" s="669">
        <v>8</v>
      </c>
      <c r="H13" s="670">
        <v>6</v>
      </c>
      <c r="I13" s="671"/>
      <c r="J13" s="670">
        <v>0</v>
      </c>
      <c r="K13" s="670">
        <v>0</v>
      </c>
      <c r="L13" s="670">
        <v>2</v>
      </c>
      <c r="M13" s="843">
        <v>1</v>
      </c>
      <c r="N13" s="843">
        <v>5</v>
      </c>
      <c r="O13" s="843"/>
      <c r="P13" s="843"/>
      <c r="Q13" s="671"/>
    </row>
    <row r="14" spans="1:81" ht="15" customHeight="1" x14ac:dyDescent="0.2">
      <c r="A14" s="636">
        <v>52</v>
      </c>
      <c r="B14" s="665"/>
      <c r="C14" s="666" t="s">
        <v>203</v>
      </c>
      <c r="D14" s="842">
        <v>88.014159402298844</v>
      </c>
      <c r="E14" s="667">
        <v>48</v>
      </c>
      <c r="F14" s="668">
        <v>57.8</v>
      </c>
      <c r="G14" s="669">
        <v>40</v>
      </c>
      <c r="H14" s="670">
        <v>5.25</v>
      </c>
      <c r="I14" s="671"/>
      <c r="J14" s="670">
        <v>1</v>
      </c>
      <c r="K14" s="670">
        <v>4</v>
      </c>
      <c r="L14" s="670">
        <v>2.5</v>
      </c>
      <c r="M14" s="843">
        <v>1</v>
      </c>
      <c r="N14" s="843">
        <v>4.875</v>
      </c>
      <c r="O14" s="843"/>
      <c r="P14" s="843"/>
      <c r="Q14" s="671"/>
    </row>
    <row r="15" spans="1:81" ht="15" customHeight="1" x14ac:dyDescent="0.2">
      <c r="A15" s="636">
        <v>19</v>
      </c>
      <c r="B15" s="665"/>
      <c r="C15" s="666" t="s">
        <v>170</v>
      </c>
      <c r="D15" s="842">
        <v>88.44493609195402</v>
      </c>
      <c r="E15" s="667">
        <v>47</v>
      </c>
      <c r="F15" s="668">
        <v>57.900000000000006</v>
      </c>
      <c r="G15" s="669">
        <v>38</v>
      </c>
      <c r="H15" s="670">
        <v>6</v>
      </c>
      <c r="I15" s="671"/>
      <c r="J15" s="670">
        <v>0</v>
      </c>
      <c r="K15" s="670">
        <v>0</v>
      </c>
      <c r="L15" s="670">
        <v>1.5</v>
      </c>
      <c r="M15" s="843">
        <v>1</v>
      </c>
      <c r="N15" s="843">
        <v>6.125</v>
      </c>
      <c r="O15" s="843"/>
      <c r="P15" s="843"/>
      <c r="Q15" s="671"/>
    </row>
    <row r="16" spans="1:81" ht="15" customHeight="1" x14ac:dyDescent="0.2">
      <c r="A16" s="636">
        <v>50</v>
      </c>
      <c r="B16" s="665"/>
      <c r="C16" s="666" t="s">
        <v>201</v>
      </c>
      <c r="D16" s="844">
        <v>88.837142988505747</v>
      </c>
      <c r="E16" s="667">
        <v>46</v>
      </c>
      <c r="F16" s="668">
        <v>57.55</v>
      </c>
      <c r="G16" s="669">
        <v>43</v>
      </c>
      <c r="H16" s="670">
        <v>5.75</v>
      </c>
      <c r="I16" s="671"/>
      <c r="J16" s="670">
        <v>0</v>
      </c>
      <c r="K16" s="670">
        <v>0</v>
      </c>
      <c r="L16" s="670">
        <v>3.5</v>
      </c>
      <c r="M16" s="843">
        <v>1</v>
      </c>
      <c r="N16" s="843">
        <v>5.375</v>
      </c>
      <c r="O16" s="843"/>
      <c r="P16" s="843"/>
      <c r="Q16" s="671"/>
    </row>
    <row r="17" spans="1:17" ht="15" customHeight="1" x14ac:dyDescent="0.2">
      <c r="A17" s="636">
        <v>42</v>
      </c>
      <c r="B17" s="665"/>
      <c r="C17" s="666" t="s">
        <v>193</v>
      </c>
      <c r="D17" s="845">
        <v>89.286116965517238</v>
      </c>
      <c r="E17" s="667">
        <v>45</v>
      </c>
      <c r="F17" s="668">
        <v>63.55</v>
      </c>
      <c r="G17" s="669">
        <v>3</v>
      </c>
      <c r="H17" s="670">
        <v>5.5</v>
      </c>
      <c r="I17" s="671"/>
      <c r="J17" s="670">
        <v>1</v>
      </c>
      <c r="K17" s="670">
        <v>0</v>
      </c>
      <c r="L17" s="670">
        <v>3</v>
      </c>
      <c r="M17" s="843">
        <v>1</v>
      </c>
      <c r="N17" s="843">
        <v>4.75</v>
      </c>
      <c r="O17" s="843"/>
      <c r="P17" s="843"/>
      <c r="Q17" s="671"/>
    </row>
    <row r="18" spans="1:17" ht="15" customHeight="1" x14ac:dyDescent="0.2">
      <c r="A18" s="636">
        <v>47</v>
      </c>
      <c r="B18" s="665"/>
      <c r="C18" s="666" t="s">
        <v>198</v>
      </c>
      <c r="D18" s="845">
        <v>89.328653333333335</v>
      </c>
      <c r="E18" s="667">
        <v>44</v>
      </c>
      <c r="F18" s="668">
        <v>61.7</v>
      </c>
      <c r="G18" s="669">
        <v>6</v>
      </c>
      <c r="H18" s="670">
        <v>4.25</v>
      </c>
      <c r="I18" s="671"/>
      <c r="J18" s="670">
        <v>0</v>
      </c>
      <c r="K18" s="670">
        <v>0</v>
      </c>
      <c r="L18" s="670">
        <v>5</v>
      </c>
      <c r="M18" s="843">
        <v>2</v>
      </c>
      <c r="N18" s="843">
        <v>4.875</v>
      </c>
      <c r="O18" s="843"/>
      <c r="P18" s="843"/>
      <c r="Q18" s="671"/>
    </row>
    <row r="19" spans="1:17" ht="15" customHeight="1" x14ac:dyDescent="0.2">
      <c r="A19" s="636">
        <v>46</v>
      </c>
      <c r="B19" s="665"/>
      <c r="C19" s="666" t="s">
        <v>197</v>
      </c>
      <c r="D19" s="842">
        <v>89.80848091954023</v>
      </c>
      <c r="E19" s="667">
        <v>43</v>
      </c>
      <c r="F19" s="668">
        <v>57.75</v>
      </c>
      <c r="G19" s="669">
        <v>41</v>
      </c>
      <c r="H19" s="670">
        <v>4.75</v>
      </c>
      <c r="I19" s="671"/>
      <c r="J19" s="670">
        <v>0</v>
      </c>
      <c r="K19" s="670">
        <v>0</v>
      </c>
      <c r="L19" s="670">
        <v>4</v>
      </c>
      <c r="M19" s="843">
        <v>3</v>
      </c>
      <c r="N19" s="843">
        <v>4.5</v>
      </c>
      <c r="O19" s="843"/>
      <c r="P19" s="843"/>
      <c r="Q19" s="671"/>
    </row>
    <row r="20" spans="1:17" ht="15" customHeight="1" x14ac:dyDescent="0.2">
      <c r="A20" s="636">
        <v>39</v>
      </c>
      <c r="B20" s="665"/>
      <c r="C20" s="666" t="s">
        <v>190</v>
      </c>
      <c r="D20" s="842">
        <v>90.156293333333323</v>
      </c>
      <c r="E20" s="667">
        <v>42</v>
      </c>
      <c r="F20" s="668">
        <v>57.95</v>
      </c>
      <c r="G20" s="669">
        <v>37</v>
      </c>
      <c r="H20" s="670">
        <v>5.75</v>
      </c>
      <c r="I20" s="671"/>
      <c r="J20" s="670">
        <v>0</v>
      </c>
      <c r="K20" s="670">
        <v>0</v>
      </c>
      <c r="L20" s="670">
        <v>1.5</v>
      </c>
      <c r="M20" s="843">
        <v>1</v>
      </c>
      <c r="N20" s="843">
        <v>5.375</v>
      </c>
      <c r="O20" s="843"/>
      <c r="P20" s="843"/>
      <c r="Q20" s="671"/>
    </row>
    <row r="21" spans="1:17" ht="15" customHeight="1" x14ac:dyDescent="0.2">
      <c r="A21" s="636">
        <v>6</v>
      </c>
      <c r="B21" s="665"/>
      <c r="C21" s="666" t="s">
        <v>157</v>
      </c>
      <c r="D21" s="844">
        <v>90.787384827586195</v>
      </c>
      <c r="E21" s="667">
        <v>41</v>
      </c>
      <c r="F21" s="668">
        <v>61.55</v>
      </c>
      <c r="G21" s="669">
        <v>7</v>
      </c>
      <c r="H21" s="670">
        <v>6.25</v>
      </c>
      <c r="I21" s="671"/>
      <c r="J21" s="670">
        <v>2.5</v>
      </c>
      <c r="K21" s="670">
        <v>0</v>
      </c>
      <c r="L21" s="670">
        <v>2</v>
      </c>
      <c r="M21" s="843">
        <v>1</v>
      </c>
      <c r="N21" s="843">
        <v>4.25</v>
      </c>
      <c r="O21" s="843"/>
      <c r="P21" s="843"/>
      <c r="Q21" s="671"/>
    </row>
    <row r="22" spans="1:17" ht="15" customHeight="1" x14ac:dyDescent="0.2">
      <c r="A22" s="636">
        <v>16</v>
      </c>
      <c r="B22" s="665"/>
      <c r="C22" s="666" t="s">
        <v>167</v>
      </c>
      <c r="D22" s="842">
        <v>91.15077425287356</v>
      </c>
      <c r="E22" s="667">
        <v>40</v>
      </c>
      <c r="F22" s="668">
        <v>56.1</v>
      </c>
      <c r="G22" s="669">
        <v>49</v>
      </c>
      <c r="H22" s="670">
        <v>7.25</v>
      </c>
      <c r="I22" s="671"/>
      <c r="J22" s="670">
        <v>0</v>
      </c>
      <c r="K22" s="670">
        <v>0</v>
      </c>
      <c r="L22" s="670">
        <v>3</v>
      </c>
      <c r="M22" s="843">
        <v>1</v>
      </c>
      <c r="N22" s="843">
        <v>4.25</v>
      </c>
      <c r="O22" s="843"/>
      <c r="P22" s="843"/>
      <c r="Q22" s="671"/>
    </row>
    <row r="23" spans="1:17" ht="15" customHeight="1" x14ac:dyDescent="0.2">
      <c r="A23" s="636">
        <v>49</v>
      </c>
      <c r="B23" s="665"/>
      <c r="C23" s="666" t="s">
        <v>200</v>
      </c>
      <c r="D23" s="842">
        <v>91.653856091954026</v>
      </c>
      <c r="E23" s="667">
        <v>39</v>
      </c>
      <c r="F23" s="668">
        <v>59.55</v>
      </c>
      <c r="G23" s="669">
        <v>25</v>
      </c>
      <c r="H23" s="670">
        <v>6.25</v>
      </c>
      <c r="I23" s="671"/>
      <c r="J23" s="670">
        <v>0</v>
      </c>
      <c r="K23" s="670">
        <v>0</v>
      </c>
      <c r="L23" s="670">
        <v>2.5</v>
      </c>
      <c r="M23" s="843">
        <v>1</v>
      </c>
      <c r="N23" s="843">
        <v>4.625</v>
      </c>
      <c r="O23" s="843"/>
      <c r="P23" s="843"/>
      <c r="Q23" s="671"/>
    </row>
    <row r="24" spans="1:17" ht="15" customHeight="1" x14ac:dyDescent="0.2">
      <c r="A24" s="636">
        <v>51</v>
      </c>
      <c r="B24" s="665"/>
      <c r="C24" s="666" t="s">
        <v>202</v>
      </c>
      <c r="D24" s="844">
        <v>91.730294712643683</v>
      </c>
      <c r="E24" s="667">
        <v>38</v>
      </c>
      <c r="F24" s="668">
        <v>59</v>
      </c>
      <c r="G24" s="669">
        <v>29</v>
      </c>
      <c r="H24" s="670">
        <v>5.75</v>
      </c>
      <c r="I24" s="671"/>
      <c r="J24" s="670">
        <v>0</v>
      </c>
      <c r="K24" s="670">
        <v>0</v>
      </c>
      <c r="L24" s="670">
        <v>2.5</v>
      </c>
      <c r="M24" s="843">
        <v>1</v>
      </c>
      <c r="N24" s="843">
        <v>4.75</v>
      </c>
      <c r="O24" s="843"/>
      <c r="P24" s="843"/>
      <c r="Q24" s="671"/>
    </row>
    <row r="25" spans="1:17" ht="15" customHeight="1" x14ac:dyDescent="0.2">
      <c r="A25" s="636">
        <v>3</v>
      </c>
      <c r="B25" s="665"/>
      <c r="C25" s="666" t="s">
        <v>95</v>
      </c>
      <c r="D25" s="845">
        <v>92.621021609195395</v>
      </c>
      <c r="E25" s="667">
        <v>37</v>
      </c>
      <c r="F25" s="668">
        <v>59.05</v>
      </c>
      <c r="G25" s="669">
        <v>28</v>
      </c>
      <c r="H25" s="670">
        <v>6.25</v>
      </c>
      <c r="I25" s="671"/>
      <c r="J25" s="670">
        <v>0</v>
      </c>
      <c r="K25" s="670">
        <v>0</v>
      </c>
      <c r="L25" s="670">
        <v>1.5</v>
      </c>
      <c r="M25" s="843">
        <v>1</v>
      </c>
      <c r="N25" s="843">
        <v>5.375</v>
      </c>
      <c r="O25" s="843"/>
      <c r="P25" s="843"/>
      <c r="Q25" s="671"/>
    </row>
    <row r="26" spans="1:17" ht="15" customHeight="1" x14ac:dyDescent="0.2">
      <c r="A26" s="636">
        <v>24</v>
      </c>
      <c r="B26" s="665"/>
      <c r="C26" s="666" t="s">
        <v>175</v>
      </c>
      <c r="D26" s="845">
        <v>93.199318160919546</v>
      </c>
      <c r="E26" s="667">
        <v>36</v>
      </c>
      <c r="F26" s="668">
        <v>64.349999999999994</v>
      </c>
      <c r="G26" s="669">
        <v>1</v>
      </c>
      <c r="H26" s="670">
        <v>4.25</v>
      </c>
      <c r="I26" s="671"/>
      <c r="J26" s="670">
        <v>0</v>
      </c>
      <c r="K26" s="670">
        <v>0</v>
      </c>
      <c r="L26" s="670">
        <v>5.5</v>
      </c>
      <c r="M26" s="843">
        <v>3</v>
      </c>
      <c r="N26" s="843">
        <v>4.75</v>
      </c>
      <c r="O26" s="843"/>
      <c r="P26" s="843"/>
      <c r="Q26" s="671"/>
    </row>
    <row r="27" spans="1:17" ht="15" customHeight="1" x14ac:dyDescent="0.2">
      <c r="A27" s="636">
        <v>5</v>
      </c>
      <c r="B27" s="665"/>
      <c r="C27" s="666" t="s">
        <v>156</v>
      </c>
      <c r="D27" s="845">
        <v>93.459398620689655</v>
      </c>
      <c r="E27" s="667">
        <v>35</v>
      </c>
      <c r="F27" s="668">
        <v>61.4</v>
      </c>
      <c r="G27" s="669">
        <v>9</v>
      </c>
      <c r="H27" s="670">
        <v>6.25</v>
      </c>
      <c r="I27" s="671"/>
      <c r="J27" s="670">
        <v>0</v>
      </c>
      <c r="K27" s="670">
        <v>0</v>
      </c>
      <c r="L27" s="670">
        <v>2</v>
      </c>
      <c r="M27" s="843">
        <v>1</v>
      </c>
      <c r="N27" s="843">
        <v>5</v>
      </c>
      <c r="O27" s="843"/>
      <c r="P27" s="843"/>
      <c r="Q27" s="671"/>
    </row>
    <row r="28" spans="1:17" ht="15" customHeight="1" x14ac:dyDescent="0.2">
      <c r="A28" s="636">
        <v>13</v>
      </c>
      <c r="B28" s="665"/>
      <c r="C28" s="666" t="s">
        <v>164</v>
      </c>
      <c r="D28" s="845">
        <v>93.572331954022985</v>
      </c>
      <c r="E28" s="667">
        <v>34</v>
      </c>
      <c r="F28" s="668">
        <v>54.7</v>
      </c>
      <c r="G28" s="669">
        <v>52</v>
      </c>
      <c r="H28" s="670">
        <v>6.5</v>
      </c>
      <c r="I28" s="671"/>
      <c r="J28" s="670">
        <v>0</v>
      </c>
      <c r="K28" s="670">
        <v>0</v>
      </c>
      <c r="L28" s="670">
        <v>1.5</v>
      </c>
      <c r="M28" s="843">
        <v>1</v>
      </c>
      <c r="N28" s="843">
        <v>5</v>
      </c>
      <c r="O28" s="843"/>
      <c r="P28" s="843"/>
      <c r="Q28" s="671"/>
    </row>
    <row r="29" spans="1:17" ht="15" customHeight="1" x14ac:dyDescent="0.2">
      <c r="A29" s="636">
        <v>22</v>
      </c>
      <c r="B29" s="665"/>
      <c r="C29" s="666" t="s">
        <v>173</v>
      </c>
      <c r="D29" s="842">
        <v>93.660564597701153</v>
      </c>
      <c r="E29" s="667">
        <v>33</v>
      </c>
      <c r="F29" s="668">
        <v>57.1</v>
      </c>
      <c r="G29" s="669">
        <v>46</v>
      </c>
      <c r="H29" s="670">
        <v>5.25</v>
      </c>
      <c r="I29" s="671"/>
      <c r="J29" s="670">
        <v>0</v>
      </c>
      <c r="K29" s="670">
        <v>0</v>
      </c>
      <c r="L29" s="670">
        <v>2.5</v>
      </c>
      <c r="M29" s="843">
        <v>1</v>
      </c>
      <c r="N29" s="843">
        <v>6.25</v>
      </c>
      <c r="O29" s="843"/>
      <c r="P29" s="843"/>
      <c r="Q29" s="671"/>
    </row>
    <row r="30" spans="1:17" ht="15" customHeight="1" x14ac:dyDescent="0.2">
      <c r="A30" s="636">
        <v>9</v>
      </c>
      <c r="B30" s="665"/>
      <c r="C30" s="666" t="s">
        <v>160</v>
      </c>
      <c r="D30" s="842">
        <v>94.628787126436777</v>
      </c>
      <c r="E30" s="667">
        <v>32</v>
      </c>
      <c r="F30" s="668">
        <v>59.55</v>
      </c>
      <c r="G30" s="669">
        <v>24</v>
      </c>
      <c r="H30" s="670">
        <v>6.5</v>
      </c>
      <c r="I30" s="671"/>
      <c r="J30" s="670">
        <v>0.5</v>
      </c>
      <c r="K30" s="670">
        <v>0</v>
      </c>
      <c r="L30" s="670">
        <v>1.5</v>
      </c>
      <c r="M30" s="843">
        <v>1</v>
      </c>
      <c r="N30" s="843">
        <v>4.625</v>
      </c>
      <c r="O30" s="843"/>
      <c r="P30" s="843"/>
      <c r="Q30" s="671"/>
    </row>
    <row r="31" spans="1:17" ht="15" customHeight="1" x14ac:dyDescent="0.2">
      <c r="A31" s="636">
        <v>40</v>
      </c>
      <c r="B31" s="665"/>
      <c r="C31" s="666" t="s">
        <v>191</v>
      </c>
      <c r="D31" s="844">
        <v>95.560793103448276</v>
      </c>
      <c r="E31" s="667">
        <v>31</v>
      </c>
      <c r="F31" s="668">
        <v>61.099999999999994</v>
      </c>
      <c r="G31" s="669">
        <v>11</v>
      </c>
      <c r="H31" s="670">
        <v>5.25</v>
      </c>
      <c r="I31" s="671"/>
      <c r="J31" s="670">
        <v>1</v>
      </c>
      <c r="K31" s="670">
        <v>0</v>
      </c>
      <c r="L31" s="670">
        <v>3</v>
      </c>
      <c r="M31" s="843">
        <v>1</v>
      </c>
      <c r="N31" s="843">
        <v>4.5</v>
      </c>
      <c r="O31" s="843"/>
      <c r="P31" s="843"/>
      <c r="Q31" s="671"/>
    </row>
    <row r="32" spans="1:17" ht="15" customHeight="1" x14ac:dyDescent="0.2">
      <c r="A32" s="636">
        <v>20</v>
      </c>
      <c r="B32" s="665"/>
      <c r="C32" s="666" t="s">
        <v>171</v>
      </c>
      <c r="D32" s="842">
        <v>95.82365517241378</v>
      </c>
      <c r="E32" s="667">
        <v>30</v>
      </c>
      <c r="F32" s="668">
        <v>60.95</v>
      </c>
      <c r="G32" s="669">
        <v>13</v>
      </c>
      <c r="H32" s="670">
        <v>6</v>
      </c>
      <c r="I32" s="671"/>
      <c r="J32" s="670">
        <v>0</v>
      </c>
      <c r="K32" s="670">
        <v>0</v>
      </c>
      <c r="L32" s="670">
        <v>1.5</v>
      </c>
      <c r="M32" s="843">
        <v>1</v>
      </c>
      <c r="N32" s="843">
        <v>6</v>
      </c>
      <c r="O32" s="843"/>
      <c r="P32" s="843"/>
      <c r="Q32" s="671"/>
    </row>
    <row r="33" spans="1:17" ht="15" customHeight="1" x14ac:dyDescent="0.2">
      <c r="A33" s="636">
        <v>12</v>
      </c>
      <c r="B33" s="665"/>
      <c r="C33" s="666" t="s">
        <v>163</v>
      </c>
      <c r="D33" s="844">
        <v>96.039452413793114</v>
      </c>
      <c r="E33" s="667">
        <v>29</v>
      </c>
      <c r="F33" s="668">
        <v>60</v>
      </c>
      <c r="G33" s="669">
        <v>18</v>
      </c>
      <c r="H33" s="670">
        <v>5.75</v>
      </c>
      <c r="I33" s="671"/>
      <c r="J33" s="670">
        <v>0</v>
      </c>
      <c r="K33" s="670">
        <v>0</v>
      </c>
      <c r="L33" s="670">
        <v>2.5</v>
      </c>
      <c r="M33" s="843">
        <v>1</v>
      </c>
      <c r="N33" s="843">
        <v>5.875</v>
      </c>
      <c r="O33" s="843"/>
      <c r="P33" s="843"/>
      <c r="Q33" s="671"/>
    </row>
    <row r="34" spans="1:17" ht="15" customHeight="1" x14ac:dyDescent="0.2">
      <c r="A34" s="636">
        <v>14</v>
      </c>
      <c r="B34" s="665"/>
      <c r="C34" s="666" t="s">
        <v>165</v>
      </c>
      <c r="D34" s="842">
        <v>96.360171954022974</v>
      </c>
      <c r="E34" s="667">
        <v>28</v>
      </c>
      <c r="F34" s="668">
        <v>55.7</v>
      </c>
      <c r="G34" s="669">
        <v>50</v>
      </c>
      <c r="H34" s="670">
        <v>6.25</v>
      </c>
      <c r="I34" s="671"/>
      <c r="J34" s="670">
        <v>0</v>
      </c>
      <c r="K34" s="670">
        <v>0</v>
      </c>
      <c r="L34" s="670">
        <v>1.5</v>
      </c>
      <c r="M34" s="843">
        <v>1</v>
      </c>
      <c r="N34" s="843">
        <v>6.625</v>
      </c>
      <c r="O34" s="843"/>
      <c r="P34" s="843"/>
      <c r="Q34" s="671"/>
    </row>
    <row r="35" spans="1:17" ht="15" customHeight="1" x14ac:dyDescent="0.2">
      <c r="A35" s="636">
        <v>2</v>
      </c>
      <c r="B35" s="665"/>
      <c r="C35" s="666" t="s">
        <v>139</v>
      </c>
      <c r="D35" s="842">
        <v>96.685898390804596</v>
      </c>
      <c r="E35" s="667">
        <v>27</v>
      </c>
      <c r="F35" s="668">
        <v>58.5</v>
      </c>
      <c r="G35" s="669">
        <v>33</v>
      </c>
      <c r="H35" s="670">
        <v>4</v>
      </c>
      <c r="I35" s="671"/>
      <c r="J35" s="670">
        <v>0.5</v>
      </c>
      <c r="K35" s="670">
        <v>0.5</v>
      </c>
      <c r="L35" s="670">
        <v>2.5</v>
      </c>
      <c r="M35" s="843">
        <v>2</v>
      </c>
      <c r="N35" s="843">
        <v>6.375</v>
      </c>
      <c r="O35" s="843"/>
      <c r="P35" s="843"/>
      <c r="Q35" s="671"/>
    </row>
    <row r="36" spans="1:17" ht="15" customHeight="1" x14ac:dyDescent="0.2">
      <c r="A36" s="636">
        <v>45</v>
      </c>
      <c r="B36" s="665"/>
      <c r="C36" s="666" t="s">
        <v>196</v>
      </c>
      <c r="D36" s="844">
        <v>96.929344827586192</v>
      </c>
      <c r="E36" s="667">
        <v>26</v>
      </c>
      <c r="F36" s="668">
        <v>62.1</v>
      </c>
      <c r="G36" s="669">
        <v>4</v>
      </c>
      <c r="H36" s="670">
        <v>4.75</v>
      </c>
      <c r="I36" s="671"/>
      <c r="J36" s="670">
        <v>0</v>
      </c>
      <c r="K36" s="670">
        <v>0</v>
      </c>
      <c r="L36" s="670">
        <v>5</v>
      </c>
      <c r="M36" s="843">
        <v>1</v>
      </c>
      <c r="N36" s="843">
        <v>5.375</v>
      </c>
      <c r="O36" s="843"/>
      <c r="P36" s="843"/>
      <c r="Q36" s="671"/>
    </row>
    <row r="37" spans="1:17" ht="15" customHeight="1" x14ac:dyDescent="0.2">
      <c r="A37" s="636">
        <v>23</v>
      </c>
      <c r="B37" s="665"/>
      <c r="C37" s="666" t="s">
        <v>174</v>
      </c>
      <c r="D37" s="842">
        <v>97.008620689655174</v>
      </c>
      <c r="E37" s="667">
        <v>25</v>
      </c>
      <c r="F37" s="668">
        <v>64</v>
      </c>
      <c r="G37" s="669">
        <v>2</v>
      </c>
      <c r="H37" s="670">
        <v>4.5</v>
      </c>
      <c r="I37" s="671"/>
      <c r="J37" s="670">
        <v>0</v>
      </c>
      <c r="K37" s="670">
        <v>0</v>
      </c>
      <c r="L37" s="670">
        <v>2.5</v>
      </c>
      <c r="M37" s="843">
        <v>1</v>
      </c>
      <c r="N37" s="843">
        <v>5.75</v>
      </c>
      <c r="O37" s="843"/>
      <c r="P37" s="843"/>
      <c r="Q37" s="671"/>
    </row>
    <row r="38" spans="1:17" ht="15" customHeight="1" x14ac:dyDescent="0.2">
      <c r="A38" s="636">
        <v>10</v>
      </c>
      <c r="B38" s="665"/>
      <c r="C38" s="666" t="s">
        <v>161</v>
      </c>
      <c r="D38" s="842">
        <v>98.338786206896557</v>
      </c>
      <c r="E38" s="667">
        <v>24</v>
      </c>
      <c r="F38" s="668">
        <v>55.55</v>
      </c>
      <c r="G38" s="669">
        <v>51</v>
      </c>
      <c r="H38" s="670">
        <v>6.5</v>
      </c>
      <c r="I38" s="671"/>
      <c r="J38" s="670">
        <v>0</v>
      </c>
      <c r="K38" s="670">
        <v>0</v>
      </c>
      <c r="L38" s="670">
        <v>2.5</v>
      </c>
      <c r="M38" s="843">
        <v>1</v>
      </c>
      <c r="N38" s="843">
        <v>4.625</v>
      </c>
      <c r="O38" s="843"/>
      <c r="P38" s="843"/>
      <c r="Q38" s="671"/>
    </row>
    <row r="39" spans="1:17" ht="15" customHeight="1" x14ac:dyDescent="0.2">
      <c r="A39" s="636">
        <v>37</v>
      </c>
      <c r="B39" s="665"/>
      <c r="C39" s="666" t="s">
        <v>188</v>
      </c>
      <c r="D39" s="844">
        <v>98.817000459770128</v>
      </c>
      <c r="E39" s="667">
        <v>23</v>
      </c>
      <c r="F39" s="668">
        <v>58.25</v>
      </c>
      <c r="G39" s="669">
        <v>36</v>
      </c>
      <c r="H39" s="670">
        <v>5.75</v>
      </c>
      <c r="I39" s="671"/>
      <c r="J39" s="670">
        <v>0</v>
      </c>
      <c r="K39" s="670">
        <v>0</v>
      </c>
      <c r="L39" s="670">
        <v>2</v>
      </c>
      <c r="M39" s="843">
        <v>1</v>
      </c>
      <c r="N39" s="843">
        <v>5.875</v>
      </c>
      <c r="O39" s="843"/>
      <c r="P39" s="843"/>
      <c r="Q39" s="671"/>
    </row>
    <row r="40" spans="1:17" ht="15" customHeight="1" x14ac:dyDescent="0.2">
      <c r="A40" s="636">
        <v>7</v>
      </c>
      <c r="B40" s="665"/>
      <c r="C40" s="666" t="s">
        <v>158</v>
      </c>
      <c r="D40" s="845">
        <v>99.03007172413794</v>
      </c>
      <c r="E40" s="667">
        <v>22</v>
      </c>
      <c r="F40" s="668">
        <v>60.95</v>
      </c>
      <c r="G40" s="669">
        <v>12</v>
      </c>
      <c r="H40" s="670">
        <v>5.75</v>
      </c>
      <c r="I40" s="671"/>
      <c r="J40" s="670">
        <v>0</v>
      </c>
      <c r="K40" s="670">
        <v>0</v>
      </c>
      <c r="L40" s="670">
        <v>2</v>
      </c>
      <c r="M40" s="843">
        <v>2</v>
      </c>
      <c r="N40" s="843">
        <v>5.25</v>
      </c>
      <c r="O40" s="843"/>
      <c r="P40" s="843"/>
      <c r="Q40" s="671"/>
    </row>
    <row r="41" spans="1:17" ht="15" customHeight="1" x14ac:dyDescent="0.2">
      <c r="A41" s="636">
        <v>4</v>
      </c>
      <c r="B41" s="665"/>
      <c r="C41" s="666" t="s">
        <v>62</v>
      </c>
      <c r="D41" s="842">
        <v>99.626348597701138</v>
      </c>
      <c r="E41" s="667">
        <v>21</v>
      </c>
      <c r="F41" s="668">
        <v>57.55</v>
      </c>
      <c r="G41" s="669">
        <v>42</v>
      </c>
      <c r="H41" s="670">
        <v>6.25</v>
      </c>
      <c r="I41" s="671"/>
      <c r="J41" s="670">
        <v>0</v>
      </c>
      <c r="K41" s="670">
        <v>0</v>
      </c>
      <c r="L41" s="670">
        <v>2.5</v>
      </c>
      <c r="M41" s="843">
        <v>1</v>
      </c>
      <c r="N41" s="843">
        <v>5.375</v>
      </c>
      <c r="O41" s="843"/>
      <c r="P41" s="843"/>
      <c r="Q41" s="671"/>
    </row>
    <row r="42" spans="1:17" ht="15" customHeight="1" x14ac:dyDescent="0.2">
      <c r="A42" s="636">
        <v>26</v>
      </c>
      <c r="B42" s="665"/>
      <c r="C42" s="666" t="s">
        <v>177</v>
      </c>
      <c r="D42" s="842">
        <v>99.900826666666646</v>
      </c>
      <c r="E42" s="667">
        <v>20</v>
      </c>
      <c r="F42" s="668">
        <v>61.150000000000006</v>
      </c>
      <c r="G42" s="669">
        <v>10</v>
      </c>
      <c r="H42" s="670">
        <v>5.5</v>
      </c>
      <c r="I42" s="671"/>
      <c r="J42" s="670">
        <v>0</v>
      </c>
      <c r="K42" s="670">
        <v>0</v>
      </c>
      <c r="L42" s="670">
        <v>2</v>
      </c>
      <c r="M42" s="843">
        <v>1</v>
      </c>
      <c r="N42" s="843">
        <v>5.25</v>
      </c>
      <c r="O42" s="843"/>
      <c r="P42" s="843"/>
      <c r="Q42" s="671"/>
    </row>
    <row r="43" spans="1:17" ht="15" customHeight="1" x14ac:dyDescent="0.2">
      <c r="A43" s="636">
        <v>21</v>
      </c>
      <c r="B43" s="665"/>
      <c r="C43" s="666" t="s">
        <v>172</v>
      </c>
      <c r="D43" s="844">
        <v>100.37923006896551</v>
      </c>
      <c r="E43" s="667">
        <v>19</v>
      </c>
      <c r="F43" s="668">
        <v>59.95</v>
      </c>
      <c r="G43" s="669">
        <v>19</v>
      </c>
      <c r="H43" s="670">
        <v>5</v>
      </c>
      <c r="I43" s="671"/>
      <c r="J43" s="670">
        <v>0</v>
      </c>
      <c r="K43" s="670">
        <v>0</v>
      </c>
      <c r="L43" s="670">
        <v>3</v>
      </c>
      <c r="M43" s="843">
        <v>1</v>
      </c>
      <c r="N43" s="843">
        <v>5.875</v>
      </c>
      <c r="O43" s="843"/>
      <c r="P43" s="843"/>
      <c r="Q43" s="671"/>
    </row>
    <row r="44" spans="1:17" ht="15" customHeight="1" x14ac:dyDescent="0.2">
      <c r="A44" s="636">
        <v>36</v>
      </c>
      <c r="B44" s="665"/>
      <c r="C44" s="666" t="s">
        <v>187</v>
      </c>
      <c r="D44" s="842">
        <v>100.62343310344826</v>
      </c>
      <c r="E44" s="667">
        <v>18</v>
      </c>
      <c r="F44" s="668">
        <v>59.05</v>
      </c>
      <c r="G44" s="669">
        <v>27</v>
      </c>
      <c r="H44" s="670">
        <v>5.5</v>
      </c>
      <c r="I44" s="671"/>
      <c r="J44" s="670">
        <v>0.5</v>
      </c>
      <c r="K44" s="670">
        <v>0</v>
      </c>
      <c r="L44" s="670">
        <v>2</v>
      </c>
      <c r="M44" s="843">
        <v>1</v>
      </c>
      <c r="N44" s="843">
        <v>5.375</v>
      </c>
      <c r="O44" s="843"/>
      <c r="P44" s="843"/>
      <c r="Q44" s="671"/>
    </row>
    <row r="45" spans="1:17" ht="15" customHeight="1" x14ac:dyDescent="0.2">
      <c r="A45" s="636">
        <v>29</v>
      </c>
      <c r="B45" s="665"/>
      <c r="C45" s="666" t="s">
        <v>180</v>
      </c>
      <c r="D45" s="842">
        <v>100.80585103448276</v>
      </c>
      <c r="E45" s="667">
        <v>17</v>
      </c>
      <c r="F45" s="668">
        <v>57.2</v>
      </c>
      <c r="G45" s="669">
        <v>45</v>
      </c>
      <c r="H45" s="670">
        <v>6</v>
      </c>
      <c r="I45" s="671"/>
      <c r="J45" s="670">
        <v>0</v>
      </c>
      <c r="K45" s="670">
        <v>0</v>
      </c>
      <c r="L45" s="670">
        <v>3</v>
      </c>
      <c r="M45" s="843">
        <v>1</v>
      </c>
      <c r="N45" s="843">
        <v>5.5</v>
      </c>
      <c r="O45" s="843"/>
      <c r="P45" s="843"/>
      <c r="Q45" s="671"/>
    </row>
    <row r="46" spans="1:17" ht="15" customHeight="1" x14ac:dyDescent="0.2">
      <c r="A46" s="636">
        <v>34</v>
      </c>
      <c r="B46" s="665"/>
      <c r="C46" s="666" t="s">
        <v>185</v>
      </c>
      <c r="D46" s="844">
        <v>101.16256459770113</v>
      </c>
      <c r="E46" s="667">
        <v>16</v>
      </c>
      <c r="F46" s="668">
        <v>58.25</v>
      </c>
      <c r="G46" s="669">
        <v>35</v>
      </c>
      <c r="H46" s="670">
        <v>4.75</v>
      </c>
      <c r="I46" s="671"/>
      <c r="J46" s="670">
        <v>0</v>
      </c>
      <c r="K46" s="670">
        <v>0</v>
      </c>
      <c r="L46" s="670">
        <v>3</v>
      </c>
      <c r="M46" s="843">
        <v>1</v>
      </c>
      <c r="N46" s="843">
        <v>5.375</v>
      </c>
      <c r="O46" s="843"/>
      <c r="P46" s="843"/>
      <c r="Q46" s="671"/>
    </row>
    <row r="47" spans="1:17" ht="15" customHeight="1" x14ac:dyDescent="0.2">
      <c r="A47" s="636">
        <v>41</v>
      </c>
      <c r="B47" s="665"/>
      <c r="C47" s="666" t="s">
        <v>192</v>
      </c>
      <c r="D47" s="842">
        <v>101.21563770114942</v>
      </c>
      <c r="E47" s="667">
        <v>15</v>
      </c>
      <c r="F47" s="668">
        <v>59.85</v>
      </c>
      <c r="G47" s="669">
        <v>20</v>
      </c>
      <c r="H47" s="670">
        <v>6</v>
      </c>
      <c r="I47" s="671"/>
      <c r="J47" s="670">
        <v>0</v>
      </c>
      <c r="K47" s="670">
        <v>0</v>
      </c>
      <c r="L47" s="670">
        <v>3</v>
      </c>
      <c r="M47" s="843">
        <v>1</v>
      </c>
      <c r="N47" s="843">
        <v>5.25</v>
      </c>
      <c r="O47" s="843"/>
      <c r="P47" s="843"/>
      <c r="Q47" s="671"/>
    </row>
    <row r="48" spans="1:17" ht="15" customHeight="1" x14ac:dyDescent="0.2">
      <c r="A48" s="636">
        <v>27</v>
      </c>
      <c r="B48" s="665"/>
      <c r="C48" s="666" t="s">
        <v>178</v>
      </c>
      <c r="D48" s="842">
        <v>101.51716413793102</v>
      </c>
      <c r="E48" s="667">
        <v>14</v>
      </c>
      <c r="F48" s="668">
        <v>59.65</v>
      </c>
      <c r="G48" s="669">
        <v>23</v>
      </c>
      <c r="H48" s="670">
        <v>4.5</v>
      </c>
      <c r="I48" s="671"/>
      <c r="J48" s="670">
        <v>0</v>
      </c>
      <c r="K48" s="670">
        <v>0</v>
      </c>
      <c r="L48" s="670">
        <v>3.5</v>
      </c>
      <c r="M48" s="843">
        <v>1</v>
      </c>
      <c r="N48" s="843">
        <v>5</v>
      </c>
      <c r="O48" s="843"/>
      <c r="P48" s="843"/>
      <c r="Q48" s="671"/>
    </row>
    <row r="49" spans="1:81" ht="15" customHeight="1" x14ac:dyDescent="0.2">
      <c r="A49" s="636">
        <v>44</v>
      </c>
      <c r="B49" s="665"/>
      <c r="C49" s="666" t="s">
        <v>195</v>
      </c>
      <c r="D49" s="844">
        <v>102.21334528735632</v>
      </c>
      <c r="E49" s="667">
        <v>13</v>
      </c>
      <c r="F49" s="668">
        <v>60.650000000000006</v>
      </c>
      <c r="G49" s="669">
        <v>16</v>
      </c>
      <c r="H49" s="670">
        <v>5.25</v>
      </c>
      <c r="I49" s="671"/>
      <c r="J49" s="670">
        <v>0</v>
      </c>
      <c r="K49" s="670">
        <v>0</v>
      </c>
      <c r="L49" s="670">
        <v>2</v>
      </c>
      <c r="M49" s="843">
        <v>1</v>
      </c>
      <c r="N49" s="843">
        <v>5.75</v>
      </c>
      <c r="O49" s="843"/>
      <c r="P49" s="843"/>
      <c r="Q49" s="671"/>
    </row>
    <row r="50" spans="1:81" ht="15" customHeight="1" x14ac:dyDescent="0.2">
      <c r="A50" s="636">
        <v>43</v>
      </c>
      <c r="B50" s="665"/>
      <c r="C50" s="666" t="s">
        <v>194</v>
      </c>
      <c r="D50" s="842">
        <v>102.39693149425288</v>
      </c>
      <c r="E50" s="667">
        <v>12</v>
      </c>
      <c r="F50" s="668">
        <v>58.95</v>
      </c>
      <c r="G50" s="669">
        <v>30</v>
      </c>
      <c r="H50" s="670">
        <v>6</v>
      </c>
      <c r="I50" s="671"/>
      <c r="J50" s="670">
        <v>0</v>
      </c>
      <c r="K50" s="670">
        <v>0</v>
      </c>
      <c r="L50" s="670">
        <v>2</v>
      </c>
      <c r="M50" s="843">
        <v>1</v>
      </c>
      <c r="N50" s="843">
        <v>6.25</v>
      </c>
      <c r="O50" s="843"/>
      <c r="P50" s="843"/>
      <c r="Q50" s="671"/>
    </row>
    <row r="51" spans="1:81" ht="15" customHeight="1" x14ac:dyDescent="0.2">
      <c r="A51" s="636">
        <v>1</v>
      </c>
      <c r="B51" s="665"/>
      <c r="C51" s="666" t="s">
        <v>96</v>
      </c>
      <c r="D51" s="844">
        <v>102.87319862068966</v>
      </c>
      <c r="E51" s="667">
        <v>11</v>
      </c>
      <c r="F51" s="668">
        <v>57.25</v>
      </c>
      <c r="G51" s="669">
        <v>44</v>
      </c>
      <c r="H51" s="670">
        <v>6.25</v>
      </c>
      <c r="I51" s="671"/>
      <c r="J51" s="670">
        <v>0</v>
      </c>
      <c r="K51" s="670">
        <v>0</v>
      </c>
      <c r="L51" s="670">
        <v>3</v>
      </c>
      <c r="M51" s="843">
        <v>1</v>
      </c>
      <c r="N51" s="843">
        <v>6.375</v>
      </c>
      <c r="O51" s="843"/>
      <c r="P51" s="843"/>
      <c r="Q51" s="671"/>
    </row>
    <row r="52" spans="1:81" ht="15" customHeight="1" x14ac:dyDescent="0.2">
      <c r="A52" s="846">
        <v>25</v>
      </c>
      <c r="B52" s="847"/>
      <c r="C52" s="666" t="s">
        <v>176</v>
      </c>
      <c r="D52" s="842">
        <v>103.29450114942527</v>
      </c>
      <c r="E52" s="667">
        <v>10</v>
      </c>
      <c r="F52" s="668">
        <v>58.75</v>
      </c>
      <c r="G52" s="669">
        <v>31</v>
      </c>
      <c r="H52" s="670">
        <v>6</v>
      </c>
      <c r="I52" s="671"/>
      <c r="J52" s="670">
        <v>0.5</v>
      </c>
      <c r="K52" s="670">
        <v>0</v>
      </c>
      <c r="L52" s="670">
        <v>1</v>
      </c>
      <c r="M52" s="843">
        <v>1</v>
      </c>
      <c r="N52" s="843">
        <v>6.125</v>
      </c>
      <c r="O52" s="843"/>
      <c r="P52" s="843"/>
      <c r="Q52" s="671"/>
    </row>
    <row r="53" spans="1:81" ht="15" customHeight="1" x14ac:dyDescent="0.2">
      <c r="A53" s="846">
        <v>17</v>
      </c>
      <c r="B53" s="847"/>
      <c r="C53" s="666" t="s">
        <v>168</v>
      </c>
      <c r="D53" s="842">
        <v>104.67084137931033</v>
      </c>
      <c r="E53" s="667">
        <v>9</v>
      </c>
      <c r="F53" s="668">
        <v>58.35</v>
      </c>
      <c r="G53" s="669">
        <v>34</v>
      </c>
      <c r="H53" s="670">
        <v>5</v>
      </c>
      <c r="I53" s="671"/>
      <c r="J53" s="670">
        <v>0</v>
      </c>
      <c r="K53" s="670">
        <v>0</v>
      </c>
      <c r="L53" s="670">
        <v>2.5</v>
      </c>
      <c r="M53" s="843">
        <v>1</v>
      </c>
      <c r="N53" s="843">
        <v>6.25</v>
      </c>
      <c r="O53" s="843"/>
      <c r="P53" s="843"/>
      <c r="Q53" s="671"/>
    </row>
    <row r="54" spans="1:81" ht="15" customHeight="1" x14ac:dyDescent="0.2">
      <c r="A54" s="846">
        <v>32</v>
      </c>
      <c r="B54" s="847"/>
      <c r="C54" s="666" t="s">
        <v>254</v>
      </c>
      <c r="D54" s="844">
        <v>105.03046450574712</v>
      </c>
      <c r="E54" s="667">
        <v>8</v>
      </c>
      <c r="F54" s="668">
        <v>56.45</v>
      </c>
      <c r="G54" s="669">
        <v>48</v>
      </c>
      <c r="H54" s="670">
        <v>5.5</v>
      </c>
      <c r="I54" s="671"/>
      <c r="J54" s="670">
        <v>1</v>
      </c>
      <c r="K54" s="670">
        <v>0</v>
      </c>
      <c r="L54" s="670">
        <v>1.5</v>
      </c>
      <c r="M54" s="843">
        <v>1</v>
      </c>
      <c r="N54" s="843">
        <v>5</v>
      </c>
      <c r="O54" s="843"/>
      <c r="P54" s="843"/>
      <c r="Q54" s="671"/>
    </row>
    <row r="55" spans="1:81" ht="15" customHeight="1" x14ac:dyDescent="0.2">
      <c r="A55" s="846">
        <v>15</v>
      </c>
      <c r="B55" s="847"/>
      <c r="C55" s="666" t="s">
        <v>166</v>
      </c>
      <c r="D55" s="845">
        <v>106.33008239080459</v>
      </c>
      <c r="E55" s="667">
        <v>7</v>
      </c>
      <c r="F55" s="668">
        <v>57.9</v>
      </c>
      <c r="G55" s="669">
        <v>39</v>
      </c>
      <c r="H55" s="670">
        <v>4.75</v>
      </c>
      <c r="I55" s="671"/>
      <c r="J55" s="670">
        <v>0</v>
      </c>
      <c r="K55" s="670">
        <v>0</v>
      </c>
      <c r="L55" s="670">
        <v>2.5</v>
      </c>
      <c r="M55" s="843">
        <v>1</v>
      </c>
      <c r="N55" s="843">
        <v>5.875</v>
      </c>
      <c r="O55" s="843"/>
      <c r="P55" s="843"/>
      <c r="Q55" s="671"/>
    </row>
    <row r="56" spans="1:81" ht="15" customHeight="1" x14ac:dyDescent="0.2">
      <c r="A56" s="846">
        <v>31</v>
      </c>
      <c r="B56" s="847"/>
      <c r="C56" s="666" t="s">
        <v>182</v>
      </c>
      <c r="D56" s="842">
        <v>106.37378147126435</v>
      </c>
      <c r="E56" s="667">
        <v>6</v>
      </c>
      <c r="F56" s="668">
        <v>59.8</v>
      </c>
      <c r="G56" s="669">
        <v>21</v>
      </c>
      <c r="H56" s="670">
        <v>4.5</v>
      </c>
      <c r="I56" s="671"/>
      <c r="J56" s="670">
        <v>0.5</v>
      </c>
      <c r="K56" s="670">
        <v>1</v>
      </c>
      <c r="L56" s="670">
        <v>5.5</v>
      </c>
      <c r="M56" s="843">
        <v>4</v>
      </c>
      <c r="N56" s="843">
        <v>4.25</v>
      </c>
      <c r="O56" s="843"/>
      <c r="P56" s="843"/>
      <c r="Q56" s="671"/>
    </row>
    <row r="57" spans="1:81" ht="15" customHeight="1" x14ac:dyDescent="0.2">
      <c r="A57" s="846">
        <v>18</v>
      </c>
      <c r="B57" s="847"/>
      <c r="C57" s="666" t="s">
        <v>169</v>
      </c>
      <c r="D57" s="842">
        <v>107.63180873563218</v>
      </c>
      <c r="E57" s="667">
        <v>5</v>
      </c>
      <c r="F57" s="668">
        <v>58.5</v>
      </c>
      <c r="G57" s="669">
        <v>32</v>
      </c>
      <c r="H57" s="670">
        <v>5.75</v>
      </c>
      <c r="I57" s="671"/>
      <c r="J57" s="670">
        <v>0</v>
      </c>
      <c r="K57" s="670">
        <v>0</v>
      </c>
      <c r="L57" s="670">
        <v>2</v>
      </c>
      <c r="M57" s="843">
        <v>1</v>
      </c>
      <c r="N57" s="843">
        <v>5.375</v>
      </c>
      <c r="O57" s="843"/>
      <c r="P57" s="843"/>
      <c r="Q57" s="671"/>
    </row>
    <row r="58" spans="1:81" ht="15" customHeight="1" x14ac:dyDescent="0.2">
      <c r="A58" s="846">
        <v>38</v>
      </c>
      <c r="B58" s="847"/>
      <c r="C58" s="666" t="s">
        <v>189</v>
      </c>
      <c r="D58" s="844">
        <v>109.79373103448276</v>
      </c>
      <c r="E58" s="667">
        <v>4</v>
      </c>
      <c r="F58" s="668">
        <v>60.8</v>
      </c>
      <c r="G58" s="669">
        <v>14</v>
      </c>
      <c r="H58" s="670">
        <v>4.5</v>
      </c>
      <c r="I58" s="671"/>
      <c r="J58" s="670">
        <v>0.5</v>
      </c>
      <c r="K58" s="670">
        <v>0</v>
      </c>
      <c r="L58" s="670">
        <v>3.5</v>
      </c>
      <c r="M58" s="843">
        <v>1</v>
      </c>
      <c r="N58" s="843">
        <v>5.25</v>
      </c>
      <c r="O58" s="843"/>
      <c r="P58" s="843"/>
      <c r="Q58" s="671"/>
    </row>
    <row r="59" spans="1:81" ht="15" customHeight="1" x14ac:dyDescent="0.2">
      <c r="A59" s="846">
        <v>35</v>
      </c>
      <c r="B59" s="847"/>
      <c r="C59" s="666" t="s">
        <v>186</v>
      </c>
      <c r="D59" s="842">
        <v>111.02147770114942</v>
      </c>
      <c r="E59" s="667">
        <v>3</v>
      </c>
      <c r="F59" s="668">
        <v>60.7</v>
      </c>
      <c r="G59" s="669">
        <v>15</v>
      </c>
      <c r="H59" s="670">
        <v>5</v>
      </c>
      <c r="I59" s="671"/>
      <c r="J59" s="670">
        <v>0</v>
      </c>
      <c r="K59" s="670">
        <v>0</v>
      </c>
      <c r="L59" s="670">
        <v>3</v>
      </c>
      <c r="M59" s="843">
        <v>1</v>
      </c>
      <c r="N59" s="843">
        <v>5.375</v>
      </c>
      <c r="O59" s="843"/>
      <c r="P59" s="843"/>
      <c r="Q59" s="671"/>
    </row>
    <row r="60" spans="1:81" ht="15" customHeight="1" x14ac:dyDescent="0.2">
      <c r="A60" s="846">
        <v>28</v>
      </c>
      <c r="B60" s="847"/>
      <c r="C60" s="666" t="s">
        <v>179</v>
      </c>
      <c r="D60" s="840">
        <v>111.48108855172414</v>
      </c>
      <c r="E60" s="667">
        <v>2</v>
      </c>
      <c r="F60" s="668">
        <v>60.25</v>
      </c>
      <c r="G60" s="669">
        <v>17</v>
      </c>
      <c r="H60" s="670">
        <v>5.25</v>
      </c>
      <c r="I60" s="671"/>
      <c r="J60" s="670">
        <v>0</v>
      </c>
      <c r="K60" s="670">
        <v>0</v>
      </c>
      <c r="L60" s="670">
        <v>1.5</v>
      </c>
      <c r="M60" s="841">
        <v>1</v>
      </c>
      <c r="N60" s="841">
        <v>5.25</v>
      </c>
      <c r="O60" s="841"/>
      <c r="P60" s="841"/>
      <c r="Q60" s="671"/>
    </row>
    <row r="61" spans="1:81" ht="15" customHeight="1" x14ac:dyDescent="0.2">
      <c r="A61" s="848">
        <v>33</v>
      </c>
      <c r="B61" s="849"/>
      <c r="C61" s="723" t="s">
        <v>184</v>
      </c>
      <c r="D61" s="850">
        <v>114.22672597701148</v>
      </c>
      <c r="E61" s="724">
        <v>1</v>
      </c>
      <c r="F61" s="725">
        <v>61.8</v>
      </c>
      <c r="G61" s="726">
        <v>5</v>
      </c>
      <c r="H61" s="731">
        <v>4.25</v>
      </c>
      <c r="I61" s="727"/>
      <c r="J61" s="731">
        <v>0.5</v>
      </c>
      <c r="K61" s="731">
        <v>0</v>
      </c>
      <c r="L61" s="731">
        <v>3.5</v>
      </c>
      <c r="M61" s="851">
        <v>1</v>
      </c>
      <c r="N61" s="851">
        <v>5.375</v>
      </c>
      <c r="O61" s="851"/>
      <c r="P61" s="851"/>
      <c r="Q61" s="727"/>
    </row>
    <row r="62" spans="1:81" s="862" customFormat="1" ht="15" customHeight="1" x14ac:dyDescent="0.2">
      <c r="A62" s="852"/>
      <c r="B62" s="853"/>
      <c r="C62" s="854" t="s">
        <v>1</v>
      </c>
      <c r="D62" s="855">
        <v>97.11076993810785</v>
      </c>
      <c r="E62" s="856"/>
      <c r="F62" s="857">
        <v>59.358585858585862</v>
      </c>
      <c r="G62" s="856"/>
      <c r="H62" s="858">
        <v>5.4951923076923075</v>
      </c>
      <c r="I62" s="858"/>
      <c r="J62" s="858">
        <v>0.21153846153846154</v>
      </c>
      <c r="K62" s="858">
        <v>0.10576923076923077</v>
      </c>
      <c r="L62" s="858">
        <v>2.6346153846153846</v>
      </c>
      <c r="M62" s="859">
        <v>1.1923076923076923</v>
      </c>
      <c r="N62" s="859">
        <v>5.3245192307692308</v>
      </c>
      <c r="O62" s="860"/>
      <c r="P62" s="860"/>
      <c r="Q62" s="858"/>
      <c r="R62" s="861"/>
      <c r="S62" s="861"/>
      <c r="T62" s="861"/>
      <c r="U62" s="861"/>
      <c r="V62" s="861"/>
      <c r="W62" s="861"/>
      <c r="X62" s="861"/>
      <c r="Y62" s="861"/>
      <c r="Z62" s="861"/>
      <c r="AA62" s="861"/>
      <c r="AB62" s="861"/>
      <c r="AC62" s="861"/>
      <c r="AD62" s="861"/>
      <c r="AE62" s="861"/>
      <c r="AF62" s="861"/>
      <c r="AG62" s="861"/>
      <c r="AH62" s="861"/>
      <c r="AI62" s="861"/>
      <c r="AJ62" s="861"/>
      <c r="AK62" s="861"/>
      <c r="AL62" s="861"/>
      <c r="AM62" s="861"/>
      <c r="AN62" s="861"/>
      <c r="AO62" s="861"/>
      <c r="AP62" s="861"/>
      <c r="AQ62" s="861"/>
      <c r="AR62" s="861"/>
      <c r="AS62" s="861"/>
      <c r="AT62" s="861"/>
      <c r="AU62" s="861"/>
      <c r="AV62" s="861"/>
      <c r="AW62" s="861"/>
      <c r="AX62" s="861"/>
      <c r="AY62" s="861"/>
      <c r="AZ62" s="861"/>
      <c r="BA62" s="861"/>
      <c r="BB62" s="861"/>
      <c r="BC62" s="861"/>
      <c r="BD62" s="861"/>
      <c r="BE62" s="861"/>
      <c r="BF62" s="861"/>
      <c r="BG62" s="861"/>
      <c r="BH62" s="861"/>
      <c r="BI62" s="861"/>
      <c r="BJ62" s="861"/>
      <c r="BK62" s="861"/>
      <c r="BL62" s="861"/>
      <c r="BM62" s="861"/>
      <c r="BN62" s="861"/>
      <c r="BO62" s="861"/>
      <c r="BP62" s="861"/>
      <c r="BQ62" s="861"/>
      <c r="BR62" s="861"/>
      <c r="BS62" s="861"/>
      <c r="BT62" s="861"/>
      <c r="BU62" s="861"/>
      <c r="BV62" s="861"/>
      <c r="BW62" s="861"/>
      <c r="BX62" s="861"/>
      <c r="BY62" s="861"/>
      <c r="BZ62" s="861"/>
      <c r="CA62" s="861"/>
      <c r="CB62" s="861"/>
      <c r="CC62" s="861"/>
    </row>
    <row r="63" spans="1:81" s="862" customFormat="1" ht="15" customHeight="1" x14ac:dyDescent="0.2">
      <c r="A63" s="863"/>
      <c r="B63" s="864"/>
      <c r="C63" s="865" t="s">
        <v>255</v>
      </c>
      <c r="D63" s="866">
        <v>11.21</v>
      </c>
      <c r="E63" s="867"/>
      <c r="F63" s="868">
        <v>2.56</v>
      </c>
      <c r="G63" s="867"/>
      <c r="H63" s="869">
        <v>0.82</v>
      </c>
      <c r="I63" s="869"/>
      <c r="J63" s="869">
        <v>0.84</v>
      </c>
      <c r="K63" s="869">
        <v>0.75</v>
      </c>
      <c r="L63" s="869">
        <v>1.5</v>
      </c>
      <c r="M63" s="869"/>
      <c r="N63" s="869">
        <v>1.1299999999999999</v>
      </c>
      <c r="O63" s="870"/>
      <c r="P63" s="870"/>
      <c r="Q63" s="869"/>
      <c r="R63" s="861"/>
      <c r="S63" s="861"/>
      <c r="T63" s="861"/>
      <c r="U63" s="861"/>
      <c r="V63" s="861"/>
      <c r="W63" s="861"/>
      <c r="X63" s="861"/>
      <c r="Y63" s="861"/>
      <c r="Z63" s="861"/>
      <c r="AA63" s="861"/>
      <c r="AB63" s="861"/>
      <c r="AC63" s="861"/>
      <c r="AD63" s="861"/>
      <c r="AE63" s="861"/>
      <c r="AF63" s="861"/>
      <c r="AG63" s="861"/>
      <c r="AH63" s="861"/>
      <c r="AI63" s="861"/>
      <c r="AJ63" s="861"/>
      <c r="AK63" s="861"/>
      <c r="AL63" s="861"/>
      <c r="AM63" s="861"/>
      <c r="AN63" s="861"/>
      <c r="AO63" s="861"/>
      <c r="AP63" s="861"/>
      <c r="AQ63" s="861"/>
      <c r="AR63" s="861"/>
      <c r="AS63" s="861"/>
      <c r="AT63" s="861"/>
      <c r="AU63" s="861"/>
      <c r="AV63" s="861"/>
      <c r="AW63" s="861"/>
      <c r="AX63" s="861"/>
      <c r="AY63" s="861"/>
      <c r="AZ63" s="861"/>
      <c r="BA63" s="861"/>
      <c r="BB63" s="861"/>
      <c r="BC63" s="861"/>
      <c r="BD63" s="861"/>
      <c r="BE63" s="861"/>
      <c r="BF63" s="861"/>
      <c r="BG63" s="861"/>
      <c r="BH63" s="861"/>
      <c r="BI63" s="861"/>
      <c r="BJ63" s="861"/>
      <c r="BK63" s="861"/>
      <c r="BL63" s="861"/>
      <c r="BM63" s="861"/>
      <c r="BN63" s="861"/>
      <c r="BO63" s="861"/>
      <c r="BP63" s="861"/>
      <c r="BQ63" s="861"/>
      <c r="BR63" s="861"/>
      <c r="BS63" s="861"/>
      <c r="BT63" s="861"/>
      <c r="BU63" s="861"/>
      <c r="BV63" s="861"/>
      <c r="BW63" s="861"/>
      <c r="BX63" s="861"/>
      <c r="BY63" s="861"/>
      <c r="BZ63" s="861"/>
      <c r="CA63" s="861"/>
      <c r="CB63" s="861"/>
      <c r="CC63" s="861"/>
    </row>
    <row r="64" spans="1:81" s="673" customFormat="1" ht="15" customHeight="1" x14ac:dyDescent="0.2">
      <c r="A64" s="674"/>
      <c r="B64" s="675"/>
      <c r="C64" s="728" t="s">
        <v>80</v>
      </c>
      <c r="D64" s="729">
        <v>6.9</v>
      </c>
      <c r="E64" s="871"/>
      <c r="F64" s="730">
        <v>2.5620579158540777</v>
      </c>
      <c r="G64" s="872"/>
      <c r="H64" s="716">
        <v>8.94</v>
      </c>
      <c r="I64" s="873"/>
      <c r="J64" s="716">
        <v>0.84079507376708551</v>
      </c>
      <c r="K64" s="716">
        <v>424.05</v>
      </c>
      <c r="L64" s="869">
        <v>34.04</v>
      </c>
      <c r="M64" s="716"/>
      <c r="N64" s="869">
        <v>12.652396756082151</v>
      </c>
      <c r="O64" s="874"/>
      <c r="P64" s="874"/>
      <c r="Q64" s="716"/>
      <c r="R64" s="672"/>
      <c r="S64" s="672"/>
      <c r="T64" s="672"/>
      <c r="U64" s="672"/>
      <c r="V64" s="672"/>
      <c r="W64" s="672"/>
      <c r="X64" s="672"/>
      <c r="Y64" s="672"/>
      <c r="Z64" s="672"/>
      <c r="AA64" s="672"/>
      <c r="AB64" s="672"/>
      <c r="AC64" s="672"/>
      <c r="AD64" s="672"/>
      <c r="AE64" s="672"/>
      <c r="AF64" s="672"/>
      <c r="AG64" s="672"/>
      <c r="AH64" s="672"/>
      <c r="AI64" s="672"/>
      <c r="AJ64" s="672"/>
      <c r="AK64" s="672"/>
      <c r="AL64" s="672"/>
      <c r="AM64" s="672"/>
      <c r="AN64" s="672"/>
      <c r="AO64" s="672"/>
      <c r="AP64" s="672"/>
      <c r="AQ64" s="672"/>
      <c r="AR64" s="672"/>
      <c r="AS64" s="672"/>
      <c r="AT64" s="672"/>
      <c r="AU64" s="672"/>
      <c r="AV64" s="672"/>
      <c r="AW64" s="672"/>
      <c r="AX64" s="672"/>
      <c r="AY64" s="672"/>
      <c r="AZ64" s="672"/>
      <c r="BA64" s="672"/>
      <c r="BB64" s="672"/>
      <c r="BC64" s="672"/>
      <c r="BD64" s="672"/>
      <c r="BE64" s="672"/>
      <c r="BF64" s="672"/>
      <c r="BG64" s="672"/>
      <c r="BH64" s="672"/>
      <c r="BI64" s="672"/>
      <c r="BJ64" s="672"/>
      <c r="BK64" s="672"/>
      <c r="BL64" s="672"/>
      <c r="BM64" s="672"/>
      <c r="BN64" s="672"/>
      <c r="BO64" s="672"/>
      <c r="BP64" s="672"/>
      <c r="BQ64" s="672"/>
      <c r="BR64" s="672"/>
      <c r="BS64" s="672"/>
      <c r="BT64" s="672"/>
      <c r="BU64" s="672"/>
      <c r="BV64" s="672"/>
      <c r="BW64" s="672"/>
      <c r="BX64" s="672"/>
      <c r="BY64" s="672"/>
      <c r="BZ64" s="672"/>
      <c r="CA64" s="672"/>
      <c r="CB64" s="672"/>
      <c r="CC64" s="672"/>
    </row>
    <row r="65" spans="1:81" s="884" customFormat="1" ht="15" customHeight="1" thickBot="1" x14ac:dyDescent="0.25">
      <c r="A65" s="875"/>
      <c r="B65" s="876"/>
      <c r="C65" s="877" t="s">
        <v>256</v>
      </c>
      <c r="D65" s="878">
        <v>0.72</v>
      </c>
      <c r="E65" s="879"/>
      <c r="F65" s="880">
        <v>0.81</v>
      </c>
      <c r="G65" s="879"/>
      <c r="H65" s="881">
        <v>0.85</v>
      </c>
      <c r="I65" s="881"/>
      <c r="J65" s="881">
        <v>0.61</v>
      </c>
      <c r="K65" s="881">
        <v>0.77</v>
      </c>
      <c r="L65" s="881">
        <v>0.78</v>
      </c>
      <c r="M65" s="881"/>
      <c r="N65" s="881">
        <v>0.66</v>
      </c>
      <c r="O65" s="882"/>
      <c r="P65" s="882"/>
      <c r="Q65" s="881"/>
      <c r="R65" s="883"/>
      <c r="S65" s="883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883"/>
      <c r="AL65" s="883"/>
      <c r="AM65" s="883"/>
      <c r="AN65" s="883"/>
      <c r="AO65" s="883"/>
      <c r="AP65" s="883"/>
      <c r="AQ65" s="883"/>
      <c r="AR65" s="883"/>
      <c r="AS65" s="883"/>
      <c r="AT65" s="883"/>
      <c r="AU65" s="883"/>
      <c r="AV65" s="883"/>
      <c r="AW65" s="883"/>
      <c r="AX65" s="883"/>
      <c r="AY65" s="883"/>
      <c r="AZ65" s="883"/>
      <c r="BA65" s="883"/>
      <c r="BB65" s="883"/>
      <c r="BC65" s="883"/>
      <c r="BD65" s="883"/>
      <c r="BE65" s="883"/>
      <c r="BF65" s="883"/>
      <c r="BG65" s="883"/>
      <c r="BH65" s="883"/>
      <c r="BI65" s="883"/>
      <c r="BJ65" s="883"/>
      <c r="BK65" s="883"/>
      <c r="BL65" s="883"/>
      <c r="BM65" s="883"/>
      <c r="BN65" s="883"/>
      <c r="BO65" s="883"/>
      <c r="BP65" s="883"/>
      <c r="BQ65" s="883"/>
      <c r="BR65" s="883"/>
      <c r="BS65" s="883"/>
      <c r="BT65" s="883"/>
      <c r="BU65" s="883"/>
      <c r="BV65" s="883"/>
      <c r="BW65" s="883"/>
      <c r="BX65" s="883"/>
      <c r="BY65" s="883"/>
      <c r="BZ65" s="883"/>
      <c r="CA65" s="883"/>
      <c r="CB65" s="883"/>
      <c r="CC65" s="883"/>
    </row>
    <row r="66" spans="1:81" x14ac:dyDescent="0.2">
      <c r="A66" s="676"/>
      <c r="B66" s="677"/>
      <c r="C66" s="678" t="s">
        <v>123</v>
      </c>
      <c r="D66" s="1147"/>
      <c r="E66" s="1147"/>
      <c r="F66" s="1147"/>
      <c r="G66" s="1147"/>
      <c r="H66" s="1147"/>
      <c r="I66" s="1147"/>
      <c r="J66" s="1147"/>
      <c r="K66" s="1147"/>
      <c r="L66" s="1147"/>
      <c r="M66" s="1147"/>
      <c r="N66" s="1147"/>
      <c r="O66" s="1147"/>
      <c r="P66" s="1147"/>
      <c r="Q66" s="1147"/>
    </row>
    <row r="67" spans="1:81" x14ac:dyDescent="0.2">
      <c r="A67" s="679"/>
      <c r="B67" s="680"/>
      <c r="C67" s="681"/>
      <c r="D67" s="1148"/>
      <c r="E67" s="1148"/>
      <c r="F67" s="1148"/>
      <c r="G67" s="1148"/>
      <c r="H67" s="1148"/>
      <c r="I67" s="1148"/>
      <c r="J67" s="1148"/>
      <c r="K67" s="1148"/>
      <c r="L67" s="1148"/>
      <c r="M67" s="1148"/>
      <c r="N67" s="1148"/>
      <c r="O67" s="1148"/>
      <c r="P67" s="1148"/>
      <c r="Q67" s="1148"/>
    </row>
    <row r="68" spans="1:81" x14ac:dyDescent="0.2">
      <c r="A68" s="679"/>
      <c r="B68" s="680"/>
      <c r="C68" s="681"/>
      <c r="D68" s="1148"/>
      <c r="E68" s="1148"/>
      <c r="F68" s="1148"/>
      <c r="G68" s="1148"/>
      <c r="H68" s="1148"/>
      <c r="I68" s="1148"/>
      <c r="J68" s="1148"/>
      <c r="K68" s="1148"/>
      <c r="L68" s="1148"/>
      <c r="M68" s="1148"/>
      <c r="N68" s="1148"/>
      <c r="O68" s="1148"/>
      <c r="P68" s="1148"/>
      <c r="Q68" s="1148"/>
    </row>
    <row r="69" spans="1:81" ht="12.75" thickBot="1" x14ac:dyDescent="0.25">
      <c r="A69" s="682"/>
      <c r="B69" s="683"/>
      <c r="C69" s="684"/>
      <c r="D69" s="1149"/>
      <c r="E69" s="1149"/>
      <c r="F69" s="1149"/>
      <c r="G69" s="1149"/>
      <c r="H69" s="1149"/>
      <c r="I69" s="1149"/>
      <c r="J69" s="1149"/>
      <c r="K69" s="1149"/>
      <c r="L69" s="1149"/>
      <c r="M69" s="1149"/>
      <c r="N69" s="1149"/>
      <c r="O69" s="1149"/>
      <c r="P69" s="1149"/>
      <c r="Q69" s="1149"/>
    </row>
    <row r="72" spans="1:81" x14ac:dyDescent="0.2">
      <c r="C72" s="618" t="s">
        <v>4</v>
      </c>
    </row>
    <row r="74" spans="1:81" s="685" customFormat="1" x14ac:dyDescent="0.2">
      <c r="A74" s="616"/>
      <c r="B74" s="617"/>
      <c r="C74" s="618"/>
      <c r="D74" s="619"/>
      <c r="E74" s="620"/>
      <c r="F74" s="616"/>
      <c r="G74" s="621"/>
      <c r="H74" s="619"/>
      <c r="I74" s="616" t="s">
        <v>4</v>
      </c>
      <c r="J74" s="712"/>
      <c r="K74" s="616"/>
      <c r="L74" s="622"/>
      <c r="M74" s="616"/>
      <c r="N74" s="616"/>
      <c r="O74" s="618"/>
      <c r="P74" s="618"/>
      <c r="Q74" s="618"/>
      <c r="R74" s="623"/>
      <c r="S74" s="623"/>
      <c r="T74" s="623"/>
      <c r="U74" s="623"/>
      <c r="V74" s="623"/>
      <c r="W74" s="623"/>
      <c r="X74" s="623"/>
      <c r="Y74" s="623"/>
      <c r="Z74" s="623"/>
      <c r="AA74" s="623"/>
      <c r="AB74" s="623"/>
      <c r="AC74" s="623"/>
      <c r="AD74" s="623"/>
      <c r="AE74" s="623"/>
      <c r="AF74" s="623"/>
      <c r="AG74" s="623"/>
      <c r="AH74" s="623"/>
      <c r="AI74" s="623"/>
      <c r="AJ74" s="623"/>
      <c r="AK74" s="623"/>
      <c r="AL74" s="623"/>
      <c r="AM74" s="623"/>
      <c r="AN74" s="623"/>
      <c r="AO74" s="623"/>
      <c r="AP74" s="623"/>
      <c r="AQ74" s="623"/>
      <c r="AR74" s="623"/>
      <c r="AS74" s="623"/>
      <c r="AT74" s="623"/>
      <c r="AU74" s="623"/>
      <c r="AV74" s="623"/>
      <c r="AW74" s="623"/>
      <c r="AX74" s="623"/>
      <c r="AY74" s="623"/>
      <c r="AZ74" s="623"/>
      <c r="BA74" s="623"/>
      <c r="BB74" s="623"/>
      <c r="BC74" s="623"/>
      <c r="BD74" s="623"/>
      <c r="BE74" s="623"/>
      <c r="BF74" s="623"/>
      <c r="BG74" s="623"/>
      <c r="BH74" s="623"/>
      <c r="BI74" s="623"/>
      <c r="BJ74" s="623"/>
      <c r="BK74" s="623"/>
      <c r="BL74" s="623"/>
      <c r="BM74" s="623"/>
      <c r="BN74" s="623"/>
      <c r="BO74" s="623"/>
      <c r="BP74" s="623"/>
      <c r="BQ74" s="623"/>
      <c r="BR74" s="623"/>
      <c r="BS74" s="623"/>
      <c r="BT74" s="623"/>
      <c r="BU74" s="623"/>
      <c r="BV74" s="623"/>
      <c r="BW74" s="623"/>
      <c r="BX74" s="623"/>
      <c r="BY74" s="623"/>
      <c r="BZ74" s="623"/>
      <c r="CA74" s="623"/>
      <c r="CB74" s="623"/>
      <c r="CC74" s="623"/>
    </row>
  </sheetData>
  <mergeCells count="5">
    <mergeCell ref="A4:Q4"/>
    <mergeCell ref="D66:Q66"/>
    <mergeCell ref="D67:Q67"/>
    <mergeCell ref="D68:Q68"/>
    <mergeCell ref="D69:Q69"/>
  </mergeCells>
  <pageMargins left="0.5" right="0.25" top="0.75" bottom="0.25" header="0.25" footer="0.25"/>
  <pageSetup scale="96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C74"/>
  <sheetViews>
    <sheetView workbookViewId="0">
      <pane ySplit="8" topLeftCell="A27" activePane="bottomLeft" state="frozen"/>
      <selection pane="bottomLeft" activeCell="N36" sqref="N36"/>
    </sheetView>
  </sheetViews>
  <sheetFormatPr defaultColWidth="8.85546875" defaultRowHeight="12" x14ac:dyDescent="0.2"/>
  <cols>
    <col min="1" max="1" width="4.42578125" style="616" customWidth="1"/>
    <col min="2" max="2" width="1.140625" style="617" customWidth="1"/>
    <col min="3" max="3" width="19.42578125" style="618" customWidth="1"/>
    <col min="4" max="4" width="9.5703125" style="619" customWidth="1"/>
    <col min="5" max="5" width="4.140625" style="620" customWidth="1"/>
    <col min="6" max="6" width="8.140625" style="616" customWidth="1"/>
    <col min="7" max="7" width="3.85546875" style="621" customWidth="1"/>
    <col min="8" max="8" width="7.28515625" style="619" customWidth="1"/>
    <col min="9" max="9" width="7.28515625" style="616" customWidth="1"/>
    <col min="10" max="10" width="7.28515625" style="712" customWidth="1"/>
    <col min="11" max="11" width="7.28515625" style="616" customWidth="1"/>
    <col min="12" max="12" width="7.28515625" style="622" customWidth="1"/>
    <col min="13" max="14" width="7.28515625" style="616" customWidth="1"/>
    <col min="15" max="17" width="7.28515625" style="618" customWidth="1"/>
    <col min="18" max="81" width="8.85546875" style="623"/>
    <col min="82" max="256" width="8.85546875" style="618"/>
    <col min="257" max="257" width="4.42578125" style="618" customWidth="1"/>
    <col min="258" max="258" width="1.140625" style="618" customWidth="1"/>
    <col min="259" max="259" width="19.42578125" style="618" customWidth="1"/>
    <col min="260" max="260" width="9.5703125" style="618" customWidth="1"/>
    <col min="261" max="261" width="4.140625" style="618" customWidth="1"/>
    <col min="262" max="262" width="8.140625" style="618" customWidth="1"/>
    <col min="263" max="263" width="3.85546875" style="618" customWidth="1"/>
    <col min="264" max="273" width="7.28515625" style="618" customWidth="1"/>
    <col min="274" max="512" width="8.85546875" style="618"/>
    <col min="513" max="513" width="4.42578125" style="618" customWidth="1"/>
    <col min="514" max="514" width="1.140625" style="618" customWidth="1"/>
    <col min="515" max="515" width="19.42578125" style="618" customWidth="1"/>
    <col min="516" max="516" width="9.5703125" style="618" customWidth="1"/>
    <col min="517" max="517" width="4.140625" style="618" customWidth="1"/>
    <col min="518" max="518" width="8.140625" style="618" customWidth="1"/>
    <col min="519" max="519" width="3.85546875" style="618" customWidth="1"/>
    <col min="520" max="529" width="7.28515625" style="618" customWidth="1"/>
    <col min="530" max="768" width="8.85546875" style="618"/>
    <col min="769" max="769" width="4.42578125" style="618" customWidth="1"/>
    <col min="770" max="770" width="1.140625" style="618" customWidth="1"/>
    <col min="771" max="771" width="19.42578125" style="618" customWidth="1"/>
    <col min="772" max="772" width="9.5703125" style="618" customWidth="1"/>
    <col min="773" max="773" width="4.140625" style="618" customWidth="1"/>
    <col min="774" max="774" width="8.140625" style="618" customWidth="1"/>
    <col min="775" max="775" width="3.85546875" style="618" customWidth="1"/>
    <col min="776" max="785" width="7.28515625" style="618" customWidth="1"/>
    <col min="786" max="1024" width="8.85546875" style="618"/>
    <col min="1025" max="1025" width="4.42578125" style="618" customWidth="1"/>
    <col min="1026" max="1026" width="1.140625" style="618" customWidth="1"/>
    <col min="1027" max="1027" width="19.42578125" style="618" customWidth="1"/>
    <col min="1028" max="1028" width="9.5703125" style="618" customWidth="1"/>
    <col min="1029" max="1029" width="4.140625" style="618" customWidth="1"/>
    <col min="1030" max="1030" width="8.140625" style="618" customWidth="1"/>
    <col min="1031" max="1031" width="3.85546875" style="618" customWidth="1"/>
    <col min="1032" max="1041" width="7.28515625" style="618" customWidth="1"/>
    <col min="1042" max="1280" width="8.85546875" style="618"/>
    <col min="1281" max="1281" width="4.42578125" style="618" customWidth="1"/>
    <col min="1282" max="1282" width="1.140625" style="618" customWidth="1"/>
    <col min="1283" max="1283" width="19.42578125" style="618" customWidth="1"/>
    <col min="1284" max="1284" width="9.5703125" style="618" customWidth="1"/>
    <col min="1285" max="1285" width="4.140625" style="618" customWidth="1"/>
    <col min="1286" max="1286" width="8.140625" style="618" customWidth="1"/>
    <col min="1287" max="1287" width="3.85546875" style="618" customWidth="1"/>
    <col min="1288" max="1297" width="7.28515625" style="618" customWidth="1"/>
    <col min="1298" max="1536" width="8.85546875" style="618"/>
    <col min="1537" max="1537" width="4.42578125" style="618" customWidth="1"/>
    <col min="1538" max="1538" width="1.140625" style="618" customWidth="1"/>
    <col min="1539" max="1539" width="19.42578125" style="618" customWidth="1"/>
    <col min="1540" max="1540" width="9.5703125" style="618" customWidth="1"/>
    <col min="1541" max="1541" width="4.140625" style="618" customWidth="1"/>
    <col min="1542" max="1542" width="8.140625" style="618" customWidth="1"/>
    <col min="1543" max="1543" width="3.85546875" style="618" customWidth="1"/>
    <col min="1544" max="1553" width="7.28515625" style="618" customWidth="1"/>
    <col min="1554" max="1792" width="8.85546875" style="618"/>
    <col min="1793" max="1793" width="4.42578125" style="618" customWidth="1"/>
    <col min="1794" max="1794" width="1.140625" style="618" customWidth="1"/>
    <col min="1795" max="1795" width="19.42578125" style="618" customWidth="1"/>
    <col min="1796" max="1796" width="9.5703125" style="618" customWidth="1"/>
    <col min="1797" max="1797" width="4.140625" style="618" customWidth="1"/>
    <col min="1798" max="1798" width="8.140625" style="618" customWidth="1"/>
    <col min="1799" max="1799" width="3.85546875" style="618" customWidth="1"/>
    <col min="1800" max="1809" width="7.28515625" style="618" customWidth="1"/>
    <col min="1810" max="2048" width="8.85546875" style="618"/>
    <col min="2049" max="2049" width="4.42578125" style="618" customWidth="1"/>
    <col min="2050" max="2050" width="1.140625" style="618" customWidth="1"/>
    <col min="2051" max="2051" width="19.42578125" style="618" customWidth="1"/>
    <col min="2052" max="2052" width="9.5703125" style="618" customWidth="1"/>
    <col min="2053" max="2053" width="4.140625" style="618" customWidth="1"/>
    <col min="2054" max="2054" width="8.140625" style="618" customWidth="1"/>
    <col min="2055" max="2055" width="3.85546875" style="618" customWidth="1"/>
    <col min="2056" max="2065" width="7.28515625" style="618" customWidth="1"/>
    <col min="2066" max="2304" width="8.85546875" style="618"/>
    <col min="2305" max="2305" width="4.42578125" style="618" customWidth="1"/>
    <col min="2306" max="2306" width="1.140625" style="618" customWidth="1"/>
    <col min="2307" max="2307" width="19.42578125" style="618" customWidth="1"/>
    <col min="2308" max="2308" width="9.5703125" style="618" customWidth="1"/>
    <col min="2309" max="2309" width="4.140625" style="618" customWidth="1"/>
    <col min="2310" max="2310" width="8.140625" style="618" customWidth="1"/>
    <col min="2311" max="2311" width="3.85546875" style="618" customWidth="1"/>
    <col min="2312" max="2321" width="7.28515625" style="618" customWidth="1"/>
    <col min="2322" max="2560" width="8.85546875" style="618"/>
    <col min="2561" max="2561" width="4.42578125" style="618" customWidth="1"/>
    <col min="2562" max="2562" width="1.140625" style="618" customWidth="1"/>
    <col min="2563" max="2563" width="19.42578125" style="618" customWidth="1"/>
    <col min="2564" max="2564" width="9.5703125" style="618" customWidth="1"/>
    <col min="2565" max="2565" width="4.140625" style="618" customWidth="1"/>
    <col min="2566" max="2566" width="8.140625" style="618" customWidth="1"/>
    <col min="2567" max="2567" width="3.85546875" style="618" customWidth="1"/>
    <col min="2568" max="2577" width="7.28515625" style="618" customWidth="1"/>
    <col min="2578" max="2816" width="8.85546875" style="618"/>
    <col min="2817" max="2817" width="4.42578125" style="618" customWidth="1"/>
    <col min="2818" max="2818" width="1.140625" style="618" customWidth="1"/>
    <col min="2819" max="2819" width="19.42578125" style="618" customWidth="1"/>
    <col min="2820" max="2820" width="9.5703125" style="618" customWidth="1"/>
    <col min="2821" max="2821" width="4.140625" style="618" customWidth="1"/>
    <col min="2822" max="2822" width="8.140625" style="618" customWidth="1"/>
    <col min="2823" max="2823" width="3.85546875" style="618" customWidth="1"/>
    <col min="2824" max="2833" width="7.28515625" style="618" customWidth="1"/>
    <col min="2834" max="3072" width="8.85546875" style="618"/>
    <col min="3073" max="3073" width="4.42578125" style="618" customWidth="1"/>
    <col min="3074" max="3074" width="1.140625" style="618" customWidth="1"/>
    <col min="3075" max="3075" width="19.42578125" style="618" customWidth="1"/>
    <col min="3076" max="3076" width="9.5703125" style="618" customWidth="1"/>
    <col min="3077" max="3077" width="4.140625" style="618" customWidth="1"/>
    <col min="3078" max="3078" width="8.140625" style="618" customWidth="1"/>
    <col min="3079" max="3079" width="3.85546875" style="618" customWidth="1"/>
    <col min="3080" max="3089" width="7.28515625" style="618" customWidth="1"/>
    <col min="3090" max="3328" width="8.85546875" style="618"/>
    <col min="3329" max="3329" width="4.42578125" style="618" customWidth="1"/>
    <col min="3330" max="3330" width="1.140625" style="618" customWidth="1"/>
    <col min="3331" max="3331" width="19.42578125" style="618" customWidth="1"/>
    <col min="3332" max="3332" width="9.5703125" style="618" customWidth="1"/>
    <col min="3333" max="3333" width="4.140625" style="618" customWidth="1"/>
    <col min="3334" max="3334" width="8.140625" style="618" customWidth="1"/>
    <col min="3335" max="3335" width="3.85546875" style="618" customWidth="1"/>
    <col min="3336" max="3345" width="7.28515625" style="618" customWidth="1"/>
    <col min="3346" max="3584" width="8.85546875" style="618"/>
    <col min="3585" max="3585" width="4.42578125" style="618" customWidth="1"/>
    <col min="3586" max="3586" width="1.140625" style="618" customWidth="1"/>
    <col min="3587" max="3587" width="19.42578125" style="618" customWidth="1"/>
    <col min="3588" max="3588" width="9.5703125" style="618" customWidth="1"/>
    <col min="3589" max="3589" width="4.140625" style="618" customWidth="1"/>
    <col min="3590" max="3590" width="8.140625" style="618" customWidth="1"/>
    <col min="3591" max="3591" width="3.85546875" style="618" customWidth="1"/>
    <col min="3592" max="3601" width="7.28515625" style="618" customWidth="1"/>
    <col min="3602" max="3840" width="8.85546875" style="618"/>
    <col min="3841" max="3841" width="4.42578125" style="618" customWidth="1"/>
    <col min="3842" max="3842" width="1.140625" style="618" customWidth="1"/>
    <col min="3843" max="3843" width="19.42578125" style="618" customWidth="1"/>
    <col min="3844" max="3844" width="9.5703125" style="618" customWidth="1"/>
    <col min="3845" max="3845" width="4.140625" style="618" customWidth="1"/>
    <col min="3846" max="3846" width="8.140625" style="618" customWidth="1"/>
    <col min="3847" max="3847" width="3.85546875" style="618" customWidth="1"/>
    <col min="3848" max="3857" width="7.28515625" style="618" customWidth="1"/>
    <col min="3858" max="4096" width="8.85546875" style="618"/>
    <col min="4097" max="4097" width="4.42578125" style="618" customWidth="1"/>
    <col min="4098" max="4098" width="1.140625" style="618" customWidth="1"/>
    <col min="4099" max="4099" width="19.42578125" style="618" customWidth="1"/>
    <col min="4100" max="4100" width="9.5703125" style="618" customWidth="1"/>
    <col min="4101" max="4101" width="4.140625" style="618" customWidth="1"/>
    <col min="4102" max="4102" width="8.140625" style="618" customWidth="1"/>
    <col min="4103" max="4103" width="3.85546875" style="618" customWidth="1"/>
    <col min="4104" max="4113" width="7.28515625" style="618" customWidth="1"/>
    <col min="4114" max="4352" width="8.85546875" style="618"/>
    <col min="4353" max="4353" width="4.42578125" style="618" customWidth="1"/>
    <col min="4354" max="4354" width="1.140625" style="618" customWidth="1"/>
    <col min="4355" max="4355" width="19.42578125" style="618" customWidth="1"/>
    <col min="4356" max="4356" width="9.5703125" style="618" customWidth="1"/>
    <col min="4357" max="4357" width="4.140625" style="618" customWidth="1"/>
    <col min="4358" max="4358" width="8.140625" style="618" customWidth="1"/>
    <col min="4359" max="4359" width="3.85546875" style="618" customWidth="1"/>
    <col min="4360" max="4369" width="7.28515625" style="618" customWidth="1"/>
    <col min="4370" max="4608" width="8.85546875" style="618"/>
    <col min="4609" max="4609" width="4.42578125" style="618" customWidth="1"/>
    <col min="4610" max="4610" width="1.140625" style="618" customWidth="1"/>
    <col min="4611" max="4611" width="19.42578125" style="618" customWidth="1"/>
    <col min="4612" max="4612" width="9.5703125" style="618" customWidth="1"/>
    <col min="4613" max="4613" width="4.140625" style="618" customWidth="1"/>
    <col min="4614" max="4614" width="8.140625" style="618" customWidth="1"/>
    <col min="4615" max="4615" width="3.85546875" style="618" customWidth="1"/>
    <col min="4616" max="4625" width="7.28515625" style="618" customWidth="1"/>
    <col min="4626" max="4864" width="8.85546875" style="618"/>
    <col min="4865" max="4865" width="4.42578125" style="618" customWidth="1"/>
    <col min="4866" max="4866" width="1.140625" style="618" customWidth="1"/>
    <col min="4867" max="4867" width="19.42578125" style="618" customWidth="1"/>
    <col min="4868" max="4868" width="9.5703125" style="618" customWidth="1"/>
    <col min="4869" max="4869" width="4.140625" style="618" customWidth="1"/>
    <col min="4870" max="4870" width="8.140625" style="618" customWidth="1"/>
    <col min="4871" max="4871" width="3.85546875" style="618" customWidth="1"/>
    <col min="4872" max="4881" width="7.28515625" style="618" customWidth="1"/>
    <col min="4882" max="5120" width="8.85546875" style="618"/>
    <col min="5121" max="5121" width="4.42578125" style="618" customWidth="1"/>
    <col min="5122" max="5122" width="1.140625" style="618" customWidth="1"/>
    <col min="5123" max="5123" width="19.42578125" style="618" customWidth="1"/>
    <col min="5124" max="5124" width="9.5703125" style="618" customWidth="1"/>
    <col min="5125" max="5125" width="4.140625" style="618" customWidth="1"/>
    <col min="5126" max="5126" width="8.140625" style="618" customWidth="1"/>
    <col min="5127" max="5127" width="3.85546875" style="618" customWidth="1"/>
    <col min="5128" max="5137" width="7.28515625" style="618" customWidth="1"/>
    <col min="5138" max="5376" width="8.85546875" style="618"/>
    <col min="5377" max="5377" width="4.42578125" style="618" customWidth="1"/>
    <col min="5378" max="5378" width="1.140625" style="618" customWidth="1"/>
    <col min="5379" max="5379" width="19.42578125" style="618" customWidth="1"/>
    <col min="5380" max="5380" width="9.5703125" style="618" customWidth="1"/>
    <col min="5381" max="5381" width="4.140625" style="618" customWidth="1"/>
    <col min="5382" max="5382" width="8.140625" style="618" customWidth="1"/>
    <col min="5383" max="5383" width="3.85546875" style="618" customWidth="1"/>
    <col min="5384" max="5393" width="7.28515625" style="618" customWidth="1"/>
    <col min="5394" max="5632" width="8.85546875" style="618"/>
    <col min="5633" max="5633" width="4.42578125" style="618" customWidth="1"/>
    <col min="5634" max="5634" width="1.140625" style="618" customWidth="1"/>
    <col min="5635" max="5635" width="19.42578125" style="618" customWidth="1"/>
    <col min="5636" max="5636" width="9.5703125" style="618" customWidth="1"/>
    <col min="5637" max="5637" width="4.140625" style="618" customWidth="1"/>
    <col min="5638" max="5638" width="8.140625" style="618" customWidth="1"/>
    <col min="5639" max="5639" width="3.85546875" style="618" customWidth="1"/>
    <col min="5640" max="5649" width="7.28515625" style="618" customWidth="1"/>
    <col min="5650" max="5888" width="8.85546875" style="618"/>
    <col min="5889" max="5889" width="4.42578125" style="618" customWidth="1"/>
    <col min="5890" max="5890" width="1.140625" style="618" customWidth="1"/>
    <col min="5891" max="5891" width="19.42578125" style="618" customWidth="1"/>
    <col min="5892" max="5892" width="9.5703125" style="618" customWidth="1"/>
    <col min="5893" max="5893" width="4.140625" style="618" customWidth="1"/>
    <col min="5894" max="5894" width="8.140625" style="618" customWidth="1"/>
    <col min="5895" max="5895" width="3.85546875" style="618" customWidth="1"/>
    <col min="5896" max="5905" width="7.28515625" style="618" customWidth="1"/>
    <col min="5906" max="6144" width="8.85546875" style="618"/>
    <col min="6145" max="6145" width="4.42578125" style="618" customWidth="1"/>
    <col min="6146" max="6146" width="1.140625" style="618" customWidth="1"/>
    <col min="6147" max="6147" width="19.42578125" style="618" customWidth="1"/>
    <col min="6148" max="6148" width="9.5703125" style="618" customWidth="1"/>
    <col min="6149" max="6149" width="4.140625" style="618" customWidth="1"/>
    <col min="6150" max="6150" width="8.140625" style="618" customWidth="1"/>
    <col min="6151" max="6151" width="3.85546875" style="618" customWidth="1"/>
    <col min="6152" max="6161" width="7.28515625" style="618" customWidth="1"/>
    <col min="6162" max="6400" width="8.85546875" style="618"/>
    <col min="6401" max="6401" width="4.42578125" style="618" customWidth="1"/>
    <col min="6402" max="6402" width="1.140625" style="618" customWidth="1"/>
    <col min="6403" max="6403" width="19.42578125" style="618" customWidth="1"/>
    <col min="6404" max="6404" width="9.5703125" style="618" customWidth="1"/>
    <col min="6405" max="6405" width="4.140625" style="618" customWidth="1"/>
    <col min="6406" max="6406" width="8.140625" style="618" customWidth="1"/>
    <col min="6407" max="6407" width="3.85546875" style="618" customWidth="1"/>
    <col min="6408" max="6417" width="7.28515625" style="618" customWidth="1"/>
    <col min="6418" max="6656" width="8.85546875" style="618"/>
    <col min="6657" max="6657" width="4.42578125" style="618" customWidth="1"/>
    <col min="6658" max="6658" width="1.140625" style="618" customWidth="1"/>
    <col min="6659" max="6659" width="19.42578125" style="618" customWidth="1"/>
    <col min="6660" max="6660" width="9.5703125" style="618" customWidth="1"/>
    <col min="6661" max="6661" width="4.140625" style="618" customWidth="1"/>
    <col min="6662" max="6662" width="8.140625" style="618" customWidth="1"/>
    <col min="6663" max="6663" width="3.85546875" style="618" customWidth="1"/>
    <col min="6664" max="6673" width="7.28515625" style="618" customWidth="1"/>
    <col min="6674" max="6912" width="8.85546875" style="618"/>
    <col min="6913" max="6913" width="4.42578125" style="618" customWidth="1"/>
    <col min="6914" max="6914" width="1.140625" style="618" customWidth="1"/>
    <col min="6915" max="6915" width="19.42578125" style="618" customWidth="1"/>
    <col min="6916" max="6916" width="9.5703125" style="618" customWidth="1"/>
    <col min="6917" max="6917" width="4.140625" style="618" customWidth="1"/>
    <col min="6918" max="6918" width="8.140625" style="618" customWidth="1"/>
    <col min="6919" max="6919" width="3.85546875" style="618" customWidth="1"/>
    <col min="6920" max="6929" width="7.28515625" style="618" customWidth="1"/>
    <col min="6930" max="7168" width="8.85546875" style="618"/>
    <col min="7169" max="7169" width="4.42578125" style="618" customWidth="1"/>
    <col min="7170" max="7170" width="1.140625" style="618" customWidth="1"/>
    <col min="7171" max="7171" width="19.42578125" style="618" customWidth="1"/>
    <col min="7172" max="7172" width="9.5703125" style="618" customWidth="1"/>
    <col min="7173" max="7173" width="4.140625" style="618" customWidth="1"/>
    <col min="7174" max="7174" width="8.140625" style="618" customWidth="1"/>
    <col min="7175" max="7175" width="3.85546875" style="618" customWidth="1"/>
    <col min="7176" max="7185" width="7.28515625" style="618" customWidth="1"/>
    <col min="7186" max="7424" width="8.85546875" style="618"/>
    <col min="7425" max="7425" width="4.42578125" style="618" customWidth="1"/>
    <col min="7426" max="7426" width="1.140625" style="618" customWidth="1"/>
    <col min="7427" max="7427" width="19.42578125" style="618" customWidth="1"/>
    <col min="7428" max="7428" width="9.5703125" style="618" customWidth="1"/>
    <col min="7429" max="7429" width="4.140625" style="618" customWidth="1"/>
    <col min="7430" max="7430" width="8.140625" style="618" customWidth="1"/>
    <col min="7431" max="7431" width="3.85546875" style="618" customWidth="1"/>
    <col min="7432" max="7441" width="7.28515625" style="618" customWidth="1"/>
    <col min="7442" max="7680" width="8.85546875" style="618"/>
    <col min="7681" max="7681" width="4.42578125" style="618" customWidth="1"/>
    <col min="7682" max="7682" width="1.140625" style="618" customWidth="1"/>
    <col min="7683" max="7683" width="19.42578125" style="618" customWidth="1"/>
    <col min="7684" max="7684" width="9.5703125" style="618" customWidth="1"/>
    <col min="7685" max="7685" width="4.140625" style="618" customWidth="1"/>
    <col min="7686" max="7686" width="8.140625" style="618" customWidth="1"/>
    <col min="7687" max="7687" width="3.85546875" style="618" customWidth="1"/>
    <col min="7688" max="7697" width="7.28515625" style="618" customWidth="1"/>
    <col min="7698" max="7936" width="8.85546875" style="618"/>
    <col min="7937" max="7937" width="4.42578125" style="618" customWidth="1"/>
    <col min="7938" max="7938" width="1.140625" style="618" customWidth="1"/>
    <col min="7939" max="7939" width="19.42578125" style="618" customWidth="1"/>
    <col min="7940" max="7940" width="9.5703125" style="618" customWidth="1"/>
    <col min="7941" max="7941" width="4.140625" style="618" customWidth="1"/>
    <col min="7942" max="7942" width="8.140625" style="618" customWidth="1"/>
    <col min="7943" max="7943" width="3.85546875" style="618" customWidth="1"/>
    <col min="7944" max="7953" width="7.28515625" style="618" customWidth="1"/>
    <col min="7954" max="8192" width="8.85546875" style="618"/>
    <col min="8193" max="8193" width="4.42578125" style="618" customWidth="1"/>
    <col min="8194" max="8194" width="1.140625" style="618" customWidth="1"/>
    <col min="8195" max="8195" width="19.42578125" style="618" customWidth="1"/>
    <col min="8196" max="8196" width="9.5703125" style="618" customWidth="1"/>
    <col min="8197" max="8197" width="4.140625" style="618" customWidth="1"/>
    <col min="8198" max="8198" width="8.140625" style="618" customWidth="1"/>
    <col min="8199" max="8199" width="3.85546875" style="618" customWidth="1"/>
    <col min="8200" max="8209" width="7.28515625" style="618" customWidth="1"/>
    <col min="8210" max="8448" width="8.85546875" style="618"/>
    <col min="8449" max="8449" width="4.42578125" style="618" customWidth="1"/>
    <col min="8450" max="8450" width="1.140625" style="618" customWidth="1"/>
    <col min="8451" max="8451" width="19.42578125" style="618" customWidth="1"/>
    <col min="8452" max="8452" width="9.5703125" style="618" customWidth="1"/>
    <col min="8453" max="8453" width="4.140625" style="618" customWidth="1"/>
    <col min="8454" max="8454" width="8.140625" style="618" customWidth="1"/>
    <col min="8455" max="8455" width="3.85546875" style="618" customWidth="1"/>
    <col min="8456" max="8465" width="7.28515625" style="618" customWidth="1"/>
    <col min="8466" max="8704" width="8.85546875" style="618"/>
    <col min="8705" max="8705" width="4.42578125" style="618" customWidth="1"/>
    <col min="8706" max="8706" width="1.140625" style="618" customWidth="1"/>
    <col min="8707" max="8707" width="19.42578125" style="618" customWidth="1"/>
    <col min="8708" max="8708" width="9.5703125" style="618" customWidth="1"/>
    <col min="8709" max="8709" width="4.140625" style="618" customWidth="1"/>
    <col min="8710" max="8710" width="8.140625" style="618" customWidth="1"/>
    <col min="8711" max="8711" width="3.85546875" style="618" customWidth="1"/>
    <col min="8712" max="8721" width="7.28515625" style="618" customWidth="1"/>
    <col min="8722" max="8960" width="8.85546875" style="618"/>
    <col min="8961" max="8961" width="4.42578125" style="618" customWidth="1"/>
    <col min="8962" max="8962" width="1.140625" style="618" customWidth="1"/>
    <col min="8963" max="8963" width="19.42578125" style="618" customWidth="1"/>
    <col min="8964" max="8964" width="9.5703125" style="618" customWidth="1"/>
    <col min="8965" max="8965" width="4.140625" style="618" customWidth="1"/>
    <col min="8966" max="8966" width="8.140625" style="618" customWidth="1"/>
    <col min="8967" max="8967" width="3.85546875" style="618" customWidth="1"/>
    <col min="8968" max="8977" width="7.28515625" style="618" customWidth="1"/>
    <col min="8978" max="9216" width="8.85546875" style="618"/>
    <col min="9217" max="9217" width="4.42578125" style="618" customWidth="1"/>
    <col min="9218" max="9218" width="1.140625" style="618" customWidth="1"/>
    <col min="9219" max="9219" width="19.42578125" style="618" customWidth="1"/>
    <col min="9220" max="9220" width="9.5703125" style="618" customWidth="1"/>
    <col min="9221" max="9221" width="4.140625" style="618" customWidth="1"/>
    <col min="9222" max="9222" width="8.140625" style="618" customWidth="1"/>
    <col min="9223" max="9223" width="3.85546875" style="618" customWidth="1"/>
    <col min="9224" max="9233" width="7.28515625" style="618" customWidth="1"/>
    <col min="9234" max="9472" width="8.85546875" style="618"/>
    <col min="9473" max="9473" width="4.42578125" style="618" customWidth="1"/>
    <col min="9474" max="9474" width="1.140625" style="618" customWidth="1"/>
    <col min="9475" max="9475" width="19.42578125" style="618" customWidth="1"/>
    <col min="9476" max="9476" width="9.5703125" style="618" customWidth="1"/>
    <col min="9477" max="9477" width="4.140625" style="618" customWidth="1"/>
    <col min="9478" max="9478" width="8.140625" style="618" customWidth="1"/>
    <col min="9479" max="9479" width="3.85546875" style="618" customWidth="1"/>
    <col min="9480" max="9489" width="7.28515625" style="618" customWidth="1"/>
    <col min="9490" max="9728" width="8.85546875" style="618"/>
    <col min="9729" max="9729" width="4.42578125" style="618" customWidth="1"/>
    <col min="9730" max="9730" width="1.140625" style="618" customWidth="1"/>
    <col min="9731" max="9731" width="19.42578125" style="618" customWidth="1"/>
    <col min="9732" max="9732" width="9.5703125" style="618" customWidth="1"/>
    <col min="9733" max="9733" width="4.140625" style="618" customWidth="1"/>
    <col min="9734" max="9734" width="8.140625" style="618" customWidth="1"/>
    <col min="9735" max="9735" width="3.85546875" style="618" customWidth="1"/>
    <col min="9736" max="9745" width="7.28515625" style="618" customWidth="1"/>
    <col min="9746" max="9984" width="8.85546875" style="618"/>
    <col min="9985" max="9985" width="4.42578125" style="618" customWidth="1"/>
    <col min="9986" max="9986" width="1.140625" style="618" customWidth="1"/>
    <col min="9987" max="9987" width="19.42578125" style="618" customWidth="1"/>
    <col min="9988" max="9988" width="9.5703125" style="618" customWidth="1"/>
    <col min="9989" max="9989" width="4.140625" style="618" customWidth="1"/>
    <col min="9990" max="9990" width="8.140625" style="618" customWidth="1"/>
    <col min="9991" max="9991" width="3.85546875" style="618" customWidth="1"/>
    <col min="9992" max="10001" width="7.28515625" style="618" customWidth="1"/>
    <col min="10002" max="10240" width="8.85546875" style="618"/>
    <col min="10241" max="10241" width="4.42578125" style="618" customWidth="1"/>
    <col min="10242" max="10242" width="1.140625" style="618" customWidth="1"/>
    <col min="10243" max="10243" width="19.42578125" style="618" customWidth="1"/>
    <col min="10244" max="10244" width="9.5703125" style="618" customWidth="1"/>
    <col min="10245" max="10245" width="4.140625" style="618" customWidth="1"/>
    <col min="10246" max="10246" width="8.140625" style="618" customWidth="1"/>
    <col min="10247" max="10247" width="3.85546875" style="618" customWidth="1"/>
    <col min="10248" max="10257" width="7.28515625" style="618" customWidth="1"/>
    <col min="10258" max="10496" width="8.85546875" style="618"/>
    <col min="10497" max="10497" width="4.42578125" style="618" customWidth="1"/>
    <col min="10498" max="10498" width="1.140625" style="618" customWidth="1"/>
    <col min="10499" max="10499" width="19.42578125" style="618" customWidth="1"/>
    <col min="10500" max="10500" width="9.5703125" style="618" customWidth="1"/>
    <col min="10501" max="10501" width="4.140625" style="618" customWidth="1"/>
    <col min="10502" max="10502" width="8.140625" style="618" customWidth="1"/>
    <col min="10503" max="10503" width="3.85546875" style="618" customWidth="1"/>
    <col min="10504" max="10513" width="7.28515625" style="618" customWidth="1"/>
    <col min="10514" max="10752" width="8.85546875" style="618"/>
    <col min="10753" max="10753" width="4.42578125" style="618" customWidth="1"/>
    <col min="10754" max="10754" width="1.140625" style="618" customWidth="1"/>
    <col min="10755" max="10755" width="19.42578125" style="618" customWidth="1"/>
    <col min="10756" max="10756" width="9.5703125" style="618" customWidth="1"/>
    <col min="10757" max="10757" width="4.140625" style="618" customWidth="1"/>
    <col min="10758" max="10758" width="8.140625" style="618" customWidth="1"/>
    <col min="10759" max="10759" width="3.85546875" style="618" customWidth="1"/>
    <col min="10760" max="10769" width="7.28515625" style="618" customWidth="1"/>
    <col min="10770" max="11008" width="8.85546875" style="618"/>
    <col min="11009" max="11009" width="4.42578125" style="618" customWidth="1"/>
    <col min="11010" max="11010" width="1.140625" style="618" customWidth="1"/>
    <col min="11011" max="11011" width="19.42578125" style="618" customWidth="1"/>
    <col min="11012" max="11012" width="9.5703125" style="618" customWidth="1"/>
    <col min="11013" max="11013" width="4.140625" style="618" customWidth="1"/>
    <col min="11014" max="11014" width="8.140625" style="618" customWidth="1"/>
    <col min="11015" max="11015" width="3.85546875" style="618" customWidth="1"/>
    <col min="11016" max="11025" width="7.28515625" style="618" customWidth="1"/>
    <col min="11026" max="11264" width="8.85546875" style="618"/>
    <col min="11265" max="11265" width="4.42578125" style="618" customWidth="1"/>
    <col min="11266" max="11266" width="1.140625" style="618" customWidth="1"/>
    <col min="11267" max="11267" width="19.42578125" style="618" customWidth="1"/>
    <col min="11268" max="11268" width="9.5703125" style="618" customWidth="1"/>
    <col min="11269" max="11269" width="4.140625" style="618" customWidth="1"/>
    <col min="11270" max="11270" width="8.140625" style="618" customWidth="1"/>
    <col min="11271" max="11271" width="3.85546875" style="618" customWidth="1"/>
    <col min="11272" max="11281" width="7.28515625" style="618" customWidth="1"/>
    <col min="11282" max="11520" width="8.85546875" style="618"/>
    <col min="11521" max="11521" width="4.42578125" style="618" customWidth="1"/>
    <col min="11522" max="11522" width="1.140625" style="618" customWidth="1"/>
    <col min="11523" max="11523" width="19.42578125" style="618" customWidth="1"/>
    <col min="11524" max="11524" width="9.5703125" style="618" customWidth="1"/>
    <col min="11525" max="11525" width="4.140625" style="618" customWidth="1"/>
    <col min="11526" max="11526" width="8.140625" style="618" customWidth="1"/>
    <col min="11527" max="11527" width="3.85546875" style="618" customWidth="1"/>
    <col min="11528" max="11537" width="7.28515625" style="618" customWidth="1"/>
    <col min="11538" max="11776" width="8.85546875" style="618"/>
    <col min="11777" max="11777" width="4.42578125" style="618" customWidth="1"/>
    <col min="11778" max="11778" width="1.140625" style="618" customWidth="1"/>
    <col min="11779" max="11779" width="19.42578125" style="618" customWidth="1"/>
    <col min="11780" max="11780" width="9.5703125" style="618" customWidth="1"/>
    <col min="11781" max="11781" width="4.140625" style="618" customWidth="1"/>
    <col min="11782" max="11782" width="8.140625" style="618" customWidth="1"/>
    <col min="11783" max="11783" width="3.85546875" style="618" customWidth="1"/>
    <col min="11784" max="11793" width="7.28515625" style="618" customWidth="1"/>
    <col min="11794" max="12032" width="8.85546875" style="618"/>
    <col min="12033" max="12033" width="4.42578125" style="618" customWidth="1"/>
    <col min="12034" max="12034" width="1.140625" style="618" customWidth="1"/>
    <col min="12035" max="12035" width="19.42578125" style="618" customWidth="1"/>
    <col min="12036" max="12036" width="9.5703125" style="618" customWidth="1"/>
    <col min="12037" max="12037" width="4.140625" style="618" customWidth="1"/>
    <col min="12038" max="12038" width="8.140625" style="618" customWidth="1"/>
    <col min="12039" max="12039" width="3.85546875" style="618" customWidth="1"/>
    <col min="12040" max="12049" width="7.28515625" style="618" customWidth="1"/>
    <col min="12050" max="12288" width="8.85546875" style="618"/>
    <col min="12289" max="12289" width="4.42578125" style="618" customWidth="1"/>
    <col min="12290" max="12290" width="1.140625" style="618" customWidth="1"/>
    <col min="12291" max="12291" width="19.42578125" style="618" customWidth="1"/>
    <col min="12292" max="12292" width="9.5703125" style="618" customWidth="1"/>
    <col min="12293" max="12293" width="4.140625" style="618" customWidth="1"/>
    <col min="12294" max="12294" width="8.140625" style="618" customWidth="1"/>
    <col min="12295" max="12295" width="3.85546875" style="618" customWidth="1"/>
    <col min="12296" max="12305" width="7.28515625" style="618" customWidth="1"/>
    <col min="12306" max="12544" width="8.85546875" style="618"/>
    <col min="12545" max="12545" width="4.42578125" style="618" customWidth="1"/>
    <col min="12546" max="12546" width="1.140625" style="618" customWidth="1"/>
    <col min="12547" max="12547" width="19.42578125" style="618" customWidth="1"/>
    <col min="12548" max="12548" width="9.5703125" style="618" customWidth="1"/>
    <col min="12549" max="12549" width="4.140625" style="618" customWidth="1"/>
    <col min="12550" max="12550" width="8.140625" style="618" customWidth="1"/>
    <col min="12551" max="12551" width="3.85546875" style="618" customWidth="1"/>
    <col min="12552" max="12561" width="7.28515625" style="618" customWidth="1"/>
    <col min="12562" max="12800" width="8.85546875" style="618"/>
    <col min="12801" max="12801" width="4.42578125" style="618" customWidth="1"/>
    <col min="12802" max="12802" width="1.140625" style="618" customWidth="1"/>
    <col min="12803" max="12803" width="19.42578125" style="618" customWidth="1"/>
    <col min="12804" max="12804" width="9.5703125" style="618" customWidth="1"/>
    <col min="12805" max="12805" width="4.140625" style="618" customWidth="1"/>
    <col min="12806" max="12806" width="8.140625" style="618" customWidth="1"/>
    <col min="12807" max="12807" width="3.85546875" style="618" customWidth="1"/>
    <col min="12808" max="12817" width="7.28515625" style="618" customWidth="1"/>
    <col min="12818" max="13056" width="8.85546875" style="618"/>
    <col min="13057" max="13057" width="4.42578125" style="618" customWidth="1"/>
    <col min="13058" max="13058" width="1.140625" style="618" customWidth="1"/>
    <col min="13059" max="13059" width="19.42578125" style="618" customWidth="1"/>
    <col min="13060" max="13060" width="9.5703125" style="618" customWidth="1"/>
    <col min="13061" max="13061" width="4.140625" style="618" customWidth="1"/>
    <col min="13062" max="13062" width="8.140625" style="618" customWidth="1"/>
    <col min="13063" max="13063" width="3.85546875" style="618" customWidth="1"/>
    <col min="13064" max="13073" width="7.28515625" style="618" customWidth="1"/>
    <col min="13074" max="13312" width="8.85546875" style="618"/>
    <col min="13313" max="13313" width="4.42578125" style="618" customWidth="1"/>
    <col min="13314" max="13314" width="1.140625" style="618" customWidth="1"/>
    <col min="13315" max="13315" width="19.42578125" style="618" customWidth="1"/>
    <col min="13316" max="13316" width="9.5703125" style="618" customWidth="1"/>
    <col min="13317" max="13317" width="4.140625" style="618" customWidth="1"/>
    <col min="13318" max="13318" width="8.140625" style="618" customWidth="1"/>
    <col min="13319" max="13319" width="3.85546875" style="618" customWidth="1"/>
    <col min="13320" max="13329" width="7.28515625" style="618" customWidth="1"/>
    <col min="13330" max="13568" width="8.85546875" style="618"/>
    <col min="13569" max="13569" width="4.42578125" style="618" customWidth="1"/>
    <col min="13570" max="13570" width="1.140625" style="618" customWidth="1"/>
    <col min="13571" max="13571" width="19.42578125" style="618" customWidth="1"/>
    <col min="13572" max="13572" width="9.5703125" style="618" customWidth="1"/>
    <col min="13573" max="13573" width="4.140625" style="618" customWidth="1"/>
    <col min="13574" max="13574" width="8.140625" style="618" customWidth="1"/>
    <col min="13575" max="13575" width="3.85546875" style="618" customWidth="1"/>
    <col min="13576" max="13585" width="7.28515625" style="618" customWidth="1"/>
    <col min="13586" max="13824" width="8.85546875" style="618"/>
    <col min="13825" max="13825" width="4.42578125" style="618" customWidth="1"/>
    <col min="13826" max="13826" width="1.140625" style="618" customWidth="1"/>
    <col min="13827" max="13827" width="19.42578125" style="618" customWidth="1"/>
    <col min="13828" max="13828" width="9.5703125" style="618" customWidth="1"/>
    <col min="13829" max="13829" width="4.140625" style="618" customWidth="1"/>
    <col min="13830" max="13830" width="8.140625" style="618" customWidth="1"/>
    <col min="13831" max="13831" width="3.85546875" style="618" customWidth="1"/>
    <col min="13832" max="13841" width="7.28515625" style="618" customWidth="1"/>
    <col min="13842" max="14080" width="8.85546875" style="618"/>
    <col min="14081" max="14081" width="4.42578125" style="618" customWidth="1"/>
    <col min="14082" max="14082" width="1.140625" style="618" customWidth="1"/>
    <col min="14083" max="14083" width="19.42578125" style="618" customWidth="1"/>
    <col min="14084" max="14084" width="9.5703125" style="618" customWidth="1"/>
    <col min="14085" max="14085" width="4.140625" style="618" customWidth="1"/>
    <col min="14086" max="14086" width="8.140625" style="618" customWidth="1"/>
    <col min="14087" max="14087" width="3.85546875" style="618" customWidth="1"/>
    <col min="14088" max="14097" width="7.28515625" style="618" customWidth="1"/>
    <col min="14098" max="14336" width="8.85546875" style="618"/>
    <col min="14337" max="14337" width="4.42578125" style="618" customWidth="1"/>
    <col min="14338" max="14338" width="1.140625" style="618" customWidth="1"/>
    <col min="14339" max="14339" width="19.42578125" style="618" customWidth="1"/>
    <col min="14340" max="14340" width="9.5703125" style="618" customWidth="1"/>
    <col min="14341" max="14341" width="4.140625" style="618" customWidth="1"/>
    <col min="14342" max="14342" width="8.140625" style="618" customWidth="1"/>
    <col min="14343" max="14343" width="3.85546875" style="618" customWidth="1"/>
    <col min="14344" max="14353" width="7.28515625" style="618" customWidth="1"/>
    <col min="14354" max="14592" width="8.85546875" style="618"/>
    <col min="14593" max="14593" width="4.42578125" style="618" customWidth="1"/>
    <col min="14594" max="14594" width="1.140625" style="618" customWidth="1"/>
    <col min="14595" max="14595" width="19.42578125" style="618" customWidth="1"/>
    <col min="14596" max="14596" width="9.5703125" style="618" customWidth="1"/>
    <col min="14597" max="14597" width="4.140625" style="618" customWidth="1"/>
    <col min="14598" max="14598" width="8.140625" style="618" customWidth="1"/>
    <col min="14599" max="14599" width="3.85546875" style="618" customWidth="1"/>
    <col min="14600" max="14609" width="7.28515625" style="618" customWidth="1"/>
    <col min="14610" max="14848" width="8.85546875" style="618"/>
    <col min="14849" max="14849" width="4.42578125" style="618" customWidth="1"/>
    <col min="14850" max="14850" width="1.140625" style="618" customWidth="1"/>
    <col min="14851" max="14851" width="19.42578125" style="618" customWidth="1"/>
    <col min="14852" max="14852" width="9.5703125" style="618" customWidth="1"/>
    <col min="14853" max="14853" width="4.140625" style="618" customWidth="1"/>
    <col min="14854" max="14854" width="8.140625" style="618" customWidth="1"/>
    <col min="14855" max="14855" width="3.85546875" style="618" customWidth="1"/>
    <col min="14856" max="14865" width="7.28515625" style="618" customWidth="1"/>
    <col min="14866" max="15104" width="8.85546875" style="618"/>
    <col min="15105" max="15105" width="4.42578125" style="618" customWidth="1"/>
    <col min="15106" max="15106" width="1.140625" style="618" customWidth="1"/>
    <col min="15107" max="15107" width="19.42578125" style="618" customWidth="1"/>
    <col min="15108" max="15108" width="9.5703125" style="618" customWidth="1"/>
    <col min="15109" max="15109" width="4.140625" style="618" customWidth="1"/>
    <col min="15110" max="15110" width="8.140625" style="618" customWidth="1"/>
    <col min="15111" max="15111" width="3.85546875" style="618" customWidth="1"/>
    <col min="15112" max="15121" width="7.28515625" style="618" customWidth="1"/>
    <col min="15122" max="15360" width="8.85546875" style="618"/>
    <col min="15361" max="15361" width="4.42578125" style="618" customWidth="1"/>
    <col min="15362" max="15362" width="1.140625" style="618" customWidth="1"/>
    <col min="15363" max="15363" width="19.42578125" style="618" customWidth="1"/>
    <col min="15364" max="15364" width="9.5703125" style="618" customWidth="1"/>
    <col min="15365" max="15365" width="4.140625" style="618" customWidth="1"/>
    <col min="15366" max="15366" width="8.140625" style="618" customWidth="1"/>
    <col min="15367" max="15367" width="3.85546875" style="618" customWidth="1"/>
    <col min="15368" max="15377" width="7.28515625" style="618" customWidth="1"/>
    <col min="15378" max="15616" width="8.85546875" style="618"/>
    <col min="15617" max="15617" width="4.42578125" style="618" customWidth="1"/>
    <col min="15618" max="15618" width="1.140625" style="618" customWidth="1"/>
    <col min="15619" max="15619" width="19.42578125" style="618" customWidth="1"/>
    <col min="15620" max="15620" width="9.5703125" style="618" customWidth="1"/>
    <col min="15621" max="15621" width="4.140625" style="618" customWidth="1"/>
    <col min="15622" max="15622" width="8.140625" style="618" customWidth="1"/>
    <col min="15623" max="15623" width="3.85546875" style="618" customWidth="1"/>
    <col min="15624" max="15633" width="7.28515625" style="618" customWidth="1"/>
    <col min="15634" max="15872" width="8.85546875" style="618"/>
    <col min="15873" max="15873" width="4.42578125" style="618" customWidth="1"/>
    <col min="15874" max="15874" width="1.140625" style="618" customWidth="1"/>
    <col min="15875" max="15875" width="19.42578125" style="618" customWidth="1"/>
    <col min="15876" max="15876" width="9.5703125" style="618" customWidth="1"/>
    <col min="15877" max="15877" width="4.140625" style="618" customWidth="1"/>
    <col min="15878" max="15878" width="8.140625" style="618" customWidth="1"/>
    <col min="15879" max="15879" width="3.85546875" style="618" customWidth="1"/>
    <col min="15880" max="15889" width="7.28515625" style="618" customWidth="1"/>
    <col min="15890" max="16128" width="8.85546875" style="618"/>
    <col min="16129" max="16129" width="4.42578125" style="618" customWidth="1"/>
    <col min="16130" max="16130" width="1.140625" style="618" customWidth="1"/>
    <col min="16131" max="16131" width="19.42578125" style="618" customWidth="1"/>
    <col min="16132" max="16132" width="9.5703125" style="618" customWidth="1"/>
    <col min="16133" max="16133" width="4.140625" style="618" customWidth="1"/>
    <col min="16134" max="16134" width="8.140625" style="618" customWidth="1"/>
    <col min="16135" max="16135" width="3.85546875" style="618" customWidth="1"/>
    <col min="16136" max="16145" width="7.28515625" style="618" customWidth="1"/>
    <col min="16146" max="16384" width="8.85546875" style="618"/>
  </cols>
  <sheetData>
    <row r="3" spans="1:81" ht="12.75" thickBot="1" x14ac:dyDescent="0.25"/>
    <row r="4" spans="1:81" ht="18" customHeight="1" x14ac:dyDescent="0.25">
      <c r="A4" s="1145" t="s">
        <v>283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</row>
    <row r="5" spans="1:81" s="635" customFormat="1" ht="12.75" customHeight="1" x14ac:dyDescent="0.2">
      <c r="A5" s="624" t="s">
        <v>91</v>
      </c>
      <c r="B5" s="625"/>
      <c r="C5" s="626"/>
      <c r="D5" s="627" t="s">
        <v>107</v>
      </c>
      <c r="E5" s="628"/>
      <c r="F5" s="629" t="s">
        <v>109</v>
      </c>
      <c r="G5" s="630"/>
      <c r="H5" s="631" t="s">
        <v>259</v>
      </c>
      <c r="I5" s="632" t="s">
        <v>130</v>
      </c>
      <c r="J5" s="713" t="s">
        <v>284</v>
      </c>
      <c r="K5" s="632"/>
      <c r="L5" s="633"/>
      <c r="M5" s="632"/>
      <c r="N5" s="632"/>
      <c r="O5" s="632"/>
      <c r="P5" s="632"/>
      <c r="Q5" s="632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3"/>
      <c r="BI5" s="623"/>
      <c r="BJ5" s="623"/>
      <c r="BK5" s="623"/>
      <c r="BL5" s="623"/>
      <c r="BM5" s="623"/>
      <c r="BN5" s="623"/>
      <c r="BO5" s="623"/>
      <c r="BP5" s="623"/>
      <c r="BQ5" s="623"/>
      <c r="BR5" s="623"/>
      <c r="BS5" s="623"/>
      <c r="BT5" s="623"/>
      <c r="BU5" s="623"/>
      <c r="BV5" s="623"/>
      <c r="BW5" s="623"/>
      <c r="BX5" s="623"/>
      <c r="BY5" s="623"/>
      <c r="BZ5" s="623"/>
      <c r="CA5" s="623"/>
      <c r="CB5" s="623"/>
      <c r="CC5" s="634"/>
    </row>
    <row r="6" spans="1:81" s="635" customFormat="1" ht="12.75" customHeight="1" x14ac:dyDescent="0.2">
      <c r="A6" s="636" t="s">
        <v>114</v>
      </c>
      <c r="B6" s="637"/>
      <c r="C6" s="638" t="s">
        <v>115</v>
      </c>
      <c r="D6" s="639"/>
      <c r="E6" s="640"/>
      <c r="F6" s="641" t="s">
        <v>116</v>
      </c>
      <c r="G6" s="642"/>
      <c r="H6" s="643" t="s">
        <v>285</v>
      </c>
      <c r="I6" s="644" t="s">
        <v>108</v>
      </c>
      <c r="J6" s="714" t="s">
        <v>286</v>
      </c>
      <c r="K6" s="644"/>
      <c r="L6" s="645"/>
      <c r="M6" s="644"/>
      <c r="N6" s="644"/>
      <c r="O6" s="644"/>
      <c r="P6" s="644"/>
      <c r="Q6" s="644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623"/>
      <c r="AX6" s="623"/>
      <c r="AY6" s="623"/>
      <c r="AZ6" s="623"/>
      <c r="BA6" s="623"/>
      <c r="BB6" s="623"/>
      <c r="BC6" s="623"/>
      <c r="BD6" s="623"/>
      <c r="BE6" s="623"/>
      <c r="BF6" s="623"/>
      <c r="BG6" s="623"/>
      <c r="BH6" s="623"/>
      <c r="BI6" s="623"/>
      <c r="BJ6" s="623"/>
      <c r="BK6" s="623"/>
      <c r="BL6" s="623"/>
      <c r="BM6" s="623"/>
      <c r="BN6" s="623"/>
      <c r="BO6" s="623"/>
      <c r="BP6" s="623"/>
      <c r="BQ6" s="623"/>
      <c r="BR6" s="623"/>
      <c r="BS6" s="623"/>
      <c r="BT6" s="623"/>
      <c r="BU6" s="623"/>
      <c r="BV6" s="623"/>
      <c r="BW6" s="623"/>
      <c r="BX6" s="623"/>
      <c r="BY6" s="623"/>
      <c r="BZ6" s="623"/>
      <c r="CA6" s="623"/>
      <c r="CB6" s="623"/>
      <c r="CC6" s="634"/>
    </row>
    <row r="7" spans="1:81" s="635" customFormat="1" ht="12.75" customHeight="1" x14ac:dyDescent="0.2">
      <c r="A7" s="674"/>
      <c r="B7" s="827"/>
      <c r="C7" s="828"/>
      <c r="D7" s="829" t="s">
        <v>120</v>
      </c>
      <c r="E7" s="1016" t="s">
        <v>121</v>
      </c>
      <c r="F7" s="831" t="s">
        <v>122</v>
      </c>
      <c r="G7" s="1017" t="s">
        <v>121</v>
      </c>
      <c r="H7" s="833" t="s">
        <v>287</v>
      </c>
      <c r="I7" s="834" t="s">
        <v>131</v>
      </c>
      <c r="J7" s="835" t="s">
        <v>39</v>
      </c>
      <c r="K7" s="834"/>
      <c r="L7" s="836"/>
      <c r="M7" s="837"/>
      <c r="N7" s="837"/>
      <c r="O7" s="837"/>
      <c r="P7" s="837"/>
      <c r="Q7" s="837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3"/>
      <c r="AX7" s="623"/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3"/>
      <c r="BV7" s="623"/>
      <c r="BW7" s="623"/>
      <c r="BX7" s="623"/>
      <c r="BY7" s="623"/>
      <c r="BZ7" s="623"/>
      <c r="CA7" s="623"/>
      <c r="CB7" s="623"/>
      <c r="CC7" s="634"/>
    </row>
    <row r="8" spans="1:81" s="635" customFormat="1" ht="12.75" customHeight="1" thickBot="1" x14ac:dyDescent="0.25">
      <c r="A8" s="646"/>
      <c r="B8" s="647"/>
      <c r="C8" s="648"/>
      <c r="D8" s="649"/>
      <c r="E8" s="650"/>
      <c r="F8" s="651"/>
      <c r="G8" s="652"/>
      <c r="H8" s="838"/>
      <c r="I8" s="653"/>
      <c r="J8" s="718"/>
      <c r="K8" s="653"/>
      <c r="L8" s="839"/>
      <c r="M8" s="653"/>
      <c r="N8" s="653"/>
      <c r="O8" s="653"/>
      <c r="P8" s="653"/>
      <c r="Q8" s="65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23"/>
      <c r="BW8" s="623"/>
      <c r="BX8" s="623"/>
      <c r="BY8" s="623"/>
      <c r="BZ8" s="623"/>
      <c r="CA8" s="623"/>
      <c r="CB8" s="623"/>
      <c r="CC8" s="634"/>
    </row>
    <row r="9" spans="1:81" s="623" customFormat="1" ht="7.35" customHeight="1" thickTop="1" x14ac:dyDescent="0.2">
      <c r="A9" s="654"/>
      <c r="B9" s="655"/>
      <c r="C9" s="656"/>
      <c r="D9" s="657"/>
      <c r="E9" s="658"/>
      <c r="F9" s="659"/>
      <c r="G9" s="660"/>
      <c r="H9" s="661"/>
      <c r="I9" s="662"/>
      <c r="J9" s="720"/>
      <c r="K9" s="662"/>
      <c r="L9" s="663"/>
      <c r="M9" s="664"/>
      <c r="N9" s="664"/>
      <c r="O9" s="664"/>
      <c r="P9" s="664"/>
      <c r="Q9" s="664"/>
    </row>
    <row r="10" spans="1:81" ht="15" customHeight="1" x14ac:dyDescent="0.2">
      <c r="A10" s="636">
        <v>1</v>
      </c>
      <c r="B10" s="665"/>
      <c r="C10" s="666" t="s">
        <v>96</v>
      </c>
      <c r="D10" s="842">
        <v>82.1</v>
      </c>
      <c r="E10" s="1018">
        <v>26</v>
      </c>
      <c r="F10" s="842">
        <v>59.2</v>
      </c>
      <c r="G10" s="1018">
        <v>8</v>
      </c>
      <c r="H10" s="671">
        <v>102</v>
      </c>
      <c r="I10" s="670">
        <v>32.299999999999997</v>
      </c>
      <c r="J10" s="670">
        <v>0.7</v>
      </c>
      <c r="K10" s="670"/>
      <c r="L10" s="670"/>
      <c r="M10" s="843"/>
      <c r="N10" s="843"/>
      <c r="O10" s="841"/>
      <c r="P10" s="841"/>
      <c r="Q10" s="671"/>
    </row>
    <row r="11" spans="1:81" ht="15" customHeight="1" x14ac:dyDescent="0.2">
      <c r="A11" s="636">
        <v>2</v>
      </c>
      <c r="B11" s="665"/>
      <c r="C11" s="666" t="s">
        <v>139</v>
      </c>
      <c r="D11" s="842">
        <v>83.6</v>
      </c>
      <c r="E11" s="1018">
        <v>22</v>
      </c>
      <c r="F11" s="842">
        <v>57.7</v>
      </c>
      <c r="G11" s="1018">
        <v>26</v>
      </c>
      <c r="H11" s="671">
        <v>90</v>
      </c>
      <c r="I11" s="670">
        <v>30.7</v>
      </c>
      <c r="J11" s="670">
        <v>2.7</v>
      </c>
      <c r="K11" s="670"/>
      <c r="L11" s="670"/>
      <c r="M11" s="843"/>
      <c r="N11" s="843"/>
      <c r="O11" s="841"/>
      <c r="P11" s="841"/>
      <c r="Q11" s="671"/>
    </row>
    <row r="12" spans="1:81" ht="15" customHeight="1" x14ac:dyDescent="0.2">
      <c r="A12" s="636">
        <v>3</v>
      </c>
      <c r="B12" s="665"/>
      <c r="C12" s="666" t="s">
        <v>95</v>
      </c>
      <c r="D12" s="842">
        <v>75.2</v>
      </c>
      <c r="E12" s="1018">
        <v>39</v>
      </c>
      <c r="F12" s="842">
        <v>57.2</v>
      </c>
      <c r="G12" s="1018">
        <v>32</v>
      </c>
      <c r="H12" s="671">
        <v>107</v>
      </c>
      <c r="I12" s="670">
        <v>31.9</v>
      </c>
      <c r="J12" s="670">
        <v>0.3</v>
      </c>
      <c r="K12" s="670"/>
      <c r="L12" s="670"/>
      <c r="M12" s="843"/>
      <c r="N12" s="843"/>
      <c r="O12" s="843"/>
      <c r="P12" s="843"/>
      <c r="Q12" s="671"/>
    </row>
    <row r="13" spans="1:81" ht="15" customHeight="1" x14ac:dyDescent="0.2">
      <c r="A13" s="636">
        <v>4</v>
      </c>
      <c r="B13" s="665"/>
      <c r="C13" s="666" t="s">
        <v>62</v>
      </c>
      <c r="D13" s="842">
        <v>81.400000000000006</v>
      </c>
      <c r="E13" s="1018">
        <v>28</v>
      </c>
      <c r="F13" s="842">
        <v>58.4</v>
      </c>
      <c r="G13" s="1018">
        <v>19</v>
      </c>
      <c r="H13" s="671">
        <v>99</v>
      </c>
      <c r="I13" s="670">
        <v>31.9</v>
      </c>
      <c r="J13" s="670">
        <v>0.3</v>
      </c>
      <c r="K13" s="670"/>
      <c r="L13" s="670"/>
      <c r="M13" s="843"/>
      <c r="N13" s="843"/>
      <c r="O13" s="843"/>
      <c r="P13" s="843"/>
      <c r="Q13" s="671"/>
    </row>
    <row r="14" spans="1:81" ht="15" customHeight="1" x14ac:dyDescent="0.2">
      <c r="A14" s="636">
        <v>5</v>
      </c>
      <c r="B14" s="665"/>
      <c r="C14" s="666" t="s">
        <v>156</v>
      </c>
      <c r="D14" s="842">
        <v>79</v>
      </c>
      <c r="E14" s="1018">
        <v>31</v>
      </c>
      <c r="F14" s="842">
        <v>59.4</v>
      </c>
      <c r="G14" s="1018">
        <v>6</v>
      </c>
      <c r="H14" s="671">
        <v>103</v>
      </c>
      <c r="I14" s="670">
        <v>33.9</v>
      </c>
      <c r="J14" s="670">
        <v>0.3</v>
      </c>
      <c r="K14" s="670"/>
      <c r="L14" s="670"/>
      <c r="M14" s="843"/>
      <c r="N14" s="843"/>
      <c r="O14" s="843"/>
      <c r="P14" s="843"/>
      <c r="Q14" s="671"/>
    </row>
    <row r="15" spans="1:81" ht="15" customHeight="1" x14ac:dyDescent="0.2">
      <c r="A15" s="636">
        <v>6</v>
      </c>
      <c r="B15" s="665"/>
      <c r="C15" s="666" t="s">
        <v>157</v>
      </c>
      <c r="D15" s="842">
        <v>79.5</v>
      </c>
      <c r="E15" s="1018">
        <v>30</v>
      </c>
      <c r="F15" s="842">
        <v>58.9</v>
      </c>
      <c r="G15" s="1018">
        <v>12</v>
      </c>
      <c r="H15" s="671">
        <v>102</v>
      </c>
      <c r="I15" s="670">
        <v>37</v>
      </c>
      <c r="J15" s="670">
        <v>1</v>
      </c>
      <c r="K15" s="670"/>
      <c r="L15" s="670"/>
      <c r="M15" s="843"/>
      <c r="N15" s="843"/>
      <c r="O15" s="843"/>
      <c r="P15" s="843"/>
      <c r="Q15" s="671"/>
    </row>
    <row r="16" spans="1:81" ht="15" customHeight="1" x14ac:dyDescent="0.2">
      <c r="A16" s="636">
        <v>7</v>
      </c>
      <c r="B16" s="665"/>
      <c r="C16" s="666" t="s">
        <v>158</v>
      </c>
      <c r="D16" s="842">
        <v>81.7</v>
      </c>
      <c r="E16" s="1018">
        <v>27</v>
      </c>
      <c r="F16" s="842">
        <v>57.8</v>
      </c>
      <c r="G16" s="1018">
        <v>25</v>
      </c>
      <c r="H16" s="671">
        <v>101</v>
      </c>
      <c r="I16" s="670">
        <v>33.5</v>
      </c>
      <c r="J16" s="670">
        <v>0.7</v>
      </c>
      <c r="K16" s="670"/>
      <c r="L16" s="670"/>
      <c r="M16" s="843"/>
      <c r="N16" s="843"/>
      <c r="O16" s="843"/>
      <c r="P16" s="843"/>
      <c r="Q16" s="671"/>
    </row>
    <row r="17" spans="1:17" ht="15" customHeight="1" x14ac:dyDescent="0.2">
      <c r="A17" s="636">
        <v>8</v>
      </c>
      <c r="B17" s="665"/>
      <c r="C17" s="666" t="s">
        <v>159</v>
      </c>
      <c r="D17" s="842">
        <v>89.4</v>
      </c>
      <c r="E17" s="1018">
        <v>9</v>
      </c>
      <c r="F17" s="842">
        <v>53.7</v>
      </c>
      <c r="G17" s="1018">
        <v>47</v>
      </c>
      <c r="H17" s="671">
        <v>106</v>
      </c>
      <c r="I17" s="670">
        <v>33.9</v>
      </c>
      <c r="J17" s="670">
        <v>0.3</v>
      </c>
      <c r="K17" s="670"/>
      <c r="L17" s="670"/>
      <c r="M17" s="843"/>
      <c r="N17" s="843"/>
      <c r="O17" s="843"/>
      <c r="P17" s="843"/>
      <c r="Q17" s="671"/>
    </row>
    <row r="18" spans="1:17" ht="15" customHeight="1" x14ac:dyDescent="0.2">
      <c r="A18" s="636">
        <v>9</v>
      </c>
      <c r="B18" s="665"/>
      <c r="C18" s="666" t="s">
        <v>160</v>
      </c>
      <c r="D18" s="842">
        <v>70</v>
      </c>
      <c r="E18" s="1018">
        <v>43</v>
      </c>
      <c r="F18" s="842">
        <v>55.4</v>
      </c>
      <c r="G18" s="1018">
        <v>43</v>
      </c>
      <c r="H18" s="671">
        <v>106</v>
      </c>
      <c r="I18" s="670">
        <v>33.9</v>
      </c>
      <c r="J18" s="670">
        <v>0</v>
      </c>
      <c r="K18" s="670"/>
      <c r="L18" s="670"/>
      <c r="M18" s="843"/>
      <c r="N18" s="843"/>
      <c r="O18" s="843"/>
      <c r="P18" s="843"/>
      <c r="Q18" s="671"/>
    </row>
    <row r="19" spans="1:17" ht="15" customHeight="1" x14ac:dyDescent="0.2">
      <c r="A19" s="636">
        <v>10</v>
      </c>
      <c r="B19" s="665"/>
      <c r="C19" s="666" t="s">
        <v>161</v>
      </c>
      <c r="D19" s="842">
        <v>84.6</v>
      </c>
      <c r="E19" s="1018">
        <v>17</v>
      </c>
      <c r="F19" s="842">
        <v>56</v>
      </c>
      <c r="G19" s="1018">
        <v>38</v>
      </c>
      <c r="H19" s="671">
        <v>107</v>
      </c>
      <c r="I19" s="670">
        <v>34.299999999999997</v>
      </c>
      <c r="J19" s="670">
        <v>0.3</v>
      </c>
      <c r="K19" s="670"/>
      <c r="L19" s="670"/>
      <c r="M19" s="843"/>
      <c r="N19" s="843"/>
      <c r="O19" s="843"/>
      <c r="P19" s="843"/>
      <c r="Q19" s="671"/>
    </row>
    <row r="20" spans="1:17" ht="15" customHeight="1" x14ac:dyDescent="0.2">
      <c r="A20" s="636">
        <v>11</v>
      </c>
      <c r="B20" s="665"/>
      <c r="C20" s="666" t="s">
        <v>162</v>
      </c>
      <c r="D20" s="842">
        <v>67.099999999999994</v>
      </c>
      <c r="E20" s="1018">
        <v>45</v>
      </c>
      <c r="F20" s="842">
        <v>50.7</v>
      </c>
      <c r="G20" s="1018">
        <v>48</v>
      </c>
      <c r="H20" s="671">
        <v>106</v>
      </c>
      <c r="I20" s="670">
        <v>31.5</v>
      </c>
      <c r="J20" s="670">
        <v>0.3</v>
      </c>
      <c r="K20" s="670"/>
      <c r="L20" s="670"/>
      <c r="M20" s="843"/>
      <c r="N20" s="843"/>
      <c r="O20" s="843"/>
      <c r="P20" s="843"/>
      <c r="Q20" s="671"/>
    </row>
    <row r="21" spans="1:17" ht="15" customHeight="1" x14ac:dyDescent="0.2">
      <c r="A21" s="636">
        <v>12</v>
      </c>
      <c r="B21" s="665"/>
      <c r="C21" s="666" t="s">
        <v>163</v>
      </c>
      <c r="D21" s="842">
        <v>74.099999999999994</v>
      </c>
      <c r="E21" s="1018">
        <v>41</v>
      </c>
      <c r="F21" s="842">
        <v>57.4</v>
      </c>
      <c r="G21" s="1018">
        <v>31</v>
      </c>
      <c r="H21" s="671">
        <v>99</v>
      </c>
      <c r="I21" s="670">
        <v>29.5</v>
      </c>
      <c r="J21" s="670">
        <v>1</v>
      </c>
      <c r="K21" s="670"/>
      <c r="L21" s="670"/>
      <c r="M21" s="843"/>
      <c r="N21" s="843"/>
      <c r="O21" s="843"/>
      <c r="P21" s="843"/>
      <c r="Q21" s="671"/>
    </row>
    <row r="22" spans="1:17" ht="15" customHeight="1" x14ac:dyDescent="0.2">
      <c r="A22" s="636">
        <v>13</v>
      </c>
      <c r="B22" s="665"/>
      <c r="C22" s="666" t="s">
        <v>164</v>
      </c>
      <c r="D22" s="842">
        <v>70.5</v>
      </c>
      <c r="E22" s="1018">
        <v>42</v>
      </c>
      <c r="F22" s="842">
        <v>54.1</v>
      </c>
      <c r="G22" s="1018">
        <v>45</v>
      </c>
      <c r="H22" s="671">
        <v>108</v>
      </c>
      <c r="I22" s="670">
        <v>32.700000000000003</v>
      </c>
      <c r="J22" s="670">
        <v>0.7</v>
      </c>
      <c r="K22" s="670"/>
      <c r="L22" s="670"/>
      <c r="M22" s="843"/>
      <c r="N22" s="843"/>
      <c r="O22" s="843"/>
      <c r="P22" s="843"/>
      <c r="Q22" s="671"/>
    </row>
    <row r="23" spans="1:17" ht="15" customHeight="1" x14ac:dyDescent="0.2">
      <c r="A23" s="636">
        <v>14</v>
      </c>
      <c r="B23" s="665"/>
      <c r="C23" s="666" t="s">
        <v>165</v>
      </c>
      <c r="D23" s="842">
        <v>77.7</v>
      </c>
      <c r="E23" s="1018">
        <v>33</v>
      </c>
      <c r="F23" s="842">
        <v>57.6</v>
      </c>
      <c r="G23" s="1018">
        <v>29</v>
      </c>
      <c r="H23" s="671">
        <v>108</v>
      </c>
      <c r="I23" s="670">
        <v>33.9</v>
      </c>
      <c r="J23" s="670">
        <v>0</v>
      </c>
      <c r="K23" s="670"/>
      <c r="L23" s="670"/>
      <c r="M23" s="843"/>
      <c r="N23" s="843"/>
      <c r="O23" s="843"/>
      <c r="P23" s="843"/>
      <c r="Q23" s="671"/>
    </row>
    <row r="24" spans="1:17" ht="15" customHeight="1" x14ac:dyDescent="0.2">
      <c r="A24" s="636">
        <v>15</v>
      </c>
      <c r="B24" s="665"/>
      <c r="C24" s="666" t="s">
        <v>166</v>
      </c>
      <c r="D24" s="842">
        <v>92.9</v>
      </c>
      <c r="E24" s="1018">
        <v>3</v>
      </c>
      <c r="F24" s="842">
        <v>57.9</v>
      </c>
      <c r="G24" s="1018">
        <v>23</v>
      </c>
      <c r="H24" s="671">
        <v>95</v>
      </c>
      <c r="I24" s="670">
        <v>29.1</v>
      </c>
      <c r="J24" s="670">
        <v>0.3</v>
      </c>
      <c r="K24" s="670"/>
      <c r="L24" s="670"/>
      <c r="M24" s="843"/>
      <c r="N24" s="843"/>
      <c r="O24" s="843"/>
      <c r="P24" s="843"/>
      <c r="Q24" s="671"/>
    </row>
    <row r="25" spans="1:17" ht="15" customHeight="1" x14ac:dyDescent="0.2">
      <c r="A25" s="636">
        <v>16</v>
      </c>
      <c r="B25" s="665"/>
      <c r="C25" s="666" t="s">
        <v>167</v>
      </c>
      <c r="D25" s="842">
        <v>74.3</v>
      </c>
      <c r="E25" s="1018">
        <v>40</v>
      </c>
      <c r="F25" s="842">
        <v>54.7</v>
      </c>
      <c r="G25" s="1018">
        <v>44</v>
      </c>
      <c r="H25" s="671">
        <v>106</v>
      </c>
      <c r="I25" s="670">
        <v>32.700000000000003</v>
      </c>
      <c r="J25" s="670">
        <v>0</v>
      </c>
      <c r="K25" s="670"/>
      <c r="L25" s="670"/>
      <c r="M25" s="843"/>
      <c r="N25" s="843"/>
      <c r="O25" s="843"/>
      <c r="P25" s="843"/>
      <c r="Q25" s="671"/>
    </row>
    <row r="26" spans="1:17" ht="15" customHeight="1" x14ac:dyDescent="0.2">
      <c r="A26" s="636">
        <v>17</v>
      </c>
      <c r="B26" s="665"/>
      <c r="C26" s="666" t="s">
        <v>168</v>
      </c>
      <c r="D26" s="842">
        <v>90.6</v>
      </c>
      <c r="E26" s="1018">
        <v>6</v>
      </c>
      <c r="F26" s="842">
        <v>58.3</v>
      </c>
      <c r="G26" s="1018">
        <v>21</v>
      </c>
      <c r="H26" s="671">
        <v>100</v>
      </c>
      <c r="I26" s="670">
        <v>31.1</v>
      </c>
      <c r="J26" s="670">
        <v>2</v>
      </c>
      <c r="K26" s="670"/>
      <c r="L26" s="670"/>
      <c r="M26" s="843"/>
      <c r="N26" s="843"/>
      <c r="O26" s="843"/>
      <c r="P26" s="843"/>
      <c r="Q26" s="671"/>
    </row>
    <row r="27" spans="1:17" ht="15" customHeight="1" x14ac:dyDescent="0.2">
      <c r="A27" s="636">
        <v>18</v>
      </c>
      <c r="B27" s="665"/>
      <c r="C27" s="666" t="s">
        <v>169</v>
      </c>
      <c r="D27" s="842">
        <v>91.7</v>
      </c>
      <c r="E27" s="1018">
        <v>4</v>
      </c>
      <c r="F27" s="842">
        <v>58.6</v>
      </c>
      <c r="G27" s="1018">
        <v>17</v>
      </c>
      <c r="H27" s="671">
        <v>102</v>
      </c>
      <c r="I27" s="670">
        <v>28</v>
      </c>
      <c r="J27" s="670">
        <v>3.3</v>
      </c>
      <c r="K27" s="670"/>
      <c r="L27" s="670"/>
      <c r="M27" s="843"/>
      <c r="N27" s="843"/>
      <c r="O27" s="843"/>
      <c r="P27" s="843"/>
      <c r="Q27" s="671"/>
    </row>
    <row r="28" spans="1:17" ht="15" customHeight="1" x14ac:dyDescent="0.2">
      <c r="A28" s="636">
        <v>19</v>
      </c>
      <c r="B28" s="665"/>
      <c r="C28" s="666" t="s">
        <v>170</v>
      </c>
      <c r="D28" s="842">
        <v>81.400000000000006</v>
      </c>
      <c r="E28" s="1018">
        <v>29</v>
      </c>
      <c r="F28" s="842">
        <v>58.1</v>
      </c>
      <c r="G28" s="1018">
        <v>22</v>
      </c>
      <c r="H28" s="671">
        <v>105</v>
      </c>
      <c r="I28" s="670">
        <v>32.700000000000003</v>
      </c>
      <c r="J28" s="670">
        <v>0.3</v>
      </c>
      <c r="K28" s="670"/>
      <c r="L28" s="670"/>
      <c r="M28" s="843"/>
      <c r="N28" s="843"/>
      <c r="O28" s="843"/>
      <c r="P28" s="843"/>
      <c r="Q28" s="671"/>
    </row>
    <row r="29" spans="1:17" ht="15" customHeight="1" x14ac:dyDescent="0.2">
      <c r="A29" s="636">
        <v>20</v>
      </c>
      <c r="B29" s="665"/>
      <c r="C29" s="666" t="s">
        <v>171</v>
      </c>
      <c r="D29" s="842">
        <v>77.099999999999994</v>
      </c>
      <c r="E29" s="1018">
        <v>34</v>
      </c>
      <c r="F29" s="842">
        <v>59.9</v>
      </c>
      <c r="G29" s="1018">
        <v>4</v>
      </c>
      <c r="H29" s="671">
        <v>103</v>
      </c>
      <c r="I29" s="670">
        <v>33.5</v>
      </c>
      <c r="J29" s="670">
        <v>0</v>
      </c>
      <c r="K29" s="670"/>
      <c r="L29" s="670"/>
      <c r="M29" s="843"/>
      <c r="N29" s="843"/>
      <c r="O29" s="843"/>
      <c r="P29" s="843"/>
      <c r="Q29" s="671"/>
    </row>
    <row r="30" spans="1:17" ht="15" customHeight="1" x14ac:dyDescent="0.2">
      <c r="A30" s="636">
        <v>21</v>
      </c>
      <c r="B30" s="665"/>
      <c r="C30" s="666" t="s">
        <v>172</v>
      </c>
      <c r="D30" s="842">
        <v>82.9</v>
      </c>
      <c r="E30" s="1018">
        <v>24</v>
      </c>
      <c r="F30" s="842">
        <v>57.9</v>
      </c>
      <c r="G30" s="1018">
        <v>24</v>
      </c>
      <c r="H30" s="671">
        <v>95</v>
      </c>
      <c r="I30" s="670">
        <v>30.3</v>
      </c>
      <c r="J30" s="670">
        <v>2.7</v>
      </c>
      <c r="K30" s="670"/>
      <c r="L30" s="670"/>
      <c r="M30" s="843"/>
      <c r="N30" s="843"/>
      <c r="O30" s="843"/>
      <c r="P30" s="843"/>
      <c r="Q30" s="671"/>
    </row>
    <row r="31" spans="1:17" ht="15" customHeight="1" x14ac:dyDescent="0.2">
      <c r="A31" s="636">
        <v>22</v>
      </c>
      <c r="B31" s="665"/>
      <c r="C31" s="666" t="s">
        <v>173</v>
      </c>
      <c r="D31" s="842">
        <v>66</v>
      </c>
      <c r="E31" s="1018">
        <v>48</v>
      </c>
      <c r="F31" s="842">
        <v>56.4</v>
      </c>
      <c r="G31" s="1018">
        <v>37</v>
      </c>
      <c r="H31" s="671">
        <v>101</v>
      </c>
      <c r="I31" s="670">
        <v>33.5</v>
      </c>
      <c r="J31" s="670">
        <v>8</v>
      </c>
      <c r="K31" s="670"/>
      <c r="L31" s="670"/>
      <c r="M31" s="843"/>
      <c r="N31" s="843"/>
      <c r="O31" s="843"/>
      <c r="P31" s="843"/>
      <c r="Q31" s="671"/>
    </row>
    <row r="32" spans="1:17" ht="15" customHeight="1" x14ac:dyDescent="0.2">
      <c r="A32" s="636">
        <v>23</v>
      </c>
      <c r="B32" s="665"/>
      <c r="C32" s="666" t="s">
        <v>174</v>
      </c>
      <c r="D32" s="842">
        <v>89.6</v>
      </c>
      <c r="E32" s="1018">
        <v>8</v>
      </c>
      <c r="F32" s="842">
        <v>58.8</v>
      </c>
      <c r="G32" s="1018">
        <v>13</v>
      </c>
      <c r="H32" s="671">
        <v>93</v>
      </c>
      <c r="I32" s="670">
        <v>30.3</v>
      </c>
      <c r="J32" s="670">
        <v>2.7</v>
      </c>
      <c r="K32" s="670"/>
      <c r="L32" s="670"/>
      <c r="M32" s="843"/>
      <c r="N32" s="843"/>
      <c r="O32" s="843"/>
      <c r="P32" s="843"/>
      <c r="Q32" s="671"/>
    </row>
    <row r="33" spans="1:17" ht="15" customHeight="1" x14ac:dyDescent="0.2">
      <c r="A33" s="636">
        <v>24</v>
      </c>
      <c r="B33" s="665"/>
      <c r="C33" s="666" t="s">
        <v>175</v>
      </c>
      <c r="D33" s="842">
        <v>84.2</v>
      </c>
      <c r="E33" s="1018">
        <v>18</v>
      </c>
      <c r="F33" s="842">
        <v>59.9</v>
      </c>
      <c r="G33" s="1018">
        <v>3</v>
      </c>
      <c r="H33" s="671">
        <v>98</v>
      </c>
      <c r="I33" s="670">
        <v>29.1</v>
      </c>
      <c r="J33" s="670">
        <v>0.7</v>
      </c>
      <c r="K33" s="670"/>
      <c r="L33" s="670"/>
      <c r="M33" s="843"/>
      <c r="N33" s="843"/>
      <c r="O33" s="843"/>
      <c r="P33" s="843"/>
      <c r="Q33" s="671"/>
    </row>
    <row r="34" spans="1:17" ht="15" customHeight="1" x14ac:dyDescent="0.2">
      <c r="A34" s="636">
        <v>25</v>
      </c>
      <c r="B34" s="665"/>
      <c r="C34" s="666" t="s">
        <v>176</v>
      </c>
      <c r="D34" s="842">
        <v>84.2</v>
      </c>
      <c r="E34" s="1018">
        <v>21</v>
      </c>
      <c r="F34" s="842">
        <v>55.5</v>
      </c>
      <c r="G34" s="1018">
        <v>41</v>
      </c>
      <c r="H34" s="671">
        <v>100</v>
      </c>
      <c r="I34" s="670">
        <v>31.5</v>
      </c>
      <c r="J34" s="670">
        <v>3.3</v>
      </c>
      <c r="K34" s="670"/>
      <c r="L34" s="670"/>
      <c r="M34" s="843"/>
      <c r="N34" s="843"/>
      <c r="O34" s="843"/>
      <c r="P34" s="843"/>
      <c r="Q34" s="671"/>
    </row>
    <row r="35" spans="1:17" ht="15" customHeight="1" x14ac:dyDescent="0.2">
      <c r="A35" s="636">
        <v>26</v>
      </c>
      <c r="B35" s="665"/>
      <c r="C35" s="666" t="s">
        <v>177</v>
      </c>
      <c r="D35" s="842">
        <v>66.7</v>
      </c>
      <c r="E35" s="1018">
        <v>46</v>
      </c>
      <c r="F35" s="842">
        <v>57.2</v>
      </c>
      <c r="G35" s="1018">
        <v>34</v>
      </c>
      <c r="H35" s="671">
        <v>100</v>
      </c>
      <c r="I35" s="670">
        <v>32.700000000000003</v>
      </c>
      <c r="J35" s="670">
        <v>2</v>
      </c>
      <c r="K35" s="670"/>
      <c r="L35" s="670"/>
      <c r="M35" s="843"/>
      <c r="N35" s="843"/>
      <c r="O35" s="843"/>
      <c r="P35" s="843"/>
      <c r="Q35" s="671"/>
    </row>
    <row r="36" spans="1:17" ht="15" customHeight="1" x14ac:dyDescent="0.2">
      <c r="A36" s="636">
        <v>27</v>
      </c>
      <c r="B36" s="665"/>
      <c r="C36" s="666" t="s">
        <v>178</v>
      </c>
      <c r="D36" s="842">
        <v>86.3</v>
      </c>
      <c r="E36" s="1018">
        <v>13</v>
      </c>
      <c r="F36" s="842">
        <v>57.6</v>
      </c>
      <c r="G36" s="1018">
        <v>27</v>
      </c>
      <c r="H36" s="671">
        <v>95</v>
      </c>
      <c r="I36" s="670">
        <v>32.299999999999997</v>
      </c>
      <c r="J36" s="670">
        <v>8</v>
      </c>
      <c r="K36" s="670"/>
      <c r="L36" s="670"/>
      <c r="M36" s="843"/>
      <c r="N36" s="843"/>
      <c r="O36" s="843"/>
      <c r="P36" s="843"/>
      <c r="Q36" s="671"/>
    </row>
    <row r="37" spans="1:17" ht="15" customHeight="1" x14ac:dyDescent="0.2">
      <c r="A37" s="636">
        <v>28</v>
      </c>
      <c r="B37" s="665"/>
      <c r="C37" s="666" t="s">
        <v>179</v>
      </c>
      <c r="D37" s="842">
        <v>97.6</v>
      </c>
      <c r="E37" s="1018">
        <v>2</v>
      </c>
      <c r="F37" s="842">
        <v>56.7</v>
      </c>
      <c r="G37" s="1018">
        <v>36</v>
      </c>
      <c r="H37" s="671">
        <v>98</v>
      </c>
      <c r="I37" s="670">
        <v>31.1</v>
      </c>
      <c r="J37" s="670">
        <v>1</v>
      </c>
      <c r="K37" s="670"/>
      <c r="L37" s="670"/>
      <c r="M37" s="841"/>
      <c r="N37" s="841"/>
      <c r="O37" s="843"/>
      <c r="P37" s="843"/>
      <c r="Q37" s="671"/>
    </row>
    <row r="38" spans="1:17" ht="15" customHeight="1" x14ac:dyDescent="0.2">
      <c r="A38" s="636">
        <v>29</v>
      </c>
      <c r="B38" s="665"/>
      <c r="C38" s="666" t="s">
        <v>180</v>
      </c>
      <c r="D38" s="842">
        <v>84.2</v>
      </c>
      <c r="E38" s="1018">
        <v>20</v>
      </c>
      <c r="F38" s="842">
        <v>57.5</v>
      </c>
      <c r="G38" s="1018">
        <v>30</v>
      </c>
      <c r="H38" s="671">
        <v>103</v>
      </c>
      <c r="I38" s="670">
        <v>35.4</v>
      </c>
      <c r="J38" s="670">
        <v>1.3</v>
      </c>
      <c r="K38" s="670"/>
      <c r="L38" s="670"/>
      <c r="M38" s="843"/>
      <c r="N38" s="843"/>
      <c r="O38" s="843"/>
      <c r="P38" s="843"/>
      <c r="Q38" s="671"/>
    </row>
    <row r="39" spans="1:17" ht="15" customHeight="1" x14ac:dyDescent="0.2">
      <c r="A39" s="636">
        <v>30</v>
      </c>
      <c r="B39" s="665"/>
      <c r="C39" s="666" t="s">
        <v>181</v>
      </c>
      <c r="D39" s="842">
        <v>85.7</v>
      </c>
      <c r="E39" s="1018">
        <v>14</v>
      </c>
      <c r="F39" s="842">
        <v>58.8</v>
      </c>
      <c r="G39" s="1018">
        <v>14</v>
      </c>
      <c r="H39" s="671">
        <v>94</v>
      </c>
      <c r="I39" s="670">
        <v>31.1</v>
      </c>
      <c r="J39" s="670">
        <v>1.3</v>
      </c>
      <c r="K39" s="670"/>
      <c r="L39" s="670"/>
      <c r="M39" s="843"/>
      <c r="N39" s="843"/>
      <c r="O39" s="843"/>
      <c r="P39" s="843"/>
      <c r="Q39" s="671"/>
    </row>
    <row r="40" spans="1:17" ht="15" customHeight="1" x14ac:dyDescent="0.2">
      <c r="A40" s="636">
        <v>31</v>
      </c>
      <c r="B40" s="665"/>
      <c r="C40" s="666" t="s">
        <v>182</v>
      </c>
      <c r="D40" s="842">
        <v>91.3</v>
      </c>
      <c r="E40" s="1018">
        <v>5</v>
      </c>
      <c r="F40" s="842">
        <v>58.5</v>
      </c>
      <c r="G40" s="1018">
        <v>18</v>
      </c>
      <c r="H40" s="671">
        <v>95</v>
      </c>
      <c r="I40" s="670">
        <v>30.3</v>
      </c>
      <c r="J40" s="670">
        <v>7</v>
      </c>
      <c r="K40" s="670"/>
      <c r="L40" s="670"/>
      <c r="M40" s="843"/>
      <c r="N40" s="843"/>
      <c r="O40" s="843"/>
      <c r="P40" s="843"/>
      <c r="Q40" s="671"/>
    </row>
    <row r="41" spans="1:17" ht="15" customHeight="1" x14ac:dyDescent="0.2">
      <c r="A41" s="636">
        <v>32</v>
      </c>
      <c r="B41" s="665"/>
      <c r="C41" s="666" t="s">
        <v>254</v>
      </c>
      <c r="D41" s="842">
        <v>85.2</v>
      </c>
      <c r="E41" s="1018">
        <v>15</v>
      </c>
      <c r="F41" s="842">
        <v>57.6</v>
      </c>
      <c r="G41" s="1018">
        <v>28</v>
      </c>
      <c r="H41" s="671">
        <v>99</v>
      </c>
      <c r="I41" s="670">
        <v>32.700000000000003</v>
      </c>
      <c r="J41" s="670">
        <v>3.7</v>
      </c>
      <c r="K41" s="670"/>
      <c r="L41" s="670"/>
      <c r="M41" s="843"/>
      <c r="N41" s="843"/>
      <c r="O41" s="843"/>
      <c r="P41" s="843"/>
      <c r="Q41" s="671"/>
    </row>
    <row r="42" spans="1:17" ht="15" customHeight="1" x14ac:dyDescent="0.2">
      <c r="A42" s="636">
        <v>33</v>
      </c>
      <c r="B42" s="665"/>
      <c r="C42" s="666" t="s">
        <v>184</v>
      </c>
      <c r="D42" s="842">
        <v>85.1</v>
      </c>
      <c r="E42" s="1018">
        <v>16</v>
      </c>
      <c r="F42" s="842">
        <v>59.4</v>
      </c>
      <c r="G42" s="1018">
        <v>5</v>
      </c>
      <c r="H42" s="671">
        <v>91</v>
      </c>
      <c r="I42" s="670">
        <v>31.5</v>
      </c>
      <c r="J42" s="670">
        <v>0.7</v>
      </c>
      <c r="K42" s="670"/>
      <c r="L42" s="670"/>
      <c r="M42" s="841"/>
      <c r="N42" s="841"/>
      <c r="O42" s="843"/>
      <c r="P42" s="843"/>
      <c r="Q42" s="671"/>
    </row>
    <row r="43" spans="1:17" ht="15" customHeight="1" x14ac:dyDescent="0.2">
      <c r="A43" s="636">
        <v>34</v>
      </c>
      <c r="B43" s="665"/>
      <c r="C43" s="666" t="s">
        <v>185</v>
      </c>
      <c r="D43" s="842">
        <v>87.7</v>
      </c>
      <c r="E43" s="1018">
        <v>11</v>
      </c>
      <c r="F43" s="842">
        <v>61.2</v>
      </c>
      <c r="G43" s="1018">
        <v>1</v>
      </c>
      <c r="H43" s="671">
        <v>95</v>
      </c>
      <c r="I43" s="670">
        <v>30.7</v>
      </c>
      <c r="J43" s="670">
        <v>3.3</v>
      </c>
      <c r="K43" s="670"/>
      <c r="L43" s="670"/>
      <c r="M43" s="843"/>
      <c r="N43" s="843"/>
      <c r="O43" s="843"/>
      <c r="P43" s="843"/>
      <c r="Q43" s="671"/>
    </row>
    <row r="44" spans="1:17" ht="15" customHeight="1" x14ac:dyDescent="0.2">
      <c r="A44" s="636">
        <v>35</v>
      </c>
      <c r="B44" s="665"/>
      <c r="C44" s="666" t="s">
        <v>186</v>
      </c>
      <c r="D44" s="842">
        <v>83.3</v>
      </c>
      <c r="E44" s="1018">
        <v>23</v>
      </c>
      <c r="F44" s="842">
        <v>58.8</v>
      </c>
      <c r="G44" s="1018">
        <v>15</v>
      </c>
      <c r="H44" s="671">
        <v>96</v>
      </c>
      <c r="I44" s="670">
        <v>32.299999999999997</v>
      </c>
      <c r="J44" s="670">
        <v>0.7</v>
      </c>
      <c r="K44" s="670"/>
      <c r="L44" s="670"/>
      <c r="M44" s="843"/>
      <c r="N44" s="843"/>
      <c r="O44" s="843"/>
      <c r="P44" s="843"/>
      <c r="Q44" s="671"/>
    </row>
    <row r="45" spans="1:17" ht="15" customHeight="1" x14ac:dyDescent="0.2">
      <c r="A45" s="636">
        <v>36</v>
      </c>
      <c r="B45" s="665"/>
      <c r="C45" s="666" t="s">
        <v>187</v>
      </c>
      <c r="D45" s="842">
        <v>77.900000000000006</v>
      </c>
      <c r="E45" s="1018">
        <v>32</v>
      </c>
      <c r="F45" s="842">
        <v>58.4</v>
      </c>
      <c r="G45" s="1018">
        <v>20</v>
      </c>
      <c r="H45" s="671">
        <v>102</v>
      </c>
      <c r="I45" s="670">
        <v>33.5</v>
      </c>
      <c r="J45" s="670">
        <v>2.7</v>
      </c>
      <c r="K45" s="670"/>
      <c r="L45" s="670"/>
      <c r="M45" s="843"/>
      <c r="N45" s="843"/>
      <c r="O45" s="843"/>
      <c r="P45" s="843"/>
      <c r="Q45" s="671"/>
    </row>
    <row r="46" spans="1:17" ht="15" customHeight="1" x14ac:dyDescent="0.2">
      <c r="A46" s="636">
        <v>37</v>
      </c>
      <c r="B46" s="665"/>
      <c r="C46" s="666" t="s">
        <v>188</v>
      </c>
      <c r="D46" s="842">
        <v>89.9</v>
      </c>
      <c r="E46" s="1018">
        <v>7</v>
      </c>
      <c r="F46" s="842">
        <v>58.7</v>
      </c>
      <c r="G46" s="1018">
        <v>16</v>
      </c>
      <c r="H46" s="671">
        <v>105</v>
      </c>
      <c r="I46" s="670">
        <v>34.299999999999997</v>
      </c>
      <c r="J46" s="670">
        <v>0</v>
      </c>
      <c r="K46" s="670"/>
      <c r="L46" s="670"/>
      <c r="M46" s="843"/>
      <c r="N46" s="843"/>
      <c r="O46" s="843"/>
      <c r="P46" s="843"/>
      <c r="Q46" s="671"/>
    </row>
    <row r="47" spans="1:17" ht="15" customHeight="1" x14ac:dyDescent="0.2">
      <c r="A47" s="636">
        <v>38</v>
      </c>
      <c r="B47" s="665"/>
      <c r="C47" s="666" t="s">
        <v>189</v>
      </c>
      <c r="D47" s="842">
        <v>87.8</v>
      </c>
      <c r="E47" s="1018">
        <v>10</v>
      </c>
      <c r="F47" s="842">
        <v>60.4</v>
      </c>
      <c r="G47" s="1018">
        <v>2</v>
      </c>
      <c r="H47" s="671">
        <v>90</v>
      </c>
      <c r="I47" s="670">
        <v>31.1</v>
      </c>
      <c r="J47" s="670">
        <v>0.3</v>
      </c>
      <c r="K47" s="670"/>
      <c r="L47" s="670"/>
      <c r="M47" s="843"/>
      <c r="N47" s="843"/>
      <c r="O47" s="843"/>
      <c r="P47" s="843"/>
      <c r="Q47" s="671"/>
    </row>
    <row r="48" spans="1:17" ht="15" customHeight="1" x14ac:dyDescent="0.2">
      <c r="A48" s="636">
        <v>39</v>
      </c>
      <c r="B48" s="665"/>
      <c r="C48" s="666" t="s">
        <v>190</v>
      </c>
      <c r="D48" s="842">
        <v>75.8</v>
      </c>
      <c r="E48" s="1018">
        <v>38</v>
      </c>
      <c r="F48" s="842">
        <v>57.2</v>
      </c>
      <c r="G48" s="1018">
        <v>33</v>
      </c>
      <c r="H48" s="671">
        <v>102</v>
      </c>
      <c r="I48" s="670">
        <v>34.299999999999997</v>
      </c>
      <c r="J48" s="670">
        <v>5.3</v>
      </c>
      <c r="K48" s="670"/>
      <c r="L48" s="670"/>
      <c r="M48" s="843"/>
      <c r="N48" s="843"/>
      <c r="O48" s="843"/>
      <c r="P48" s="843"/>
      <c r="Q48" s="671"/>
    </row>
    <row r="49" spans="1:81" ht="15" customHeight="1" x14ac:dyDescent="0.2">
      <c r="A49" s="636">
        <v>40</v>
      </c>
      <c r="B49" s="665"/>
      <c r="C49" s="666" t="s">
        <v>191</v>
      </c>
      <c r="D49" s="842">
        <v>84.2</v>
      </c>
      <c r="E49" s="1018">
        <v>19</v>
      </c>
      <c r="F49" s="842">
        <v>59</v>
      </c>
      <c r="G49" s="1018">
        <v>9</v>
      </c>
      <c r="H49" s="671">
        <v>97</v>
      </c>
      <c r="I49" s="670">
        <v>36.200000000000003</v>
      </c>
      <c r="J49" s="670">
        <v>2</v>
      </c>
      <c r="K49" s="670"/>
      <c r="L49" s="670"/>
      <c r="M49" s="843"/>
      <c r="N49" s="843"/>
      <c r="O49" s="843"/>
      <c r="P49" s="843"/>
      <c r="Q49" s="671"/>
    </row>
    <row r="50" spans="1:81" ht="15" customHeight="1" x14ac:dyDescent="0.2">
      <c r="A50" s="636">
        <v>41</v>
      </c>
      <c r="B50" s="665"/>
      <c r="C50" s="666" t="s">
        <v>192</v>
      </c>
      <c r="D50" s="842">
        <v>100.5</v>
      </c>
      <c r="E50" s="1018">
        <v>1</v>
      </c>
      <c r="F50" s="842">
        <v>58.9</v>
      </c>
      <c r="G50" s="1018">
        <v>10</v>
      </c>
      <c r="H50" s="671">
        <v>100</v>
      </c>
      <c r="I50" s="670">
        <v>30.3</v>
      </c>
      <c r="J50" s="670">
        <v>4.3</v>
      </c>
      <c r="K50" s="670"/>
      <c r="L50" s="670"/>
      <c r="M50" s="843"/>
      <c r="N50" s="843"/>
      <c r="O50" s="843"/>
      <c r="P50" s="843"/>
      <c r="Q50" s="671"/>
    </row>
    <row r="51" spans="1:81" ht="15" customHeight="1" x14ac:dyDescent="0.2">
      <c r="A51" s="636">
        <v>42</v>
      </c>
      <c r="B51" s="665"/>
      <c r="C51" s="666" t="s">
        <v>193</v>
      </c>
      <c r="D51" s="842">
        <v>66.400000000000006</v>
      </c>
      <c r="E51" s="1018">
        <v>47</v>
      </c>
      <c r="F51" s="842">
        <v>55.9</v>
      </c>
      <c r="G51" s="1018">
        <v>40</v>
      </c>
      <c r="H51" s="671">
        <v>98</v>
      </c>
      <c r="I51" s="670">
        <v>32.700000000000003</v>
      </c>
      <c r="J51" s="670">
        <v>3.7</v>
      </c>
      <c r="K51" s="670"/>
      <c r="L51" s="670"/>
      <c r="M51" s="843"/>
      <c r="N51" s="843"/>
      <c r="O51" s="843"/>
      <c r="P51" s="843"/>
      <c r="Q51" s="671"/>
    </row>
    <row r="52" spans="1:81" ht="15" customHeight="1" x14ac:dyDescent="0.2">
      <c r="A52" s="636">
        <v>43</v>
      </c>
      <c r="B52" s="665"/>
      <c r="C52" s="666" t="s">
        <v>194</v>
      </c>
      <c r="D52" s="842">
        <v>76.3</v>
      </c>
      <c r="E52" s="1018">
        <v>36</v>
      </c>
      <c r="F52" s="842">
        <v>55.5</v>
      </c>
      <c r="G52" s="1018">
        <v>42</v>
      </c>
      <c r="H52" s="671">
        <v>100</v>
      </c>
      <c r="I52" s="670">
        <v>33.5</v>
      </c>
      <c r="J52" s="670">
        <v>1</v>
      </c>
      <c r="K52" s="670"/>
      <c r="L52" s="670"/>
      <c r="M52" s="843"/>
      <c r="N52" s="843"/>
      <c r="O52" s="843"/>
      <c r="P52" s="843"/>
      <c r="Q52" s="671"/>
    </row>
    <row r="53" spans="1:81" ht="15" customHeight="1" x14ac:dyDescent="0.2">
      <c r="A53" s="636">
        <v>44</v>
      </c>
      <c r="B53" s="665"/>
      <c r="C53" s="666" t="s">
        <v>195</v>
      </c>
      <c r="D53" s="842">
        <v>82.3</v>
      </c>
      <c r="E53" s="1018">
        <v>25</v>
      </c>
      <c r="F53" s="842">
        <v>59.2</v>
      </c>
      <c r="G53" s="1018">
        <v>7</v>
      </c>
      <c r="H53" s="671">
        <v>102</v>
      </c>
      <c r="I53" s="670">
        <v>29.9</v>
      </c>
      <c r="J53" s="670">
        <v>1.3</v>
      </c>
      <c r="K53" s="670"/>
      <c r="L53" s="670"/>
      <c r="M53" s="843"/>
      <c r="N53" s="843"/>
      <c r="O53" s="843"/>
      <c r="P53" s="843"/>
      <c r="Q53" s="671"/>
    </row>
    <row r="54" spans="1:81" ht="15" customHeight="1" x14ac:dyDescent="0.2">
      <c r="A54" s="636">
        <v>45</v>
      </c>
      <c r="B54" s="665"/>
      <c r="C54" s="666" t="s">
        <v>196</v>
      </c>
      <c r="D54" s="842">
        <v>75.900000000000006</v>
      </c>
      <c r="E54" s="1018">
        <v>37</v>
      </c>
      <c r="F54" s="842">
        <v>53.8</v>
      </c>
      <c r="G54" s="1018">
        <v>46</v>
      </c>
      <c r="H54" s="671">
        <v>94</v>
      </c>
      <c r="I54" s="670">
        <v>35.4</v>
      </c>
      <c r="J54" s="670">
        <v>3.7</v>
      </c>
      <c r="K54" s="670"/>
      <c r="L54" s="670"/>
      <c r="M54" s="843"/>
      <c r="N54" s="843"/>
      <c r="O54" s="843"/>
      <c r="P54" s="843"/>
      <c r="Q54" s="671"/>
    </row>
    <row r="55" spans="1:81" ht="15" customHeight="1" x14ac:dyDescent="0.2">
      <c r="A55" s="636">
        <v>46</v>
      </c>
      <c r="B55" s="665"/>
      <c r="C55" s="666" t="s">
        <v>197</v>
      </c>
      <c r="D55" s="842">
        <v>86.6</v>
      </c>
      <c r="E55" s="1018">
        <v>12</v>
      </c>
      <c r="F55" s="842">
        <v>58.9</v>
      </c>
      <c r="G55" s="1018">
        <v>11</v>
      </c>
      <c r="H55" s="671">
        <v>98</v>
      </c>
      <c r="I55" s="670">
        <v>31.9</v>
      </c>
      <c r="J55" s="670">
        <v>2</v>
      </c>
      <c r="K55" s="670"/>
      <c r="L55" s="670"/>
      <c r="M55" s="843"/>
      <c r="N55" s="843"/>
      <c r="O55" s="843"/>
      <c r="P55" s="843"/>
      <c r="Q55" s="671"/>
    </row>
    <row r="56" spans="1:81" ht="15" customHeight="1" x14ac:dyDescent="0.2">
      <c r="A56" s="636">
        <v>47</v>
      </c>
      <c r="B56" s="665"/>
      <c r="C56" s="666" t="s">
        <v>198</v>
      </c>
      <c r="D56" s="842">
        <v>77.099999999999994</v>
      </c>
      <c r="E56" s="1018">
        <v>35</v>
      </c>
      <c r="F56" s="842">
        <v>56</v>
      </c>
      <c r="G56" s="1018">
        <v>39</v>
      </c>
      <c r="H56" s="671">
        <v>93</v>
      </c>
      <c r="I56" s="670">
        <v>30.3</v>
      </c>
      <c r="J56" s="670">
        <v>2.7</v>
      </c>
      <c r="K56" s="670"/>
      <c r="L56" s="670"/>
      <c r="M56" s="843"/>
      <c r="N56" s="843"/>
      <c r="O56" s="843"/>
      <c r="P56" s="843"/>
      <c r="Q56" s="671"/>
    </row>
    <row r="57" spans="1:81" ht="15" customHeight="1" x14ac:dyDescent="0.2">
      <c r="A57" s="636">
        <v>48</v>
      </c>
      <c r="B57" s="665"/>
      <c r="C57" s="666" t="s">
        <v>199</v>
      </c>
      <c r="D57" s="842">
        <v>67.900000000000006</v>
      </c>
      <c r="E57" s="1018">
        <v>44</v>
      </c>
      <c r="F57" s="842">
        <v>56.9</v>
      </c>
      <c r="G57" s="1018">
        <v>35</v>
      </c>
      <c r="H57" s="671">
        <v>90</v>
      </c>
      <c r="I57" s="670">
        <v>29.9</v>
      </c>
      <c r="J57" s="670">
        <v>4</v>
      </c>
      <c r="K57" s="670"/>
      <c r="L57" s="670"/>
      <c r="M57" s="841"/>
      <c r="N57" s="841"/>
      <c r="O57" s="843"/>
      <c r="P57" s="843"/>
      <c r="Q57" s="671"/>
    </row>
    <row r="58" spans="1:81" ht="15" customHeight="1" x14ac:dyDescent="0.2">
      <c r="A58" s="636">
        <v>49</v>
      </c>
      <c r="B58" s="665"/>
      <c r="C58" s="666" t="s">
        <v>200</v>
      </c>
      <c r="D58" s="842" t="s">
        <v>288</v>
      </c>
      <c r="E58" s="1018" t="s">
        <v>288</v>
      </c>
      <c r="F58" s="842" t="s">
        <v>288</v>
      </c>
      <c r="G58" s="1018" t="s">
        <v>288</v>
      </c>
      <c r="H58" s="670" t="s">
        <v>288</v>
      </c>
      <c r="I58" s="670" t="s">
        <v>288</v>
      </c>
      <c r="J58" s="670" t="s">
        <v>288</v>
      </c>
      <c r="K58" s="670"/>
      <c r="L58" s="670"/>
      <c r="M58" s="843"/>
      <c r="N58" s="843"/>
      <c r="O58" s="843"/>
      <c r="P58" s="843"/>
      <c r="Q58" s="671"/>
    </row>
    <row r="59" spans="1:81" ht="15" customHeight="1" x14ac:dyDescent="0.2">
      <c r="A59" s="636">
        <v>50</v>
      </c>
      <c r="B59" s="665"/>
      <c r="C59" s="666" t="s">
        <v>201</v>
      </c>
      <c r="D59" s="842" t="s">
        <v>288</v>
      </c>
      <c r="E59" s="1018" t="s">
        <v>288</v>
      </c>
      <c r="F59" s="842" t="s">
        <v>288</v>
      </c>
      <c r="G59" s="1018" t="s">
        <v>288</v>
      </c>
      <c r="H59" s="670" t="s">
        <v>288</v>
      </c>
      <c r="I59" s="670" t="s">
        <v>288</v>
      </c>
      <c r="J59" s="670" t="s">
        <v>288</v>
      </c>
      <c r="K59" s="670"/>
      <c r="L59" s="670"/>
      <c r="M59" s="843"/>
      <c r="N59" s="843"/>
      <c r="O59" s="843"/>
      <c r="P59" s="843"/>
      <c r="Q59" s="671"/>
    </row>
    <row r="60" spans="1:81" ht="15" customHeight="1" x14ac:dyDescent="0.2">
      <c r="A60" s="636">
        <v>51</v>
      </c>
      <c r="B60" s="665"/>
      <c r="C60" s="666" t="s">
        <v>202</v>
      </c>
      <c r="D60" s="842" t="s">
        <v>288</v>
      </c>
      <c r="E60" s="1018" t="s">
        <v>288</v>
      </c>
      <c r="F60" s="842" t="s">
        <v>288</v>
      </c>
      <c r="G60" s="1018" t="s">
        <v>288</v>
      </c>
      <c r="H60" s="670" t="s">
        <v>288</v>
      </c>
      <c r="I60" s="670" t="s">
        <v>288</v>
      </c>
      <c r="J60" s="670" t="s">
        <v>288</v>
      </c>
      <c r="K60" s="670"/>
      <c r="L60" s="670"/>
      <c r="M60" s="843"/>
      <c r="N60" s="843"/>
      <c r="O60" s="843"/>
      <c r="P60" s="843"/>
      <c r="Q60" s="671"/>
    </row>
    <row r="61" spans="1:81" ht="15" customHeight="1" x14ac:dyDescent="0.2">
      <c r="A61" s="721">
        <v>52</v>
      </c>
      <c r="B61" s="722"/>
      <c r="C61" s="723" t="s">
        <v>203</v>
      </c>
      <c r="D61" s="845" t="s">
        <v>288</v>
      </c>
      <c r="E61" s="1019" t="s">
        <v>288</v>
      </c>
      <c r="F61" s="845" t="s">
        <v>288</v>
      </c>
      <c r="G61" s="1019" t="s">
        <v>288</v>
      </c>
      <c r="H61" s="716" t="s">
        <v>288</v>
      </c>
      <c r="I61" s="716" t="s">
        <v>288</v>
      </c>
      <c r="J61" s="716" t="s">
        <v>288</v>
      </c>
      <c r="K61" s="731"/>
      <c r="L61" s="731"/>
      <c r="M61" s="936"/>
      <c r="N61" s="936"/>
      <c r="O61" s="851"/>
      <c r="P61" s="851"/>
      <c r="Q61" s="727"/>
    </row>
    <row r="62" spans="1:81" s="862" customFormat="1" ht="15" customHeight="1" x14ac:dyDescent="0.2">
      <c r="A62" s="852"/>
      <c r="B62" s="853"/>
      <c r="C62" s="854" t="s">
        <v>1</v>
      </c>
      <c r="D62" s="1020">
        <v>81.510416666666671</v>
      </c>
      <c r="E62" s="1020"/>
      <c r="F62" s="1020">
        <v>57.533333333333339</v>
      </c>
      <c r="G62" s="1020"/>
      <c r="H62" s="1021">
        <v>99.5625</v>
      </c>
      <c r="I62" s="1021">
        <v>32.210416666666667</v>
      </c>
      <c r="J62" s="1021">
        <v>1.95625</v>
      </c>
      <c r="K62" s="858"/>
      <c r="L62" s="858"/>
      <c r="M62" s="859"/>
      <c r="N62" s="859"/>
      <c r="O62" s="860"/>
      <c r="P62" s="860"/>
      <c r="Q62" s="858"/>
      <c r="R62" s="861"/>
      <c r="S62" s="861"/>
      <c r="T62" s="861"/>
      <c r="U62" s="861"/>
      <c r="V62" s="861"/>
      <c r="W62" s="861"/>
      <c r="X62" s="861"/>
      <c r="Y62" s="861"/>
      <c r="Z62" s="861"/>
      <c r="AA62" s="861"/>
      <c r="AB62" s="861"/>
      <c r="AC62" s="861"/>
      <c r="AD62" s="861"/>
      <c r="AE62" s="861"/>
      <c r="AF62" s="861"/>
      <c r="AG62" s="861"/>
      <c r="AH62" s="861"/>
      <c r="AI62" s="861"/>
      <c r="AJ62" s="861"/>
      <c r="AK62" s="861"/>
      <c r="AL62" s="861"/>
      <c r="AM62" s="861"/>
      <c r="AN62" s="861"/>
      <c r="AO62" s="861"/>
      <c r="AP62" s="861"/>
      <c r="AQ62" s="861"/>
      <c r="AR62" s="861"/>
      <c r="AS62" s="861"/>
      <c r="AT62" s="861"/>
      <c r="AU62" s="861"/>
      <c r="AV62" s="861"/>
      <c r="AW62" s="861"/>
      <c r="AX62" s="861"/>
      <c r="AY62" s="861"/>
      <c r="AZ62" s="861"/>
      <c r="BA62" s="861"/>
      <c r="BB62" s="861"/>
      <c r="BC62" s="861"/>
      <c r="BD62" s="861"/>
      <c r="BE62" s="861"/>
      <c r="BF62" s="861"/>
      <c r="BG62" s="861"/>
      <c r="BH62" s="861"/>
      <c r="BI62" s="861"/>
      <c r="BJ62" s="861"/>
      <c r="BK62" s="861"/>
      <c r="BL62" s="861"/>
      <c r="BM62" s="861"/>
      <c r="BN62" s="861"/>
      <c r="BO62" s="861"/>
      <c r="BP62" s="861"/>
      <c r="BQ62" s="861"/>
      <c r="BR62" s="861"/>
      <c r="BS62" s="861"/>
      <c r="BT62" s="861"/>
      <c r="BU62" s="861"/>
      <c r="BV62" s="861"/>
      <c r="BW62" s="861"/>
      <c r="BX62" s="861"/>
      <c r="BY62" s="861"/>
      <c r="BZ62" s="861"/>
      <c r="CA62" s="861"/>
      <c r="CB62" s="861"/>
      <c r="CC62" s="861"/>
    </row>
    <row r="63" spans="1:81" s="862" customFormat="1" ht="15" customHeight="1" x14ac:dyDescent="0.2">
      <c r="A63" s="863"/>
      <c r="B63" s="864"/>
      <c r="C63" s="865" t="s">
        <v>255</v>
      </c>
      <c r="D63" s="869"/>
      <c r="E63" s="867"/>
      <c r="F63" s="869"/>
      <c r="G63" s="867"/>
      <c r="H63" s="869"/>
      <c r="I63" s="869"/>
      <c r="J63" s="869"/>
      <c r="K63" s="869"/>
      <c r="L63" s="869"/>
      <c r="M63" s="869"/>
      <c r="N63" s="869"/>
      <c r="O63" s="870"/>
      <c r="P63" s="870"/>
      <c r="Q63" s="869"/>
      <c r="R63" s="861"/>
      <c r="S63" s="861"/>
      <c r="T63" s="861"/>
      <c r="U63" s="861"/>
      <c r="V63" s="861"/>
      <c r="W63" s="861"/>
      <c r="X63" s="861"/>
      <c r="Y63" s="861"/>
      <c r="Z63" s="861"/>
      <c r="AA63" s="861"/>
      <c r="AB63" s="861"/>
      <c r="AC63" s="861"/>
      <c r="AD63" s="861"/>
      <c r="AE63" s="861"/>
      <c r="AF63" s="861"/>
      <c r="AG63" s="861"/>
      <c r="AH63" s="861"/>
      <c r="AI63" s="861"/>
      <c r="AJ63" s="861"/>
      <c r="AK63" s="861"/>
      <c r="AL63" s="861"/>
      <c r="AM63" s="861"/>
      <c r="AN63" s="861"/>
      <c r="AO63" s="861"/>
      <c r="AP63" s="861"/>
      <c r="AQ63" s="861"/>
      <c r="AR63" s="861"/>
      <c r="AS63" s="861"/>
      <c r="AT63" s="861"/>
      <c r="AU63" s="861"/>
      <c r="AV63" s="861"/>
      <c r="AW63" s="861"/>
      <c r="AX63" s="861"/>
      <c r="AY63" s="861"/>
      <c r="AZ63" s="861"/>
      <c r="BA63" s="861"/>
      <c r="BB63" s="861"/>
      <c r="BC63" s="861"/>
      <c r="BD63" s="861"/>
      <c r="BE63" s="861"/>
      <c r="BF63" s="861"/>
      <c r="BG63" s="861"/>
      <c r="BH63" s="861"/>
      <c r="BI63" s="861"/>
      <c r="BJ63" s="861"/>
      <c r="BK63" s="861"/>
      <c r="BL63" s="861"/>
      <c r="BM63" s="861"/>
      <c r="BN63" s="861"/>
      <c r="BO63" s="861"/>
      <c r="BP63" s="861"/>
      <c r="BQ63" s="861"/>
      <c r="BR63" s="861"/>
      <c r="BS63" s="861"/>
      <c r="BT63" s="861"/>
      <c r="BU63" s="861"/>
      <c r="BV63" s="861"/>
      <c r="BW63" s="861"/>
      <c r="BX63" s="861"/>
      <c r="BY63" s="861"/>
      <c r="BZ63" s="861"/>
      <c r="CA63" s="861"/>
      <c r="CB63" s="861"/>
      <c r="CC63" s="861"/>
    </row>
    <row r="64" spans="1:81" s="673" customFormat="1" ht="15" customHeight="1" x14ac:dyDescent="0.2">
      <c r="A64" s="674"/>
      <c r="B64" s="675"/>
      <c r="C64" s="728" t="s">
        <v>80</v>
      </c>
      <c r="D64" s="716">
        <v>9.9619940706907535</v>
      </c>
      <c r="E64" s="871"/>
      <c r="F64" s="716">
        <v>3.4226408640479584</v>
      </c>
      <c r="G64" s="872"/>
      <c r="H64" s="716">
        <v>5.0407683364431213</v>
      </c>
      <c r="I64" s="716">
        <v>6.0442343274168673</v>
      </c>
      <c r="J64" s="716">
        <v>104.09516230229853</v>
      </c>
      <c r="K64" s="716"/>
      <c r="L64" s="869"/>
      <c r="M64" s="716"/>
      <c r="N64" s="869"/>
      <c r="O64" s="874"/>
      <c r="P64" s="874"/>
      <c r="Q64" s="716"/>
      <c r="R64" s="672"/>
      <c r="S64" s="672"/>
      <c r="T64" s="672"/>
      <c r="U64" s="672"/>
      <c r="V64" s="672"/>
      <c r="W64" s="672"/>
      <c r="X64" s="672"/>
      <c r="Y64" s="672"/>
      <c r="Z64" s="672"/>
      <c r="AA64" s="672"/>
      <c r="AB64" s="672"/>
      <c r="AC64" s="672"/>
      <c r="AD64" s="672"/>
      <c r="AE64" s="672"/>
      <c r="AF64" s="672"/>
      <c r="AG64" s="672"/>
      <c r="AH64" s="672"/>
      <c r="AI64" s="672"/>
      <c r="AJ64" s="672"/>
      <c r="AK64" s="672"/>
      <c r="AL64" s="672"/>
      <c r="AM64" s="672"/>
      <c r="AN64" s="672"/>
      <c r="AO64" s="672"/>
      <c r="AP64" s="672"/>
      <c r="AQ64" s="672"/>
      <c r="AR64" s="672"/>
      <c r="AS64" s="672"/>
      <c r="AT64" s="672"/>
      <c r="AU64" s="672"/>
      <c r="AV64" s="672"/>
      <c r="AW64" s="672"/>
      <c r="AX64" s="672"/>
      <c r="AY64" s="672"/>
      <c r="AZ64" s="672"/>
      <c r="BA64" s="672"/>
      <c r="BB64" s="672"/>
      <c r="BC64" s="672"/>
      <c r="BD64" s="672"/>
      <c r="BE64" s="672"/>
      <c r="BF64" s="672"/>
      <c r="BG64" s="672"/>
      <c r="BH64" s="672"/>
      <c r="BI64" s="672"/>
      <c r="BJ64" s="672"/>
      <c r="BK64" s="672"/>
      <c r="BL64" s="672"/>
      <c r="BM64" s="672"/>
      <c r="BN64" s="672"/>
      <c r="BO64" s="672"/>
      <c r="BP64" s="672"/>
      <c r="BQ64" s="672"/>
      <c r="BR64" s="672"/>
      <c r="BS64" s="672"/>
      <c r="BT64" s="672"/>
      <c r="BU64" s="672"/>
      <c r="BV64" s="672"/>
      <c r="BW64" s="672"/>
      <c r="BX64" s="672"/>
      <c r="BY64" s="672"/>
      <c r="BZ64" s="672"/>
      <c r="CA64" s="672"/>
      <c r="CB64" s="672"/>
      <c r="CC64" s="672"/>
    </row>
    <row r="65" spans="1:81" s="884" customFormat="1" ht="15" customHeight="1" thickBot="1" x14ac:dyDescent="0.25">
      <c r="A65" s="875"/>
      <c r="B65" s="876"/>
      <c r="C65" s="877" t="s">
        <v>256</v>
      </c>
      <c r="D65" s="881"/>
      <c r="E65" s="879"/>
      <c r="F65" s="881"/>
      <c r="G65" s="879"/>
      <c r="H65" s="881"/>
      <c r="I65" s="881"/>
      <c r="J65" s="881"/>
      <c r="K65" s="881"/>
      <c r="L65" s="881"/>
      <c r="M65" s="881"/>
      <c r="N65" s="881"/>
      <c r="O65" s="882"/>
      <c r="P65" s="882"/>
      <c r="Q65" s="881"/>
      <c r="R65" s="883"/>
      <c r="S65" s="883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883"/>
      <c r="AL65" s="883"/>
      <c r="AM65" s="883"/>
      <c r="AN65" s="883"/>
      <c r="AO65" s="883"/>
      <c r="AP65" s="883"/>
      <c r="AQ65" s="883"/>
      <c r="AR65" s="883"/>
      <c r="AS65" s="883"/>
      <c r="AT65" s="883"/>
      <c r="AU65" s="883"/>
      <c r="AV65" s="883"/>
      <c r="AW65" s="883"/>
      <c r="AX65" s="883"/>
      <c r="AY65" s="883"/>
      <c r="AZ65" s="883"/>
      <c r="BA65" s="883"/>
      <c r="BB65" s="883"/>
      <c r="BC65" s="883"/>
      <c r="BD65" s="883"/>
      <c r="BE65" s="883"/>
      <c r="BF65" s="883"/>
      <c r="BG65" s="883"/>
      <c r="BH65" s="883"/>
      <c r="BI65" s="883"/>
      <c r="BJ65" s="883"/>
      <c r="BK65" s="883"/>
      <c r="BL65" s="883"/>
      <c r="BM65" s="883"/>
      <c r="BN65" s="883"/>
      <c r="BO65" s="883"/>
      <c r="BP65" s="883"/>
      <c r="BQ65" s="883"/>
      <c r="BR65" s="883"/>
      <c r="BS65" s="883"/>
      <c r="BT65" s="883"/>
      <c r="BU65" s="883"/>
      <c r="BV65" s="883"/>
      <c r="BW65" s="883"/>
      <c r="BX65" s="883"/>
      <c r="BY65" s="883"/>
      <c r="BZ65" s="883"/>
      <c r="CA65" s="883"/>
      <c r="CB65" s="883"/>
      <c r="CC65" s="883"/>
    </row>
    <row r="66" spans="1:81" x14ac:dyDescent="0.2">
      <c r="A66" s="676"/>
      <c r="B66" s="677"/>
      <c r="C66" s="678" t="s">
        <v>123</v>
      </c>
      <c r="D66" s="1147"/>
      <c r="E66" s="1147"/>
      <c r="F66" s="1147"/>
      <c r="G66" s="1147"/>
      <c r="H66" s="1147"/>
      <c r="I66" s="1147"/>
      <c r="J66" s="1147"/>
      <c r="K66" s="1147"/>
      <c r="L66" s="1147"/>
      <c r="M66" s="1147"/>
      <c r="N66" s="1147"/>
      <c r="O66" s="1147"/>
      <c r="P66" s="1147"/>
      <c r="Q66" s="1147"/>
    </row>
    <row r="67" spans="1:81" x14ac:dyDescent="0.2">
      <c r="A67" s="679"/>
      <c r="B67" s="680"/>
      <c r="C67" s="681"/>
      <c r="D67" s="1148"/>
      <c r="E67" s="1148"/>
      <c r="F67" s="1148"/>
      <c r="G67" s="1148"/>
      <c r="H67" s="1148"/>
      <c r="I67" s="1148"/>
      <c r="J67" s="1148"/>
      <c r="K67" s="1148"/>
      <c r="L67" s="1148"/>
      <c r="M67" s="1148"/>
      <c r="N67" s="1148"/>
      <c r="O67" s="1148"/>
      <c r="P67" s="1148"/>
      <c r="Q67" s="1148"/>
    </row>
    <row r="68" spans="1:81" x14ac:dyDescent="0.2">
      <c r="A68" s="679"/>
      <c r="B68" s="680"/>
      <c r="C68" s="681"/>
      <c r="D68" s="1148"/>
      <c r="E68" s="1148"/>
      <c r="F68" s="1148"/>
      <c r="G68" s="1148"/>
      <c r="H68" s="1148"/>
      <c r="I68" s="1148"/>
      <c r="J68" s="1148"/>
      <c r="K68" s="1148"/>
      <c r="L68" s="1148"/>
      <c r="M68" s="1148"/>
      <c r="N68" s="1148"/>
      <c r="O68" s="1148"/>
      <c r="P68" s="1148"/>
      <c r="Q68" s="1148"/>
    </row>
    <row r="69" spans="1:81" ht="12.75" thickBot="1" x14ac:dyDescent="0.25">
      <c r="A69" s="682"/>
      <c r="B69" s="683"/>
      <c r="C69" s="684"/>
      <c r="D69" s="1149"/>
      <c r="E69" s="1149"/>
      <c r="F69" s="1149"/>
      <c r="G69" s="1149"/>
      <c r="H69" s="1149"/>
      <c r="I69" s="1149"/>
      <c r="J69" s="1149"/>
      <c r="K69" s="1149"/>
      <c r="L69" s="1149"/>
      <c r="M69" s="1149"/>
      <c r="N69" s="1149"/>
      <c r="O69" s="1149"/>
      <c r="P69" s="1149"/>
      <c r="Q69" s="1149"/>
    </row>
    <row r="72" spans="1:81" x14ac:dyDescent="0.2">
      <c r="C72" s="618" t="s">
        <v>4</v>
      </c>
    </row>
    <row r="74" spans="1:81" s="685" customFormat="1" x14ac:dyDescent="0.2">
      <c r="A74" s="616"/>
      <c r="B74" s="617"/>
      <c r="C74" s="618"/>
      <c r="D74" s="619"/>
      <c r="E74" s="620"/>
      <c r="F74" s="616"/>
      <c r="G74" s="621"/>
      <c r="H74" s="619"/>
      <c r="I74" s="616" t="s">
        <v>4</v>
      </c>
      <c r="J74" s="712"/>
      <c r="K74" s="616"/>
      <c r="L74" s="622"/>
      <c r="M74" s="616"/>
      <c r="N74" s="616"/>
      <c r="O74" s="618"/>
      <c r="P74" s="618"/>
      <c r="Q74" s="618"/>
      <c r="R74" s="623"/>
      <c r="S74" s="623"/>
      <c r="T74" s="623"/>
      <c r="U74" s="623"/>
      <c r="V74" s="623"/>
      <c r="W74" s="623"/>
      <c r="X74" s="623"/>
      <c r="Y74" s="623"/>
      <c r="Z74" s="623"/>
      <c r="AA74" s="623"/>
      <c r="AB74" s="623"/>
      <c r="AC74" s="623"/>
      <c r="AD74" s="623"/>
      <c r="AE74" s="623"/>
      <c r="AF74" s="623"/>
      <c r="AG74" s="623"/>
      <c r="AH74" s="623"/>
      <c r="AI74" s="623"/>
      <c r="AJ74" s="623"/>
      <c r="AK74" s="623"/>
      <c r="AL74" s="623"/>
      <c r="AM74" s="623"/>
      <c r="AN74" s="623"/>
      <c r="AO74" s="623"/>
      <c r="AP74" s="623"/>
      <c r="AQ74" s="623"/>
      <c r="AR74" s="623"/>
      <c r="AS74" s="623"/>
      <c r="AT74" s="623"/>
      <c r="AU74" s="623"/>
      <c r="AV74" s="623"/>
      <c r="AW74" s="623"/>
      <c r="AX74" s="623"/>
      <c r="AY74" s="623"/>
      <c r="AZ74" s="623"/>
      <c r="BA74" s="623"/>
      <c r="BB74" s="623"/>
      <c r="BC74" s="623"/>
      <c r="BD74" s="623"/>
      <c r="BE74" s="623"/>
      <c r="BF74" s="623"/>
      <c r="BG74" s="623"/>
      <c r="BH74" s="623"/>
      <c r="BI74" s="623"/>
      <c r="BJ74" s="623"/>
      <c r="BK74" s="623"/>
      <c r="BL74" s="623"/>
      <c r="BM74" s="623"/>
      <c r="BN74" s="623"/>
      <c r="BO74" s="623"/>
      <c r="BP74" s="623"/>
      <c r="BQ74" s="623"/>
      <c r="BR74" s="623"/>
      <c r="BS74" s="623"/>
      <c r="BT74" s="623"/>
      <c r="BU74" s="623"/>
      <c r="BV74" s="623"/>
      <c r="BW74" s="623"/>
      <c r="BX74" s="623"/>
      <c r="BY74" s="623"/>
      <c r="BZ74" s="623"/>
      <c r="CA74" s="623"/>
      <c r="CB74" s="623"/>
      <c r="CC74" s="623"/>
    </row>
  </sheetData>
  <mergeCells count="5">
    <mergeCell ref="A4:Q4"/>
    <mergeCell ref="D66:Q66"/>
    <mergeCell ref="D67:Q67"/>
    <mergeCell ref="D68:Q68"/>
    <mergeCell ref="D69:Q69"/>
  </mergeCells>
  <pageMargins left="0.5" right="0.25" top="0.75" bottom="0.25" header="0.25" footer="0.25"/>
  <pageSetup scale="96" fitToHeight="2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pane ySplit="2" topLeftCell="A51" activePane="bottomLeft" state="frozen"/>
      <selection pane="bottomLeft" activeCell="A54" sqref="A54:XFD54"/>
    </sheetView>
  </sheetViews>
  <sheetFormatPr defaultColWidth="9.140625" defaultRowHeight="15" x14ac:dyDescent="0.25"/>
  <cols>
    <col min="1" max="1" width="18.5703125" style="979" customWidth="1"/>
    <col min="2" max="3" width="5.7109375" style="984" bestFit="1" customWidth="1"/>
    <col min="4" max="4" width="6.42578125" style="1014" bestFit="1" customWidth="1"/>
    <col min="5" max="5" width="7.28515625" style="984" bestFit="1" customWidth="1"/>
    <col min="6" max="6" width="7.5703125" style="984" bestFit="1" customWidth="1"/>
    <col min="7" max="7" width="6.85546875" style="984" bestFit="1" customWidth="1"/>
    <col min="8" max="8" width="8.140625" style="984" bestFit="1" customWidth="1"/>
    <col min="9" max="9" width="5.7109375" style="979" bestFit="1" customWidth="1"/>
    <col min="10" max="10" width="13.42578125" style="1015" customWidth="1"/>
    <col min="11" max="16384" width="9.140625" style="979"/>
  </cols>
  <sheetData>
    <row r="1" spans="1:10" x14ac:dyDescent="0.25">
      <c r="A1" s="995"/>
      <c r="B1" s="996"/>
      <c r="C1" s="996" t="s">
        <v>264</v>
      </c>
      <c r="D1" s="997" t="s">
        <v>107</v>
      </c>
      <c r="E1" s="996" t="s">
        <v>109</v>
      </c>
      <c r="F1" s="996" t="s">
        <v>265</v>
      </c>
      <c r="G1" s="996" t="s">
        <v>266</v>
      </c>
      <c r="H1" s="996" t="s">
        <v>267</v>
      </c>
      <c r="I1" s="995"/>
      <c r="J1" s="998"/>
    </row>
    <row r="2" spans="1:10" ht="30.75" thickBot="1" x14ac:dyDescent="0.3">
      <c r="A2" s="999" t="s">
        <v>268</v>
      </c>
      <c r="B2" s="1000" t="s">
        <v>269</v>
      </c>
      <c r="C2" s="1000" t="s">
        <v>107</v>
      </c>
      <c r="D2" s="1001" t="s">
        <v>270</v>
      </c>
      <c r="E2" s="1000" t="s">
        <v>271</v>
      </c>
      <c r="F2" s="1000" t="s">
        <v>272</v>
      </c>
      <c r="G2" s="1000" t="s">
        <v>273</v>
      </c>
      <c r="H2" s="1000" t="s">
        <v>274</v>
      </c>
      <c r="I2" s="1000" t="s">
        <v>134</v>
      </c>
      <c r="J2" s="1002" t="s">
        <v>275</v>
      </c>
    </row>
    <row r="3" spans="1:10" ht="15.75" thickTop="1" x14ac:dyDescent="0.25">
      <c r="A3" s="980" t="s">
        <v>165</v>
      </c>
      <c r="B3" s="981">
        <v>14</v>
      </c>
      <c r="C3" s="982">
        <v>77.741379499999994</v>
      </c>
      <c r="D3" s="1003">
        <v>1</v>
      </c>
      <c r="E3" s="983">
        <v>55.15</v>
      </c>
      <c r="F3" s="1004">
        <v>115</v>
      </c>
      <c r="G3" s="982">
        <v>37.401574799999999</v>
      </c>
      <c r="H3" s="982">
        <v>0</v>
      </c>
      <c r="I3" s="983">
        <v>4</v>
      </c>
      <c r="J3" s="1005" t="s">
        <v>213</v>
      </c>
    </row>
    <row r="4" spans="1:10" x14ac:dyDescent="0.25">
      <c r="A4" s="985" t="s">
        <v>192</v>
      </c>
      <c r="B4" s="989">
        <v>41</v>
      </c>
      <c r="C4" s="987">
        <v>76.492606499999994</v>
      </c>
      <c r="D4" s="1006">
        <v>2</v>
      </c>
      <c r="E4" s="988">
        <v>55.25</v>
      </c>
      <c r="F4" s="986">
        <v>112</v>
      </c>
      <c r="G4" s="987">
        <v>38.385826799999997</v>
      </c>
      <c r="H4" s="987">
        <v>4</v>
      </c>
      <c r="I4" s="988">
        <v>6</v>
      </c>
      <c r="J4" s="1007" t="s">
        <v>238</v>
      </c>
    </row>
    <row r="5" spans="1:10" x14ac:dyDescent="0.25">
      <c r="A5" s="985" t="s">
        <v>96</v>
      </c>
      <c r="B5" s="989">
        <v>1</v>
      </c>
      <c r="C5" s="987">
        <v>76.266668899999999</v>
      </c>
      <c r="D5" s="1006">
        <v>3</v>
      </c>
      <c r="E5" s="988">
        <v>57.65</v>
      </c>
      <c r="F5" s="986">
        <v>111</v>
      </c>
      <c r="G5" s="987">
        <v>39.960629900000001</v>
      </c>
      <c r="H5" s="987">
        <v>0</v>
      </c>
      <c r="I5" s="988">
        <v>3.5</v>
      </c>
      <c r="J5" s="1007" t="s">
        <v>97</v>
      </c>
    </row>
    <row r="6" spans="1:10" x14ac:dyDescent="0.25">
      <c r="A6" s="985" t="s">
        <v>197</v>
      </c>
      <c r="B6" s="989">
        <v>46</v>
      </c>
      <c r="C6" s="987">
        <v>75.728837999999996</v>
      </c>
      <c r="D6" s="1006">
        <v>4</v>
      </c>
      <c r="E6" s="988">
        <v>56.1</v>
      </c>
      <c r="F6" s="986">
        <v>112</v>
      </c>
      <c r="G6" s="987">
        <v>42.519685000000003</v>
      </c>
      <c r="H6" s="987">
        <v>5</v>
      </c>
      <c r="I6" s="988">
        <v>6</v>
      </c>
      <c r="J6" s="1007" t="s">
        <v>105</v>
      </c>
    </row>
    <row r="7" spans="1:10" x14ac:dyDescent="0.25">
      <c r="A7" s="985" t="s">
        <v>188</v>
      </c>
      <c r="B7" s="989">
        <v>37</v>
      </c>
      <c r="C7" s="987">
        <v>75.343014499999995</v>
      </c>
      <c r="D7" s="1006">
        <v>5</v>
      </c>
      <c r="E7" s="988">
        <v>55.6</v>
      </c>
      <c r="F7" s="986">
        <v>115</v>
      </c>
      <c r="G7" s="987">
        <v>40.944881899999999</v>
      </c>
      <c r="H7" s="987">
        <v>0</v>
      </c>
      <c r="I7" s="988">
        <v>5.5</v>
      </c>
      <c r="J7" s="1007" t="s">
        <v>236</v>
      </c>
    </row>
    <row r="8" spans="1:10" x14ac:dyDescent="0.25">
      <c r="A8" s="985" t="s">
        <v>167</v>
      </c>
      <c r="B8" s="989">
        <v>16</v>
      </c>
      <c r="C8" s="987">
        <v>74.662013599999995</v>
      </c>
      <c r="D8" s="1006">
        <v>6</v>
      </c>
      <c r="E8" s="988">
        <v>55.35</v>
      </c>
      <c r="F8" s="986">
        <v>111</v>
      </c>
      <c r="G8" s="987">
        <v>37.992125999999999</v>
      </c>
      <c r="H8" s="987">
        <v>0</v>
      </c>
      <c r="I8" s="988">
        <v>4</v>
      </c>
      <c r="J8" s="1007" t="s">
        <v>276</v>
      </c>
    </row>
    <row r="9" spans="1:10" x14ac:dyDescent="0.25">
      <c r="A9" s="985" t="s">
        <v>161</v>
      </c>
      <c r="B9" s="989">
        <v>10</v>
      </c>
      <c r="C9" s="987">
        <v>73.989831300000006</v>
      </c>
      <c r="D9" s="1006">
        <v>7</v>
      </c>
      <c r="E9" s="988">
        <v>57.75</v>
      </c>
      <c r="F9" s="986">
        <v>114</v>
      </c>
      <c r="G9" s="987">
        <v>38.385826799999997</v>
      </c>
      <c r="H9" s="987">
        <v>0</v>
      </c>
      <c r="I9" s="988">
        <v>4</v>
      </c>
      <c r="J9" s="1007" t="s">
        <v>209</v>
      </c>
    </row>
    <row r="10" spans="1:10" x14ac:dyDescent="0.25">
      <c r="A10" s="985" t="s">
        <v>184</v>
      </c>
      <c r="B10" s="990">
        <v>33</v>
      </c>
      <c r="C10" s="987">
        <v>73.943401800000004</v>
      </c>
      <c r="D10" s="1006">
        <v>8</v>
      </c>
      <c r="E10" s="988">
        <v>58.5</v>
      </c>
      <c r="F10" s="986">
        <v>107</v>
      </c>
      <c r="G10" s="987">
        <v>36.811023599999999</v>
      </c>
      <c r="H10" s="987">
        <v>0</v>
      </c>
      <c r="I10" s="988">
        <v>5.5</v>
      </c>
      <c r="J10" s="1007" t="s">
        <v>232</v>
      </c>
    </row>
    <row r="11" spans="1:10" x14ac:dyDescent="0.25">
      <c r="A11" s="985" t="s">
        <v>158</v>
      </c>
      <c r="B11" s="989">
        <v>7</v>
      </c>
      <c r="C11" s="987">
        <v>73.5380574</v>
      </c>
      <c r="D11" s="1006">
        <v>9</v>
      </c>
      <c r="E11" s="988">
        <v>54.6</v>
      </c>
      <c r="F11" s="986">
        <v>111</v>
      </c>
      <c r="G11" s="987">
        <v>39.566929100000003</v>
      </c>
      <c r="H11" s="987">
        <v>0</v>
      </c>
      <c r="I11" s="988">
        <v>6</v>
      </c>
      <c r="J11" s="1007" t="s">
        <v>206</v>
      </c>
    </row>
    <row r="12" spans="1:10" x14ac:dyDescent="0.25">
      <c r="A12" s="985" t="s">
        <v>194</v>
      </c>
      <c r="B12" s="989">
        <v>43</v>
      </c>
      <c r="C12" s="987">
        <v>72.479389299999994</v>
      </c>
      <c r="D12" s="1006">
        <v>10</v>
      </c>
      <c r="E12" s="988">
        <v>56.15</v>
      </c>
      <c r="F12" s="986">
        <v>112</v>
      </c>
      <c r="G12" s="987">
        <v>41.141732300000001</v>
      </c>
      <c r="H12" s="987">
        <v>0.5</v>
      </c>
      <c r="I12" s="988">
        <v>4.5</v>
      </c>
      <c r="J12" s="1007" t="s">
        <v>240</v>
      </c>
    </row>
    <row r="13" spans="1:10" x14ac:dyDescent="0.25">
      <c r="A13" s="985" t="s">
        <v>179</v>
      </c>
      <c r="B13" s="990">
        <v>28</v>
      </c>
      <c r="C13" s="987">
        <v>72.240194799999998</v>
      </c>
      <c r="D13" s="1006">
        <v>11</v>
      </c>
      <c r="E13" s="988">
        <v>54.85</v>
      </c>
      <c r="F13" s="986">
        <v>111</v>
      </c>
      <c r="G13" s="987">
        <v>39.173228299999998</v>
      </c>
      <c r="H13" s="987">
        <v>0</v>
      </c>
      <c r="I13" s="988">
        <v>7</v>
      </c>
      <c r="J13" s="1007" t="s">
        <v>227</v>
      </c>
    </row>
    <row r="14" spans="1:10" x14ac:dyDescent="0.25">
      <c r="A14" s="985" t="s">
        <v>95</v>
      </c>
      <c r="B14" s="986">
        <v>3</v>
      </c>
      <c r="C14" s="987">
        <v>72.182995099999999</v>
      </c>
      <c r="D14" s="1006">
        <v>12</v>
      </c>
      <c r="E14" s="988">
        <v>53.6</v>
      </c>
      <c r="F14" s="986">
        <v>113</v>
      </c>
      <c r="G14" s="987">
        <v>37.598425200000001</v>
      </c>
      <c r="H14" s="987">
        <v>0.5</v>
      </c>
      <c r="I14" s="988">
        <v>4</v>
      </c>
      <c r="J14" s="1007"/>
    </row>
    <row r="15" spans="1:10" x14ac:dyDescent="0.25">
      <c r="A15" s="985" t="s">
        <v>170</v>
      </c>
      <c r="B15" s="986">
        <v>19</v>
      </c>
      <c r="C15" s="987">
        <v>72.085875200000004</v>
      </c>
      <c r="D15" s="1006">
        <v>13</v>
      </c>
      <c r="E15" s="988">
        <v>58.1</v>
      </c>
      <c r="F15" s="986">
        <v>113</v>
      </c>
      <c r="G15" s="987">
        <v>38.976377999999997</v>
      </c>
      <c r="H15" s="987">
        <v>0</v>
      </c>
      <c r="I15" s="988">
        <v>3</v>
      </c>
      <c r="J15" s="1007" t="s">
        <v>277</v>
      </c>
    </row>
    <row r="16" spans="1:10" x14ac:dyDescent="0.25">
      <c r="A16" s="985" t="s">
        <v>174</v>
      </c>
      <c r="B16" s="986">
        <v>23</v>
      </c>
      <c r="C16" s="987">
        <v>71.627178700000002</v>
      </c>
      <c r="D16" s="1006">
        <v>14</v>
      </c>
      <c r="E16" s="988">
        <v>58.7</v>
      </c>
      <c r="F16" s="986">
        <v>110</v>
      </c>
      <c r="G16" s="987">
        <v>38.582677199999999</v>
      </c>
      <c r="H16" s="987">
        <v>0</v>
      </c>
      <c r="I16" s="988">
        <v>4.5</v>
      </c>
      <c r="J16" s="1007" t="s">
        <v>222</v>
      </c>
    </row>
    <row r="17" spans="1:10" x14ac:dyDescent="0.25">
      <c r="A17" s="985" t="s">
        <v>186</v>
      </c>
      <c r="B17" s="990">
        <v>35</v>
      </c>
      <c r="C17" s="987">
        <v>70.226977300000001</v>
      </c>
      <c r="D17" s="1006">
        <v>15</v>
      </c>
      <c r="E17" s="988">
        <v>55.85</v>
      </c>
      <c r="F17" s="986">
        <v>111</v>
      </c>
      <c r="G17" s="987">
        <v>39.370078700000001</v>
      </c>
      <c r="H17" s="987">
        <v>0</v>
      </c>
      <c r="I17" s="988">
        <v>6.5</v>
      </c>
      <c r="J17" s="1007" t="s">
        <v>234</v>
      </c>
    </row>
    <row r="18" spans="1:10" x14ac:dyDescent="0.25">
      <c r="A18" s="985" t="s">
        <v>173</v>
      </c>
      <c r="B18" s="986">
        <v>22</v>
      </c>
      <c r="C18" s="987">
        <v>69.997771</v>
      </c>
      <c r="D18" s="1006">
        <v>16</v>
      </c>
      <c r="E18" s="988">
        <v>55.75</v>
      </c>
      <c r="F18" s="986">
        <v>112</v>
      </c>
      <c r="G18" s="987">
        <v>43.503937000000001</v>
      </c>
      <c r="H18" s="987">
        <v>4</v>
      </c>
      <c r="I18" s="988">
        <v>4.5</v>
      </c>
      <c r="J18" s="1007" t="s">
        <v>221</v>
      </c>
    </row>
    <row r="19" spans="1:10" x14ac:dyDescent="0.25">
      <c r="A19" s="985" t="s">
        <v>175</v>
      </c>
      <c r="B19" s="986">
        <v>24</v>
      </c>
      <c r="C19" s="987">
        <v>69.541881599999996</v>
      </c>
      <c r="D19" s="1006">
        <v>17</v>
      </c>
      <c r="E19" s="988">
        <v>58.55</v>
      </c>
      <c r="F19" s="986">
        <v>109</v>
      </c>
      <c r="G19" s="987">
        <v>38.385826799999997</v>
      </c>
      <c r="H19" s="987">
        <v>0</v>
      </c>
      <c r="I19" s="988">
        <v>5.5</v>
      </c>
      <c r="J19" s="1007" t="s">
        <v>223</v>
      </c>
    </row>
    <row r="20" spans="1:10" x14ac:dyDescent="0.25">
      <c r="A20" s="985" t="s">
        <v>166</v>
      </c>
      <c r="B20" s="990">
        <v>15</v>
      </c>
      <c r="C20" s="987">
        <v>69.051759300000001</v>
      </c>
      <c r="D20" s="1006">
        <v>18</v>
      </c>
      <c r="E20" s="988">
        <v>54.5</v>
      </c>
      <c r="F20" s="986">
        <v>112</v>
      </c>
      <c r="G20" s="987">
        <v>37.007874000000001</v>
      </c>
      <c r="H20" s="987">
        <v>0</v>
      </c>
      <c r="I20" s="988">
        <v>5</v>
      </c>
      <c r="J20" s="1007" t="s">
        <v>214</v>
      </c>
    </row>
    <row r="21" spans="1:10" x14ac:dyDescent="0.25">
      <c r="A21" s="985" t="s">
        <v>203</v>
      </c>
      <c r="B21" s="986">
        <v>52</v>
      </c>
      <c r="C21" s="987">
        <v>67.914033200000006</v>
      </c>
      <c r="D21" s="1006">
        <v>19</v>
      </c>
      <c r="E21" s="988">
        <v>53.35</v>
      </c>
      <c r="F21" s="986">
        <v>112</v>
      </c>
      <c r="G21" s="987">
        <v>38.582677199999999</v>
      </c>
      <c r="H21" s="987">
        <v>0.5</v>
      </c>
      <c r="I21" s="988">
        <v>7.5</v>
      </c>
      <c r="J21" s="1007" t="s">
        <v>248</v>
      </c>
    </row>
    <row r="22" spans="1:10" x14ac:dyDescent="0.25">
      <c r="A22" s="985" t="s">
        <v>169</v>
      </c>
      <c r="B22" s="990">
        <v>18</v>
      </c>
      <c r="C22" s="987">
        <v>67.886672399999995</v>
      </c>
      <c r="D22" s="1006">
        <v>20</v>
      </c>
      <c r="E22" s="988">
        <v>56.75</v>
      </c>
      <c r="F22" s="986">
        <v>112</v>
      </c>
      <c r="G22" s="987">
        <v>34.645669300000002</v>
      </c>
      <c r="H22" s="987">
        <v>1</v>
      </c>
      <c r="I22" s="988">
        <v>5.5</v>
      </c>
      <c r="J22" s="1007" t="s">
        <v>217</v>
      </c>
    </row>
    <row r="23" spans="1:10" x14ac:dyDescent="0.25">
      <c r="A23" s="985" t="s">
        <v>176</v>
      </c>
      <c r="B23" s="990">
        <v>25</v>
      </c>
      <c r="C23" s="987">
        <v>67.481110799999996</v>
      </c>
      <c r="D23" s="1006">
        <v>21</v>
      </c>
      <c r="E23" s="988">
        <v>56.9</v>
      </c>
      <c r="F23" s="986">
        <v>111</v>
      </c>
      <c r="G23" s="987">
        <v>37.204724400000003</v>
      </c>
      <c r="H23" s="987">
        <v>0</v>
      </c>
      <c r="I23" s="988">
        <v>6.5</v>
      </c>
      <c r="J23" s="1007" t="s">
        <v>224</v>
      </c>
    </row>
    <row r="24" spans="1:10" x14ac:dyDescent="0.25">
      <c r="A24" s="985" t="s">
        <v>198</v>
      </c>
      <c r="B24" s="986">
        <v>47</v>
      </c>
      <c r="C24" s="987">
        <v>67.346593400000003</v>
      </c>
      <c r="D24" s="1006">
        <v>22</v>
      </c>
      <c r="E24" s="988">
        <v>57.15</v>
      </c>
      <c r="F24" s="986">
        <v>107</v>
      </c>
      <c r="G24" s="987">
        <v>37.401574799999999</v>
      </c>
      <c r="H24" s="987">
        <v>3</v>
      </c>
      <c r="I24" s="988">
        <v>5</v>
      </c>
      <c r="J24" s="1007" t="s">
        <v>243</v>
      </c>
    </row>
    <row r="25" spans="1:10" x14ac:dyDescent="0.25">
      <c r="A25" s="985" t="s">
        <v>254</v>
      </c>
      <c r="B25" s="990">
        <v>32</v>
      </c>
      <c r="C25" s="987">
        <v>67.251965600000005</v>
      </c>
      <c r="D25" s="1006">
        <v>23</v>
      </c>
      <c r="E25" s="988">
        <v>55.3</v>
      </c>
      <c r="F25" s="986">
        <v>112</v>
      </c>
      <c r="G25" s="987">
        <v>39.763779499999998</v>
      </c>
      <c r="H25" s="987">
        <v>4</v>
      </c>
      <c r="I25" s="988">
        <v>6.5</v>
      </c>
      <c r="J25" s="1007" t="s">
        <v>231</v>
      </c>
    </row>
    <row r="26" spans="1:10" x14ac:dyDescent="0.25">
      <c r="A26" s="985" t="s">
        <v>196</v>
      </c>
      <c r="B26" s="986">
        <v>45</v>
      </c>
      <c r="C26" s="987">
        <v>66.532521799999998</v>
      </c>
      <c r="D26" s="1006">
        <v>24</v>
      </c>
      <c r="E26" s="988">
        <v>57.9</v>
      </c>
      <c r="F26" s="986">
        <v>111</v>
      </c>
      <c r="G26" s="987">
        <v>42.125984299999999</v>
      </c>
      <c r="H26" s="987">
        <v>1.5</v>
      </c>
      <c r="I26" s="988">
        <v>4.5</v>
      </c>
      <c r="J26" s="1007" t="s">
        <v>242</v>
      </c>
    </row>
    <row r="27" spans="1:10" x14ac:dyDescent="0.25">
      <c r="A27" s="985" t="s">
        <v>180</v>
      </c>
      <c r="B27" s="986">
        <v>29</v>
      </c>
      <c r="C27" s="987">
        <v>64.392745599999998</v>
      </c>
      <c r="D27" s="1006">
        <v>25</v>
      </c>
      <c r="E27" s="988">
        <v>55.45</v>
      </c>
      <c r="F27" s="986">
        <v>112</v>
      </c>
      <c r="G27" s="987">
        <v>42.716535399999998</v>
      </c>
      <c r="H27" s="987">
        <v>1</v>
      </c>
      <c r="I27" s="988">
        <v>5.5</v>
      </c>
      <c r="J27" s="1007" t="s">
        <v>228</v>
      </c>
    </row>
    <row r="28" spans="1:10" x14ac:dyDescent="0.25">
      <c r="A28" s="985" t="s">
        <v>200</v>
      </c>
      <c r="B28" s="986">
        <v>49</v>
      </c>
      <c r="C28" s="987">
        <v>64.091823399999996</v>
      </c>
      <c r="D28" s="1006">
        <v>26</v>
      </c>
      <c r="E28" s="988">
        <v>54.6</v>
      </c>
      <c r="F28" s="986">
        <v>115</v>
      </c>
      <c r="G28" s="987">
        <v>41.535433099999999</v>
      </c>
      <c r="H28" s="987">
        <v>0</v>
      </c>
      <c r="I28" s="988">
        <v>6.5</v>
      </c>
      <c r="J28" s="1007" t="s">
        <v>245</v>
      </c>
    </row>
    <row r="29" spans="1:10" x14ac:dyDescent="0.25">
      <c r="A29" s="985" t="s">
        <v>159</v>
      </c>
      <c r="B29" s="986">
        <v>8</v>
      </c>
      <c r="C29" s="987">
        <v>63.914637599999999</v>
      </c>
      <c r="D29" s="1006">
        <v>27</v>
      </c>
      <c r="E29" s="988">
        <v>56.65</v>
      </c>
      <c r="F29" s="986">
        <v>112</v>
      </c>
      <c r="G29" s="987">
        <v>37.992125999999999</v>
      </c>
      <c r="H29" s="987">
        <v>0</v>
      </c>
      <c r="I29" s="988">
        <v>5.5</v>
      </c>
      <c r="J29" s="1007" t="s">
        <v>207</v>
      </c>
    </row>
    <row r="30" spans="1:10" x14ac:dyDescent="0.25">
      <c r="A30" s="985" t="s">
        <v>156</v>
      </c>
      <c r="B30" s="986">
        <v>5</v>
      </c>
      <c r="C30" s="987">
        <v>62.283406499999998</v>
      </c>
      <c r="D30" s="1006">
        <v>28</v>
      </c>
      <c r="E30" s="988">
        <v>58</v>
      </c>
      <c r="F30" s="986">
        <v>115</v>
      </c>
      <c r="G30" s="987">
        <v>38.976377999999997</v>
      </c>
      <c r="H30" s="987">
        <v>0</v>
      </c>
      <c r="I30" s="988">
        <v>4</v>
      </c>
      <c r="J30" s="1007" t="s">
        <v>204</v>
      </c>
    </row>
    <row r="31" spans="1:10" x14ac:dyDescent="0.25">
      <c r="A31" s="985" t="s">
        <v>189</v>
      </c>
      <c r="B31" s="990">
        <v>38</v>
      </c>
      <c r="C31" s="987">
        <v>61.610263400000001</v>
      </c>
      <c r="D31" s="1006">
        <v>29</v>
      </c>
      <c r="E31" s="988">
        <v>58.15</v>
      </c>
      <c r="F31" s="986">
        <v>105</v>
      </c>
      <c r="G31" s="987">
        <v>37.992125999999999</v>
      </c>
      <c r="H31" s="987">
        <v>2.5</v>
      </c>
      <c r="I31" s="988">
        <v>6.5</v>
      </c>
      <c r="J31" s="1007" t="s">
        <v>237</v>
      </c>
    </row>
    <row r="32" spans="1:10" x14ac:dyDescent="0.25">
      <c r="A32" s="985" t="s">
        <v>157</v>
      </c>
      <c r="B32" s="986">
        <v>6</v>
      </c>
      <c r="C32" s="987">
        <v>61.500102499999997</v>
      </c>
      <c r="D32" s="1006">
        <v>30</v>
      </c>
      <c r="E32" s="988">
        <v>54.8</v>
      </c>
      <c r="F32" s="986">
        <v>111</v>
      </c>
      <c r="G32" s="987">
        <v>40.944881899999999</v>
      </c>
      <c r="H32" s="987">
        <v>0</v>
      </c>
      <c r="I32" s="988">
        <v>5</v>
      </c>
      <c r="J32" s="1007" t="s">
        <v>205</v>
      </c>
    </row>
    <row r="33" spans="1:10" x14ac:dyDescent="0.25">
      <c r="A33" s="985" t="s">
        <v>187</v>
      </c>
      <c r="B33" s="986">
        <v>36</v>
      </c>
      <c r="C33" s="987">
        <v>60.755036199999999</v>
      </c>
      <c r="D33" s="1006">
        <v>31</v>
      </c>
      <c r="E33" s="988">
        <v>55.3</v>
      </c>
      <c r="F33" s="986">
        <v>112</v>
      </c>
      <c r="G33" s="987">
        <v>41.141732300000001</v>
      </c>
      <c r="H33" s="987">
        <v>3.5</v>
      </c>
      <c r="I33" s="988">
        <v>6</v>
      </c>
      <c r="J33" s="1007" t="s">
        <v>235</v>
      </c>
    </row>
    <row r="34" spans="1:10" x14ac:dyDescent="0.25">
      <c r="A34" s="985" t="s">
        <v>202</v>
      </c>
      <c r="B34" s="986">
        <v>51</v>
      </c>
      <c r="C34" s="987">
        <v>60.317701800000002</v>
      </c>
      <c r="D34" s="1006">
        <v>32</v>
      </c>
      <c r="E34" s="988">
        <v>56.8</v>
      </c>
      <c r="F34" s="986">
        <v>111</v>
      </c>
      <c r="G34" s="987">
        <v>37.795275599999997</v>
      </c>
      <c r="H34" s="987">
        <v>0.5</v>
      </c>
      <c r="I34" s="988">
        <v>4</v>
      </c>
      <c r="J34" s="1007" t="s">
        <v>247</v>
      </c>
    </row>
    <row r="35" spans="1:10" x14ac:dyDescent="0.25">
      <c r="A35" s="985" t="s">
        <v>168</v>
      </c>
      <c r="B35" s="990">
        <v>17</v>
      </c>
      <c r="C35" s="987">
        <v>59.552163100000001</v>
      </c>
      <c r="D35" s="1006">
        <v>33</v>
      </c>
      <c r="E35" s="988">
        <v>56.45</v>
      </c>
      <c r="F35" s="986">
        <v>111</v>
      </c>
      <c r="G35" s="987">
        <v>37.992125999999999</v>
      </c>
      <c r="H35" s="987">
        <v>0</v>
      </c>
      <c r="I35" s="988">
        <v>2.5</v>
      </c>
      <c r="J35" s="1007" t="s">
        <v>216</v>
      </c>
    </row>
    <row r="36" spans="1:10" x14ac:dyDescent="0.25">
      <c r="A36" s="985" t="s">
        <v>62</v>
      </c>
      <c r="B36" s="986">
        <v>4</v>
      </c>
      <c r="C36" s="987">
        <v>59.531208499999998</v>
      </c>
      <c r="D36" s="1006">
        <v>34</v>
      </c>
      <c r="E36" s="988">
        <v>57.35</v>
      </c>
      <c r="F36" s="986">
        <v>111</v>
      </c>
      <c r="G36" s="987">
        <v>41.732283500000001</v>
      </c>
      <c r="H36" s="987">
        <v>0</v>
      </c>
      <c r="I36" s="988">
        <v>8.5</v>
      </c>
      <c r="J36" s="1007"/>
    </row>
    <row r="37" spans="1:10" x14ac:dyDescent="0.25">
      <c r="A37" s="985" t="s">
        <v>139</v>
      </c>
      <c r="B37" s="986">
        <v>2</v>
      </c>
      <c r="C37" s="987">
        <v>58.869026300000002</v>
      </c>
      <c r="D37" s="1006">
        <v>35</v>
      </c>
      <c r="E37" s="988">
        <v>57.5</v>
      </c>
      <c r="F37" s="986">
        <v>108</v>
      </c>
      <c r="G37" s="987">
        <v>38.582677199999999</v>
      </c>
      <c r="H37" s="987">
        <v>2</v>
      </c>
      <c r="I37" s="988">
        <v>4</v>
      </c>
      <c r="J37" s="1007" t="s">
        <v>94</v>
      </c>
    </row>
    <row r="38" spans="1:10" x14ac:dyDescent="0.25">
      <c r="A38" s="985" t="s">
        <v>164</v>
      </c>
      <c r="B38" s="986">
        <v>13</v>
      </c>
      <c r="C38" s="987">
        <v>57.6083851</v>
      </c>
      <c r="D38" s="1006">
        <v>36</v>
      </c>
      <c r="E38" s="988">
        <v>57.25</v>
      </c>
      <c r="F38" s="986">
        <v>115</v>
      </c>
      <c r="G38" s="987">
        <v>36.023622000000003</v>
      </c>
      <c r="H38" s="987">
        <v>0</v>
      </c>
      <c r="I38" s="988">
        <v>2.5</v>
      </c>
      <c r="J38" s="1007" t="s">
        <v>212</v>
      </c>
    </row>
    <row r="39" spans="1:10" x14ac:dyDescent="0.25">
      <c r="A39" s="985" t="s">
        <v>193</v>
      </c>
      <c r="B39" s="986">
        <v>42</v>
      </c>
      <c r="C39" s="987">
        <v>57.484757399999999</v>
      </c>
      <c r="D39" s="1006">
        <v>37</v>
      </c>
      <c r="E39" s="988">
        <v>58.6</v>
      </c>
      <c r="F39" s="986">
        <v>110</v>
      </c>
      <c r="G39" s="987">
        <v>40.551181100000001</v>
      </c>
      <c r="H39" s="987">
        <v>4</v>
      </c>
      <c r="I39" s="988">
        <v>4.5</v>
      </c>
      <c r="J39" s="1007" t="s">
        <v>239</v>
      </c>
    </row>
    <row r="40" spans="1:10" x14ac:dyDescent="0.25">
      <c r="A40" s="985" t="s">
        <v>185</v>
      </c>
      <c r="B40" s="986">
        <v>34</v>
      </c>
      <c r="C40" s="987">
        <v>57.483558799999997</v>
      </c>
      <c r="D40" s="1006">
        <v>38</v>
      </c>
      <c r="E40" s="988">
        <v>58</v>
      </c>
      <c r="F40" s="986">
        <v>110</v>
      </c>
      <c r="G40" s="987">
        <v>38.582677199999999</v>
      </c>
      <c r="H40" s="987">
        <v>1</v>
      </c>
      <c r="I40" s="988">
        <v>5.5</v>
      </c>
      <c r="J40" s="1007" t="s">
        <v>233</v>
      </c>
    </row>
    <row r="41" spans="1:10" x14ac:dyDescent="0.25">
      <c r="A41" s="985" t="s">
        <v>195</v>
      </c>
      <c r="B41" s="986">
        <v>44</v>
      </c>
      <c r="C41" s="987">
        <v>56.946684900000001</v>
      </c>
      <c r="D41" s="1006">
        <v>39</v>
      </c>
      <c r="E41" s="988">
        <v>56.6</v>
      </c>
      <c r="F41" s="986">
        <v>111</v>
      </c>
      <c r="G41" s="987">
        <v>37.598425200000001</v>
      </c>
      <c r="H41" s="987">
        <v>0</v>
      </c>
      <c r="I41" s="988">
        <v>4.5</v>
      </c>
      <c r="J41" s="1007" t="s">
        <v>241</v>
      </c>
    </row>
    <row r="42" spans="1:10" x14ac:dyDescent="0.25">
      <c r="A42" s="985" t="s">
        <v>201</v>
      </c>
      <c r="B42" s="986">
        <v>50</v>
      </c>
      <c r="C42" s="987">
        <v>54.205641399999998</v>
      </c>
      <c r="D42" s="1006">
        <v>40</v>
      </c>
      <c r="E42" s="988">
        <v>56.3</v>
      </c>
      <c r="F42" s="986">
        <v>112</v>
      </c>
      <c r="G42" s="987">
        <v>37.401574799999999</v>
      </c>
      <c r="H42" s="987">
        <v>0.5</v>
      </c>
      <c r="I42" s="988">
        <v>4.5</v>
      </c>
      <c r="J42" s="1007" t="s">
        <v>246</v>
      </c>
    </row>
    <row r="43" spans="1:10" x14ac:dyDescent="0.25">
      <c r="A43" s="985" t="s">
        <v>199</v>
      </c>
      <c r="B43" s="986">
        <v>48</v>
      </c>
      <c r="C43" s="987">
        <v>53.424795799999998</v>
      </c>
      <c r="D43" s="1006">
        <v>41</v>
      </c>
      <c r="E43" s="988">
        <v>55.45</v>
      </c>
      <c r="F43" s="986">
        <v>105</v>
      </c>
      <c r="G43" s="987">
        <v>34.448818899999999</v>
      </c>
      <c r="H43" s="987">
        <v>0.5</v>
      </c>
      <c r="I43" s="988">
        <v>6</v>
      </c>
      <c r="J43" s="1007" t="s">
        <v>244</v>
      </c>
    </row>
    <row r="44" spans="1:10" x14ac:dyDescent="0.25">
      <c r="A44" s="985" t="s">
        <v>178</v>
      </c>
      <c r="B44" s="986">
        <v>27</v>
      </c>
      <c r="C44" s="987">
        <v>52.470918500000003</v>
      </c>
      <c r="D44" s="1006">
        <v>42</v>
      </c>
      <c r="E44" s="988">
        <v>55.4</v>
      </c>
      <c r="F44" s="986">
        <v>106</v>
      </c>
      <c r="G44" s="987">
        <v>39.370078700000001</v>
      </c>
      <c r="H44" s="987">
        <v>6</v>
      </c>
      <c r="I44" s="988">
        <v>7</v>
      </c>
      <c r="J44" s="1007" t="s">
        <v>226</v>
      </c>
    </row>
    <row r="45" spans="1:10" x14ac:dyDescent="0.25">
      <c r="A45" s="985" t="s">
        <v>181</v>
      </c>
      <c r="B45" s="986">
        <v>30</v>
      </c>
      <c r="C45" s="987">
        <v>51.107334299999998</v>
      </c>
      <c r="D45" s="1006">
        <v>43</v>
      </c>
      <c r="E45" s="988">
        <v>56.5</v>
      </c>
      <c r="F45" s="986">
        <v>110</v>
      </c>
      <c r="G45" s="987">
        <v>38.385826799999997</v>
      </c>
      <c r="H45" s="987">
        <v>1</v>
      </c>
      <c r="I45" s="988">
        <v>6</v>
      </c>
      <c r="J45" s="1007" t="s">
        <v>229</v>
      </c>
    </row>
    <row r="46" spans="1:10" x14ac:dyDescent="0.25">
      <c r="A46" s="985" t="s">
        <v>191</v>
      </c>
      <c r="B46" s="986">
        <v>40</v>
      </c>
      <c r="C46" s="987">
        <v>49.012049599999997</v>
      </c>
      <c r="D46" s="1006">
        <v>44</v>
      </c>
      <c r="E46" s="988">
        <v>54.75</v>
      </c>
      <c r="F46" s="986">
        <v>110</v>
      </c>
      <c r="G46" s="987">
        <v>41.535433099999999</v>
      </c>
      <c r="H46" s="987">
        <v>3</v>
      </c>
      <c r="I46" s="988">
        <v>4</v>
      </c>
      <c r="J46" s="1007" t="s">
        <v>103</v>
      </c>
    </row>
    <row r="47" spans="1:10" x14ac:dyDescent="0.25">
      <c r="A47" s="985" t="s">
        <v>182</v>
      </c>
      <c r="B47" s="990">
        <v>31</v>
      </c>
      <c r="C47" s="987">
        <v>48.755500900000001</v>
      </c>
      <c r="D47" s="1006">
        <v>45</v>
      </c>
      <c r="E47" s="988">
        <v>57.2</v>
      </c>
      <c r="F47" s="986">
        <v>110</v>
      </c>
      <c r="G47" s="987">
        <v>36.614173200000003</v>
      </c>
      <c r="H47" s="987">
        <v>1</v>
      </c>
      <c r="I47" s="988">
        <v>4</v>
      </c>
      <c r="J47" s="1007" t="s">
        <v>230</v>
      </c>
    </row>
    <row r="48" spans="1:10" x14ac:dyDescent="0.25">
      <c r="A48" s="985" t="s">
        <v>190</v>
      </c>
      <c r="B48" s="986">
        <v>39</v>
      </c>
      <c r="C48" s="987">
        <v>48.453356900000003</v>
      </c>
      <c r="D48" s="1006">
        <v>46</v>
      </c>
      <c r="E48" s="988">
        <v>52.5</v>
      </c>
      <c r="F48" s="986">
        <v>112</v>
      </c>
      <c r="G48" s="987">
        <v>39.763779499999998</v>
      </c>
      <c r="H48" s="987">
        <v>6</v>
      </c>
      <c r="I48" s="988">
        <v>3</v>
      </c>
      <c r="J48" s="1007" t="s">
        <v>104</v>
      </c>
    </row>
    <row r="49" spans="1:10" x14ac:dyDescent="0.25">
      <c r="A49" s="985" t="s">
        <v>162</v>
      </c>
      <c r="B49" s="986">
        <v>11</v>
      </c>
      <c r="C49" s="987">
        <v>48.332582899999998</v>
      </c>
      <c r="D49" s="1006">
        <v>47</v>
      </c>
      <c r="E49" s="988">
        <v>56.8</v>
      </c>
      <c r="F49" s="986">
        <v>112</v>
      </c>
      <c r="G49" s="987">
        <v>36.614173200000003</v>
      </c>
      <c r="H49" s="987">
        <v>0</v>
      </c>
      <c r="I49" s="988">
        <v>6.5</v>
      </c>
      <c r="J49" s="1007" t="s">
        <v>210</v>
      </c>
    </row>
    <row r="50" spans="1:10" x14ac:dyDescent="0.25">
      <c r="A50" s="985" t="s">
        <v>172</v>
      </c>
      <c r="B50" s="986">
        <v>21</v>
      </c>
      <c r="C50" s="987">
        <v>48.094370099999999</v>
      </c>
      <c r="D50" s="1006">
        <v>48</v>
      </c>
      <c r="E50" s="988">
        <v>56.15</v>
      </c>
      <c r="F50" s="986">
        <v>110</v>
      </c>
      <c r="G50" s="987">
        <v>37.401574799999999</v>
      </c>
      <c r="H50" s="987">
        <v>0</v>
      </c>
      <c r="I50" s="988">
        <v>6</v>
      </c>
      <c r="J50" s="1007" t="s">
        <v>220</v>
      </c>
    </row>
    <row r="51" spans="1:10" x14ac:dyDescent="0.25">
      <c r="A51" s="985" t="s">
        <v>163</v>
      </c>
      <c r="B51" s="986">
        <v>12</v>
      </c>
      <c r="C51" s="987">
        <v>48.010766199999999</v>
      </c>
      <c r="D51" s="1006">
        <v>49</v>
      </c>
      <c r="E51" s="988">
        <v>56.5</v>
      </c>
      <c r="F51" s="986">
        <v>112</v>
      </c>
      <c r="G51" s="987">
        <v>34.448818899999999</v>
      </c>
      <c r="H51" s="987">
        <v>0</v>
      </c>
      <c r="I51" s="988">
        <v>5.5</v>
      </c>
      <c r="J51" s="1007" t="s">
        <v>278</v>
      </c>
    </row>
    <row r="52" spans="1:10" x14ac:dyDescent="0.25">
      <c r="A52" s="985" t="s">
        <v>160</v>
      </c>
      <c r="B52" s="986">
        <v>9</v>
      </c>
      <c r="C52" s="987">
        <v>47.5235597</v>
      </c>
      <c r="D52" s="1006">
        <v>50</v>
      </c>
      <c r="E52" s="988">
        <v>56.2</v>
      </c>
      <c r="F52" s="986">
        <v>111</v>
      </c>
      <c r="G52" s="987">
        <v>38.385826799999997</v>
      </c>
      <c r="H52" s="987">
        <v>0</v>
      </c>
      <c r="I52" s="988">
        <v>4.5</v>
      </c>
      <c r="J52" s="1007" t="s">
        <v>208</v>
      </c>
    </row>
    <row r="53" spans="1:10" x14ac:dyDescent="0.25">
      <c r="A53" s="985" t="s">
        <v>177</v>
      </c>
      <c r="B53" s="986">
        <v>26</v>
      </c>
      <c r="C53" s="987">
        <v>43.045109500000002</v>
      </c>
      <c r="D53" s="1006">
        <v>51</v>
      </c>
      <c r="E53" s="988">
        <v>58.65</v>
      </c>
      <c r="F53" s="986">
        <v>111</v>
      </c>
      <c r="G53" s="987">
        <v>41.141732300000001</v>
      </c>
      <c r="H53" s="987">
        <v>0</v>
      </c>
      <c r="I53" s="988">
        <v>4</v>
      </c>
      <c r="J53" s="1007" t="s">
        <v>225</v>
      </c>
    </row>
    <row r="54" spans="1:10" ht="15.75" thickBot="1" x14ac:dyDescent="0.3">
      <c r="A54" s="991" t="s">
        <v>171</v>
      </c>
      <c r="B54" s="992">
        <v>20</v>
      </c>
      <c r="C54" s="993">
        <v>20.074203199999999</v>
      </c>
      <c r="D54" s="1008">
        <v>52</v>
      </c>
      <c r="E54" s="994">
        <v>57.426470600000002</v>
      </c>
      <c r="F54" s="992">
        <v>112</v>
      </c>
      <c r="G54" s="993">
        <v>42.3228346</v>
      </c>
      <c r="H54" s="993">
        <v>0</v>
      </c>
      <c r="I54" s="994">
        <v>2.5</v>
      </c>
      <c r="J54" s="1009" t="s">
        <v>219</v>
      </c>
    </row>
    <row r="55" spans="1:10" ht="15.75" thickTop="1" x14ac:dyDescent="0.25">
      <c r="A55" s="980" t="s">
        <v>279</v>
      </c>
      <c r="B55" s="1004" t="s">
        <v>57</v>
      </c>
      <c r="C55" s="1010">
        <v>0.64548890000000003</v>
      </c>
      <c r="D55" s="1011" t="s">
        <v>57</v>
      </c>
      <c r="E55" s="1010">
        <v>0.8213722</v>
      </c>
      <c r="F55" s="1010">
        <v>1</v>
      </c>
      <c r="G55" s="1010">
        <v>0.78088230000000003</v>
      </c>
      <c r="H55" s="1010">
        <v>0.70897953000000002</v>
      </c>
      <c r="I55" s="1010">
        <v>0.89776845000000005</v>
      </c>
      <c r="J55" s="1005"/>
    </row>
    <row r="56" spans="1:10" x14ac:dyDescent="0.25">
      <c r="A56" s="985" t="s">
        <v>280</v>
      </c>
      <c r="B56" s="986" t="s">
        <v>57</v>
      </c>
      <c r="C56" s="1012">
        <v>13.354881300000001</v>
      </c>
      <c r="D56" s="1013" t="s">
        <v>57</v>
      </c>
      <c r="E56" s="1012">
        <v>1.7188680999999999</v>
      </c>
      <c r="F56" s="1012" t="s">
        <v>57</v>
      </c>
      <c r="G56" s="1012">
        <v>4.0764278999999997</v>
      </c>
      <c r="H56" s="1012">
        <v>142.85701562</v>
      </c>
      <c r="I56" s="1012">
        <v>12.570664280000001</v>
      </c>
      <c r="J56" s="1007"/>
    </row>
    <row r="57" spans="1:10" x14ac:dyDescent="0.25">
      <c r="A57" s="985" t="s">
        <v>281</v>
      </c>
      <c r="B57" s="986" t="s">
        <v>57</v>
      </c>
      <c r="C57" s="1012">
        <v>8.3165438999999992</v>
      </c>
      <c r="D57" s="1013" t="s">
        <v>57</v>
      </c>
      <c r="E57" s="1012">
        <v>0.96854039999999997</v>
      </c>
      <c r="F57" s="1012" t="s">
        <v>57</v>
      </c>
      <c r="G57" s="1012">
        <v>1.5862206000000001</v>
      </c>
      <c r="H57" s="1012">
        <v>1.55219642</v>
      </c>
      <c r="I57" s="1012">
        <v>0.63578551999999999</v>
      </c>
      <c r="J57" s="1007"/>
    </row>
    <row r="58" spans="1:10" x14ac:dyDescent="0.25">
      <c r="A58" s="985" t="s">
        <v>282</v>
      </c>
      <c r="B58" s="986" t="s">
        <v>57</v>
      </c>
      <c r="C58" s="1012">
        <v>62.273439400000001</v>
      </c>
      <c r="D58" s="1013" t="s">
        <v>57</v>
      </c>
      <c r="E58" s="1012">
        <v>56.347572800000002</v>
      </c>
      <c r="F58" s="1012">
        <v>111.115385</v>
      </c>
      <c r="G58" s="1012">
        <v>38.912022999999998</v>
      </c>
      <c r="H58" s="1012">
        <v>1.0865384600000001</v>
      </c>
      <c r="I58" s="1012">
        <v>5.0576923100000002</v>
      </c>
      <c r="J58" s="1007"/>
    </row>
    <row r="59" spans="1:10" x14ac:dyDescent="0.25">
      <c r="A59" s="985" t="s">
        <v>2</v>
      </c>
      <c r="B59" s="986" t="s">
        <v>57</v>
      </c>
      <c r="C59" s="1012">
        <v>16.586823800000001</v>
      </c>
      <c r="D59" s="1013" t="s">
        <v>57</v>
      </c>
      <c r="E59" s="1012">
        <v>1.9316930000000001</v>
      </c>
      <c r="F59" s="1012" t="s">
        <v>57</v>
      </c>
      <c r="G59" s="1012">
        <v>3.1636172</v>
      </c>
      <c r="H59" s="1012">
        <v>3.09575814</v>
      </c>
      <c r="I59" s="1012">
        <v>1.26803424</v>
      </c>
      <c r="J59" s="100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MEANS</vt:lpstr>
      <vt:lpstr>GAWN18 ALL DATA</vt:lpstr>
      <vt:lpstr>GAWN18GA</vt:lpstr>
      <vt:lpstr>GAWN18BRLA</vt:lpstr>
      <vt:lpstr>GAWN18WNLA</vt:lpstr>
      <vt:lpstr>GAWN18SCF</vt:lpstr>
      <vt:lpstr>GAWN18nc</vt:lpstr>
      <vt:lpstr>'GAWN18 ALL DATA'!Print_Area</vt:lpstr>
      <vt:lpstr>GAWN18BRLA!Print_Area</vt:lpstr>
      <vt:lpstr>GAWN18GA!Print_Area</vt:lpstr>
      <vt:lpstr>GAWN18nc!Print_Area</vt:lpstr>
      <vt:lpstr>GAWN18SCF!Print_Area</vt:lpstr>
      <vt:lpstr>GAWN18WNLA!Print_Area</vt:lpstr>
      <vt:lpstr>MEANS!Print_Area</vt:lpstr>
      <vt:lpstr>'GAWN18 ALL DATA'!Print_Titles</vt:lpstr>
      <vt:lpstr>GAWN18BRLA!Print_Titles</vt:lpstr>
      <vt:lpstr>GAWN18GA!Print_Titles</vt:lpstr>
      <vt:lpstr>GAWN18SCF!Print_Titles</vt:lpstr>
      <vt:lpstr>GAWN18WNLA!Print_Titles</vt:lpstr>
      <vt:lpstr>MEANS!Print_Titles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Garst Seed Co</dc:creator>
  <cp:lastModifiedBy>Allysson Lunos</cp:lastModifiedBy>
  <cp:lastPrinted>2018-06-23T16:57:11Z</cp:lastPrinted>
  <dcterms:created xsi:type="dcterms:W3CDTF">2002-06-07T17:33:34Z</dcterms:created>
  <dcterms:modified xsi:type="dcterms:W3CDTF">2018-07-02T20:59:27Z</dcterms:modified>
</cp:coreProperties>
</file>